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comments/comment2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3.xml" ContentType="application/vnd.openxmlformats-officedocument.spreadsheetml.comment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5" activeTab="15" autoFilterDateGrouping="1"/>
  </bookViews>
  <sheets>
    <sheet xmlns:r="http://schemas.openxmlformats.org/officeDocument/2006/relationships" name="Control Tab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General Assumptions" sheetId="3" state="visible" r:id="rId3"/>
    <sheet xmlns:r="http://schemas.openxmlformats.org/officeDocument/2006/relationships" name="Transport Distances" sheetId="4" state="visible" r:id="rId4"/>
    <sheet xmlns:r="http://schemas.openxmlformats.org/officeDocument/2006/relationships" name="Electricity Prices" sheetId="5" state="visible" r:id="rId5"/>
    <sheet xmlns:r="http://schemas.openxmlformats.org/officeDocument/2006/relationships" name="Commodity Prices" sheetId="6" state="visible" r:id="rId6"/>
    <sheet xmlns:r="http://schemas.openxmlformats.org/officeDocument/2006/relationships" name="GHG Footprint" sheetId="7" state="visible" r:id="rId7"/>
    <sheet xmlns:r="http://schemas.openxmlformats.org/officeDocument/2006/relationships" name="LCOH_RES" sheetId="8" state="visible" r:id="rId8"/>
    <sheet xmlns:r="http://schemas.openxmlformats.org/officeDocument/2006/relationships" name="LCOH_NGR" sheetId="9" state="visible" r:id="rId9"/>
    <sheet xmlns:r="http://schemas.openxmlformats.org/officeDocument/2006/relationships" name="Pipeline Transport" sheetId="10" state="visible" r:id="rId10"/>
    <sheet xmlns:r="http://schemas.openxmlformats.org/officeDocument/2006/relationships" name="Pipeline Transport_V2" sheetId="11" state="visible" r:id="rId11"/>
    <sheet xmlns:r="http://schemas.openxmlformats.org/officeDocument/2006/relationships" name="LH2" sheetId="12" state="visible" r:id="rId12"/>
    <sheet xmlns:r="http://schemas.openxmlformats.org/officeDocument/2006/relationships" name="LNH3" sheetId="13" state="visible" r:id="rId13"/>
    <sheet xmlns:r="http://schemas.openxmlformats.org/officeDocument/2006/relationships" name="CO2" sheetId="14" state="visible" r:id="rId14"/>
    <sheet xmlns:r="http://schemas.openxmlformats.org/officeDocument/2006/relationships" name="GHG intensities" sheetId="15" state="hidden" r:id="rId15"/>
    <sheet xmlns:r="http://schemas.openxmlformats.org/officeDocument/2006/relationships" name="Reference Results" sheetId="16" state="visible" r:id="rId16"/>
  </sheets>
  <externalReferences>
    <externalReference xmlns:r="http://schemas.openxmlformats.org/officeDocument/2006/relationships" r:id="rId17"/>
  </externalReferences>
  <definedNames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  <definedName name="_xlnm._FilterDatabase" localSheetId="4" hidden="1">'Electricity Prices'!$A$1:$AI$89</definedName>
    <definedName name="_xlnm._FilterDatabase" localSheetId="7" hidden="1">'LCOH_RES'!$A$1:$AF$1661</definedName>
    <definedName name="_xlnm._FilterDatabase" localSheetId="9" hidden="1">'Pipeline Transport'!$B$1:$B$91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\ &quot;€&quot;"/>
    <numFmt numFmtId="166" formatCode="#,##0.0000\ &quot;€&quot;"/>
    <numFmt numFmtId="167" formatCode="_-* #,##0.00\ &quot;€&quot;_-;\-* #,##0.00\ &quot;€&quot;_-;_-* &quot;-&quot;??\ &quot;€&quot;_-;_-@_-"/>
    <numFmt numFmtId="168" formatCode="0.0"/>
  </numFmts>
  <fonts count="55">
    <font>
      <name val="Calibri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i val="1"/>
      <color rgb="FF7F7F7F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 "/>
      <b val="1"/>
      <color theme="1"/>
      <sz val="12"/>
    </font>
    <font>
      <name val="Calibri "/>
      <color theme="1"/>
      <sz val="12"/>
    </font>
    <font>
      <name val="Calibri "/>
      <i val="1"/>
      <color rgb="FF7F7F7F"/>
      <sz val="12"/>
    </font>
    <font>
      <name val="Calibri "/>
      <color theme="10"/>
      <sz val="12"/>
      <u val="single"/>
    </font>
    <font>
      <name val="Calibri"/>
      <family val="2"/>
      <color rgb="FF000000"/>
      <sz val="12"/>
      <scheme val="minor"/>
    </font>
    <font>
      <name val="Calibri "/>
      <color rgb="FFFF0000"/>
      <sz val="12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JetBrains Mono"/>
      <family val="3"/>
      <color rgb="FF6A8759"/>
      <sz val="10"/>
    </font>
    <font>
      <name val="Arial"/>
      <family val="2"/>
      <color theme="1"/>
      <sz val="11"/>
    </font>
    <font>
      <name val="Courier New"/>
      <family val="1"/>
      <color theme="1"/>
      <sz val="11"/>
    </font>
    <font>
      <name val="Wingdings"/>
      <charset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Times New Roman"/>
      <family val="1"/>
      <color rgb="FF000000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rgb="FFFA7D00"/>
      <sz val="12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"/>
        <bgColor theme="6" tint="0.599993896298104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9">
    <xf numFmtId="0" fontId="0" fillId="0" borderId="0" pivotButton="0" quotePrefix="0" xfId="0"/>
    <xf numFmtId="0" fontId="18" fillId="2" borderId="0" pivotButton="0" quotePrefix="0" xfId="0"/>
    <xf numFmtId="0" fontId="0" fillId="2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19" fillId="0" borderId="1" pivotButton="0" quotePrefix="0" xfId="0"/>
    <xf numFmtId="0" fontId="19" fillId="0" borderId="2" applyAlignment="1" pivotButton="0" quotePrefix="0" xfId="0">
      <alignment horizontal="center"/>
    </xf>
    <xf numFmtId="0" fontId="20" fillId="0" borderId="0" pivotButton="0" quotePrefix="0" xfId="0"/>
    <xf numFmtId="0" fontId="21" fillId="0" borderId="0" pivotButton="0" quotePrefix="0" xfId="0"/>
    <xf numFmtId="10" fontId="20" fillId="0" borderId="0" pivotButton="0" quotePrefix="0" xfId="0"/>
    <xf numFmtId="2" fontId="20" fillId="0" borderId="0" pivotButton="0" quotePrefix="0" xfId="0"/>
    <xf numFmtId="10" fontId="0" fillId="0" borderId="0" pivotButton="0" quotePrefix="0" xfId="0"/>
    <xf numFmtId="0" fontId="23" fillId="0" borderId="0" pivotButton="0" quotePrefix="0" xfId="0"/>
    <xf numFmtId="2" fontId="0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17" fillId="0" borderId="0" pivotButton="0" quotePrefix="0" xfId="1"/>
    <xf numFmtId="0" fontId="26" fillId="0" borderId="0" pivotButton="0" quotePrefix="0" xfId="0"/>
    <xf numFmtId="0" fontId="27" fillId="0" borderId="0" pivotButton="0" quotePrefix="0" xfId="0"/>
    <xf numFmtId="1" fontId="27" fillId="0" borderId="0" pivotButton="0" quotePrefix="0" xfId="0"/>
    <xf numFmtId="10" fontId="27" fillId="0" borderId="0" pivotButton="0" quotePrefix="0" xfId="0"/>
    <xf numFmtId="4" fontId="27" fillId="0" borderId="0" pivotButton="0" quotePrefix="0" xfId="0"/>
    <xf numFmtId="2" fontId="27" fillId="0" borderId="0" pivotButton="0" quotePrefix="0" xfId="0"/>
    <xf numFmtId="0" fontId="28" fillId="0" borderId="0" pivotButton="0" quotePrefix="0" xfId="0"/>
    <xf numFmtId="9" fontId="27" fillId="0" borderId="0" pivotButton="0" quotePrefix="0" xfId="0"/>
    <xf numFmtId="2" fontId="27" fillId="0" borderId="0" applyAlignment="1" pivotButton="0" quotePrefix="0" xfId="0">
      <alignment horizontal="right"/>
    </xf>
    <xf numFmtId="0" fontId="29" fillId="0" borderId="0" pivotButton="0" quotePrefix="0" xfId="1"/>
    <xf numFmtId="0" fontId="27" fillId="0" borderId="0" applyAlignment="1" pivotButton="0" quotePrefix="0" xfId="0">
      <alignment horizontal="right" vertical="center" wrapText="1"/>
    </xf>
    <xf numFmtId="0" fontId="27" fillId="0" borderId="0" applyAlignment="1" pivotButton="0" quotePrefix="0" xfId="0">
      <alignment vertical="center"/>
    </xf>
    <xf numFmtId="0" fontId="27" fillId="0" borderId="0" applyAlignment="1" pivotButton="0" quotePrefix="0" xfId="0">
      <alignment wrapText="1"/>
    </xf>
    <xf numFmtId="0" fontId="16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1" fillId="0" borderId="0" pivotButton="0" quotePrefix="0" xfId="0"/>
    <xf numFmtId="0" fontId="0" fillId="0" borderId="1" pivotButton="0" quotePrefix="0" xfId="0"/>
    <xf numFmtId="2" fontId="23" fillId="0" borderId="0" pivotButton="0" quotePrefix="0" xfId="0"/>
    <xf numFmtId="2" fontId="27" fillId="0" borderId="0" applyAlignment="1" pivotButton="0" quotePrefix="0" xfId="0">
      <alignment horizontal="right" vertical="center" wrapText="1"/>
    </xf>
    <xf numFmtId="2" fontId="29" fillId="0" borderId="0" pivotButton="0" quotePrefix="0" xfId="1"/>
    <xf numFmtId="2" fontId="0" fillId="0" borderId="1" pivotButton="0" quotePrefix="0" xfId="0"/>
    <xf numFmtId="2" fontId="26" fillId="0" borderId="0" pivotButton="0" quotePrefix="0" xfId="0"/>
    <xf numFmtId="2" fontId="15" fillId="0" borderId="0" pivotButton="0" quotePrefix="0" xfId="0"/>
    <xf numFmtId="1" fontId="0" fillId="0" borderId="0" pivotButton="0" quotePrefix="0" xfId="0"/>
    <xf numFmtId="0" fontId="21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 wrapText="1"/>
    </xf>
    <xf numFmtId="2" fontId="20" fillId="0" borderId="0" applyAlignment="1" pivotButton="0" quotePrefix="0" xfId="0">
      <alignment horizontal="center" vertical="center" wrapText="1"/>
    </xf>
    <xf numFmtId="1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14" fillId="0" borderId="0" pivotButton="0" quotePrefix="0" xfId="0"/>
    <xf numFmtId="0" fontId="32" fillId="0" borderId="0" pivotButton="0" quotePrefix="0" xfId="0"/>
    <xf numFmtId="0" fontId="32" fillId="0" borderId="1" pivotButton="0" quotePrefix="0" xfId="0"/>
    <xf numFmtId="0" fontId="32" fillId="0" borderId="3" pivotButton="0" quotePrefix="0" xfId="0"/>
    <xf numFmtId="0" fontId="32" fillId="0" borderId="4" pivotButton="0" quotePrefix="0" xfId="0"/>
    <xf numFmtId="0" fontId="33" fillId="0" borderId="0" pivotButton="0" quotePrefix="0" xfId="0"/>
    <xf numFmtId="0" fontId="33" fillId="0" borderId="1" pivotButton="0" quotePrefix="0" xfId="0"/>
    <xf numFmtId="0" fontId="13" fillId="0" borderId="0" pivotButton="0" quotePrefix="0" xfId="0"/>
    <xf numFmtId="0" fontId="12" fillId="0" borderId="0" pivotButton="0" quotePrefix="0" xfId="0"/>
    <xf numFmtId="1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34" fillId="0" borderId="0" pivotButton="0" quotePrefix="0" xfId="0"/>
    <xf numFmtId="0" fontId="35" fillId="0" borderId="0" applyAlignment="1" pivotButton="0" quotePrefix="0" xfId="0">
      <alignment horizontal="left" vertical="center" indent="4"/>
    </xf>
    <xf numFmtId="0" fontId="36" fillId="0" borderId="0" applyAlignment="1" pivotButton="0" quotePrefix="0" xfId="0">
      <alignment horizontal="left" vertical="center" indent="8"/>
    </xf>
    <xf numFmtId="0" fontId="37" fillId="0" borderId="0" applyAlignment="1" pivotButton="0" quotePrefix="0" xfId="0">
      <alignment horizontal="left" vertical="center" indent="12"/>
    </xf>
    <xf numFmtId="0" fontId="35" fillId="0" borderId="0" pivotButton="0" quotePrefix="0" xfId="0"/>
    <xf numFmtId="0" fontId="11" fillId="0" borderId="0" pivotButton="0" quotePrefix="0" xfId="0"/>
    <xf numFmtId="0" fontId="10" fillId="0" borderId="0" pivotButton="0" quotePrefix="0" xfId="0"/>
    <xf numFmtId="0" fontId="9" fillId="0" borderId="0" pivotButton="0" quotePrefix="0" xfId="0"/>
    <xf numFmtId="1" fontId="30" fillId="0" borderId="0" applyAlignment="1" pivotButton="0" quotePrefix="0" xfId="0">
      <alignment horizontal="center"/>
    </xf>
    <xf numFmtId="164" fontId="27" fillId="0" borderId="0" pivotButton="0" quotePrefix="0" xfId="0"/>
    <xf numFmtId="0" fontId="8" fillId="0" borderId="0" pivotButton="0" quotePrefix="0" xfId="0"/>
    <xf numFmtId="0" fontId="7" fillId="0" borderId="0" pivotButton="0" quotePrefix="0" xfId="0"/>
    <xf numFmtId="0" fontId="6" fillId="0" borderId="0" pivotButton="0" quotePrefix="0" xfId="0"/>
    <xf numFmtId="2" fontId="12" fillId="0" borderId="0" pivotButton="0" quotePrefix="0" xfId="0"/>
    <xf numFmtId="165" fontId="0" fillId="0" borderId="0" pivotButton="0" quotePrefix="0" xfId="0"/>
    <xf numFmtId="9" fontId="0" fillId="0" borderId="0" pivotButton="0" quotePrefix="0" xfId="0"/>
    <xf numFmtId="166" fontId="0" fillId="0" borderId="0" pivotButton="0" quotePrefix="0" xfId="0"/>
    <xf numFmtId="0" fontId="40" fillId="4" borderId="5" pivotButton="0" quotePrefix="0" xfId="0"/>
    <xf numFmtId="9" fontId="11" fillId="0" borderId="0" pivotButton="0" quotePrefix="0" xfId="0"/>
    <xf numFmtId="9" fontId="0" fillId="5" borderId="7" pivotButton="0" quotePrefix="0" xfId="4"/>
    <xf numFmtId="0" fontId="40" fillId="4" borderId="8" pivotButton="0" quotePrefix="0" xfId="0"/>
    <xf numFmtId="0" fontId="0" fillId="5" borderId="6" pivotButton="0" quotePrefix="0" xfId="2"/>
    <xf numFmtId="167" fontId="0" fillId="0" borderId="0" pivotButton="0" quotePrefix="0" xfId="0"/>
    <xf numFmtId="0" fontId="4" fillId="0" borderId="0" applyAlignment="1" pivotButton="0" quotePrefix="0" xfId="5">
      <alignment horizontal="center"/>
    </xf>
    <xf numFmtId="0" fontId="4" fillId="0" borderId="0" pivotButton="0" quotePrefix="0" xfId="5"/>
    <xf numFmtId="0" fontId="39" fillId="0" borderId="0" pivotButton="0" quotePrefix="0" xfId="5"/>
    <xf numFmtId="0" fontId="4" fillId="0" borderId="9" pivotButton="0" quotePrefix="0" xfId="5"/>
    <xf numFmtId="0" fontId="4" fillId="0" borderId="10" pivotButton="0" quotePrefix="0" xfId="5"/>
    <xf numFmtId="0" fontId="4" fillId="0" borderId="11" pivotButton="0" quotePrefix="0" xfId="5"/>
    <xf numFmtId="0" fontId="4" fillId="0" borderId="12" applyAlignment="1" pivotButton="0" quotePrefix="0" xfId="5">
      <alignment horizontal="center"/>
    </xf>
    <xf numFmtId="168" fontId="4" fillId="0" borderId="3" applyAlignment="1" pivotButton="0" quotePrefix="0" xfId="5">
      <alignment horizontal="center"/>
    </xf>
    <xf numFmtId="9" fontId="4" fillId="0" borderId="3" applyAlignment="1" pivotButton="0" quotePrefix="0" xfId="5">
      <alignment horizontal="center"/>
    </xf>
    <xf numFmtId="0" fontId="4" fillId="0" borderId="3" applyAlignment="1" pivotButton="0" quotePrefix="0" xfId="5">
      <alignment horizontal="center"/>
    </xf>
    <xf numFmtId="9" fontId="4" fillId="0" borderId="3" applyAlignment="1" pivotButton="0" quotePrefix="0" xfId="16">
      <alignment horizontal="center"/>
    </xf>
    <xf numFmtId="0" fontId="3" fillId="0" borderId="0" pivotButton="0" quotePrefix="0" xfId="0"/>
    <xf numFmtId="0" fontId="3" fillId="0" borderId="0" pivotButton="0" quotePrefix="1" xfId="0"/>
    <xf numFmtId="165" fontId="3" fillId="0" borderId="0" pivotButton="0" quotePrefix="0" xfId="0"/>
    <xf numFmtId="2" fontId="20" fillId="0" borderId="0" applyAlignment="1" pivotButton="0" quotePrefix="0" xfId="0">
      <alignment horizontal="right"/>
    </xf>
    <xf numFmtId="0" fontId="45" fillId="6" borderId="0" pivotButton="0" quotePrefix="0" xfId="20"/>
    <xf numFmtId="0" fontId="46" fillId="0" borderId="13" applyAlignment="1" pivotButton="0" quotePrefix="0" xfId="0">
      <alignment horizontal="center" vertical="top"/>
    </xf>
    <xf numFmtId="0" fontId="47" fillId="0" borderId="14" applyAlignment="1" pivotButton="0" quotePrefix="0" xfId="0">
      <alignment horizontal="center" vertical="top"/>
    </xf>
    <xf numFmtId="0" fontId="2" fillId="0" borderId="0" pivotButton="0" quotePrefix="0" xfId="0"/>
    <xf numFmtId="0" fontId="48" fillId="0" borderId="15" applyAlignment="1" pivotButton="0" quotePrefix="0" xfId="0">
      <alignment horizontal="center" vertical="top"/>
    </xf>
    <xf numFmtId="0" fontId="49" fillId="0" borderId="16" applyAlignment="1" pivotButton="0" quotePrefix="0" xfId="0">
      <alignment horizontal="center" vertical="top"/>
    </xf>
    <xf numFmtId="0" fontId="50" fillId="0" borderId="17" applyAlignment="1" pivotButton="0" quotePrefix="0" xfId="0">
      <alignment horizontal="center" vertical="top"/>
    </xf>
    <xf numFmtId="0" fontId="1" fillId="0" borderId="0" pivotButton="0" quotePrefix="0" xfId="0"/>
    <xf numFmtId="0" fontId="51" fillId="0" borderId="18" applyAlignment="1" pivotButton="0" quotePrefix="0" xfId="0">
      <alignment horizontal="center" vertical="top"/>
    </xf>
    <xf numFmtId="0" fontId="52" fillId="0" borderId="19" applyAlignment="1" pivotButton="0" quotePrefix="0" xfId="0">
      <alignment horizontal="center" vertical="top"/>
    </xf>
    <xf numFmtId="0" fontId="4" fillId="0" borderId="0" applyAlignment="1" pivotButton="0" quotePrefix="0" xfId="5">
      <alignment horizontal="center"/>
    </xf>
    <xf numFmtId="0" fontId="0" fillId="0" borderId="0" pivotButton="0" quotePrefix="0" xfId="0"/>
    <xf numFmtId="0" fontId="53" fillId="7" borderId="20" applyAlignment="1" pivotButton="0" quotePrefix="0" xfId="21">
      <alignment horizontal="center" vertical="top"/>
    </xf>
    <xf numFmtId="0" fontId="53" fillId="7" borderId="20" pivotButton="0" quotePrefix="0" xfId="21"/>
    <xf numFmtId="0" fontId="53" fillId="7" borderId="21" applyAlignment="1" pivotButton="0" quotePrefix="0" xfId="21">
      <alignment horizontal="center" vertical="top"/>
    </xf>
    <xf numFmtId="0" fontId="52" fillId="0" borderId="22" applyAlignment="1" pivotButton="0" quotePrefix="0" xfId="0">
      <alignment horizontal="center" vertical="top"/>
    </xf>
    <xf numFmtId="2" fontId="18" fillId="0" borderId="0" pivotButton="0" quotePrefix="0" xfId="0"/>
    <xf numFmtId="2" fontId="18" fillId="0" borderId="23" pivotButton="0" quotePrefix="0" xfId="0"/>
    <xf numFmtId="2" fontId="0" fillId="0" borderId="23" pivotButton="0" quotePrefix="0" xfId="0"/>
    <xf numFmtId="167" fontId="0" fillId="0" borderId="0" pivotButton="0" quotePrefix="0" xfId="0"/>
    <xf numFmtId="168" fontId="4" fillId="0" borderId="3" applyAlignment="1" pivotButton="0" quotePrefix="0" xfId="5">
      <alignment horizontal="center"/>
    </xf>
    <xf numFmtId="0" fontId="54" fillId="0" borderId="24" applyAlignment="1" pivotButton="0" quotePrefix="0" xfId="0">
      <alignment horizontal="center" vertical="top"/>
    </xf>
  </cellXfs>
  <cellStyles count="22">
    <cellStyle name="Normal" xfId="0" builtinId="0"/>
    <cellStyle name="Hyperlink" xfId="1" builtinId="8"/>
    <cellStyle name="Currency" xfId="2" builtinId="4"/>
    <cellStyle name="Foreground" xfId="3"/>
    <cellStyle name="Comma" xfId="4" builtinId="3"/>
    <cellStyle name="Standard 4" xfId="5"/>
    <cellStyle name="Erklärender Text 2" xfId="6"/>
    <cellStyle name="Standard 3" xfId="7"/>
    <cellStyle name="Standard 3 2" xfId="8"/>
    <cellStyle name="Standard 2" xfId="9"/>
    <cellStyle name="Normal 4" xfId="10"/>
    <cellStyle name="Normal 10" xfId="11"/>
    <cellStyle name="Normal 2" xfId="12"/>
    <cellStyle name="Normal 3" xfId="13"/>
    <cellStyle name="Comma 2" xfId="14"/>
    <cellStyle name="Normal 3 2" xfId="15"/>
    <cellStyle name="Prozent 2" xfId="16"/>
    <cellStyle name="Comma 2 2" xfId="17"/>
    <cellStyle name="Normal 5" xfId="18"/>
    <cellStyle name="Link 2" xfId="19"/>
    <cellStyle name="Neutral" xfId="20" builtinId="28"/>
    <cellStyle name="Calculation" xfId="21" builtinId="22"/>
  </cellStyles>
  <dxfs count="5">
    <dxf>
      <font>
        <color theme="0"/>
      </font>
      <fill>
        <patternFill>
          <bgColor theme="3" tint="-0.249946592608417"/>
        </patternFill>
      </fill>
    </dxf>
    <dxf>
      <fill>
        <patternFill>
          <bgColor theme="7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3" tint="0.599963377788628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externalLink" Target="/xl/externalLinks/externalLink1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 xml:space="preserve"> cost of production in [€/kg H2]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61926973573992"/>
          <y val="0.1120393938673074"/>
          <w val="0.8651413002266094"/>
          <h val="0.7886507124675881"/>
        </manualLayout>
      </layout>
      <lineChart>
        <grouping val="standard"/>
        <varyColors val="0"/>
        <ser>
          <idx val="0"/>
          <order val="0"/>
          <tx>
            <strRef>
              <f>'Reference Results'!$B$1</f>
              <strCache>
                <ptCount val="1"/>
                <pt idx="0">
                  <v>Norway_Onshore_1_low_temp_optimistic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'Reference Results'!$A$2:$A$27</f>
              <numCache>
                <formatCode>General</formatCode>
                <ptCount val="26"/>
                <pt idx="0">
                  <v>2025</v>
                </pt>
                <pt idx="1">
                  <v>2026</v>
                </pt>
                <pt idx="2">
                  <v>2027</v>
                </pt>
                <pt idx="3">
                  <v>2028</v>
                </pt>
                <pt idx="4">
                  <v>2029</v>
                </pt>
                <pt idx="5">
                  <v>2030</v>
                </pt>
                <pt idx="6">
                  <v>2031</v>
                </pt>
                <pt idx="7">
                  <v>2032</v>
                </pt>
                <pt idx="8">
                  <v>2033</v>
                </pt>
                <pt idx="9">
                  <v>2034</v>
                </pt>
                <pt idx="10">
                  <v>2035</v>
                </pt>
                <pt idx="11">
                  <v>2036</v>
                </pt>
                <pt idx="12">
                  <v>2037</v>
                </pt>
                <pt idx="13">
                  <v>2038</v>
                </pt>
                <pt idx="14">
                  <v>2039</v>
                </pt>
                <pt idx="15">
                  <v>2040</v>
                </pt>
                <pt idx="16">
                  <v>2041</v>
                </pt>
                <pt idx="17">
                  <v>2042</v>
                </pt>
                <pt idx="18">
                  <v>2043</v>
                </pt>
                <pt idx="19">
                  <v>2044</v>
                </pt>
                <pt idx="20">
                  <v>2045</v>
                </pt>
                <pt idx="21">
                  <v>2046</v>
                </pt>
                <pt idx="22">
                  <v>2047</v>
                </pt>
                <pt idx="23">
                  <v>2048</v>
                </pt>
                <pt idx="24">
                  <v>2049</v>
                </pt>
                <pt idx="25">
                  <v>2050</v>
                </pt>
              </numCache>
            </numRef>
          </cat>
          <val>
            <numRef>
              <f>'Reference Results'!$B$2:$B$27</f>
              <numCache>
                <formatCode>0.00</formatCode>
                <ptCount val="26"/>
                <pt idx="0">
                  <v>2.038816398207525</v>
                </pt>
                <pt idx="1">
                  <v>1.996777775641318</v>
                </pt>
                <pt idx="2">
                  <v>1.957465828748027</v>
                </pt>
                <pt idx="3">
                  <v>1.920486979942289</v>
                </pt>
                <pt idx="4">
                  <v>1.885526414609232</v>
                </pt>
                <pt idx="5">
                  <v>1.852328596965777</v>
                </pt>
                <pt idx="6">
                  <v>1.8032134661127</v>
                </pt>
                <pt idx="7">
                  <v>1.764209380677301</v>
                </pt>
                <pt idx="8">
                  <v>1.726536491386267</v>
                </pt>
                <pt idx="9">
                  <v>1.690248905239981</v>
                </pt>
                <pt idx="10">
                  <v>1.655639951401417</v>
                </pt>
                <pt idx="11">
                  <v>1.621752292106041</v>
                </pt>
                <pt idx="12">
                  <v>1.588729681867374</v>
                </pt>
                <pt idx="13">
                  <v>1.55819162318392</v>
                </pt>
                <pt idx="14">
                  <v>1.527518579938137</v>
                </pt>
                <pt idx="15">
                  <v>1.496898912017643</v>
                </pt>
                <pt idx="16">
                  <v>1.470094194266002</v>
                </pt>
                <pt idx="17">
                  <v>1.444376918390386</v>
                </pt>
                <pt idx="18">
                  <v>1.419242047829632</v>
                </pt>
                <pt idx="19">
                  <v>1.397257622864922</v>
                </pt>
                <pt idx="20">
                  <v>1.352522680250461</v>
                </pt>
                <pt idx="21">
                  <v>1.325909783363358</v>
                </pt>
                <pt idx="22">
                  <v>1.300167039455015</v>
                </pt>
                <pt idx="23">
                  <v>1.275218337666889</v>
                </pt>
                <pt idx="24">
                  <v>1.250997241723581</v>
                </pt>
                <pt idx="25">
                  <v>1.227445406387925</v>
                </pt>
              </numCache>
            </numRef>
          </val>
          <smooth val="0"/>
        </ser>
        <ser>
          <idx val="1"/>
          <order val="1"/>
          <tx>
            <strRef>
              <f>'Reference Results'!$C$1</f>
              <strCache>
                <ptCount val="1"/>
                <pt idx="0">
                  <v>LCOH_BLUE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'Reference Results'!$C$2:$C$27</f>
              <numCache>
                <formatCode>0.00</formatCode>
                <ptCount val="26"/>
                <pt idx="0">
                  <v>2.589820097260274</v>
                </pt>
                <pt idx="1">
                  <v>2.373446744054794</v>
                </pt>
                <pt idx="2">
                  <v>2.155720174849315</v>
                </pt>
                <pt idx="3">
                  <v>1.821651889643836</v>
                </pt>
                <pt idx="4">
                  <v>1.831195888438356</v>
                </pt>
                <pt idx="5">
                  <v>1.839386671232877</v>
                </pt>
                <pt idx="6">
                  <v>1.856516763082192</v>
                </pt>
                <pt idx="7">
                  <v>1.872222648339041</v>
                </pt>
                <pt idx="8">
                  <v>1.886501533333048</v>
                </pt>
                <pt idx="9">
                  <v>1.899350764077354</v>
                </pt>
                <pt idx="10">
                  <v>1.910767819284446</v>
                </pt>
                <pt idx="11">
                  <v>1.920750303731182</v>
                </pt>
                <pt idx="12">
                  <v>1.929295941955582</v>
                </pt>
                <pt idx="13">
                  <v>1.936402572268762</v>
                </pt>
                <pt idx="14">
                  <v>1.942068141066283</v>
                </pt>
                <pt idx="15">
                  <v>1.946290697423927</v>
                </pt>
                <pt idx="16">
                  <v>1.94050072396369</v>
                </pt>
                <pt idx="17">
                  <v>1.933856155976464</v>
                </pt>
                <pt idx="18">
                  <v>1.9263553207886</v>
                </pt>
                <pt idx="19">
                  <v>1.917996629360129</v>
                </pt>
                <pt idx="20">
                  <v>1.908778572103081</v>
                </pt>
                <pt idx="21">
                  <v>1.898193458908886</v>
                </pt>
                <pt idx="22">
                  <v>1.886788471374401</v>
                </pt>
                <pt idx="23">
                  <v>1.87456231521664</v>
                </pt>
                <pt idx="24">
                  <v>1.861513760866766</v>
                </pt>
                <pt idx="25">
                  <v>1.839629708219178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21190832"/>
        <axId val="721192480"/>
      </lineChart>
      <catAx>
        <axId val="721190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DE"/>
          </a:p>
        </txPr>
        <crossAx val="721192480"/>
        <crosses val="autoZero"/>
        <auto val="1"/>
        <lblAlgn val="ctr"/>
        <lblOffset val="100"/>
        <noMultiLvlLbl val="0"/>
      </catAx>
      <valAx>
        <axId val="7211924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DE"/>
          </a:p>
        </txPr>
        <crossAx val="72119083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6496297537275926"/>
          <y val="0.1504593572329139"/>
          <w val="0.3399484325760272"/>
          <h val="0.164631883922521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D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 xml:space="preserve"> transport cost [€/kg H2]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521092242987698"/>
          <y val="0.1117019258134902"/>
          <w val="0.8792557632103216"/>
          <h val="0.7965814438857793"/>
        </manualLayout>
      </layout>
      <lineChart>
        <grouping val="standard"/>
        <varyColors val="0"/>
        <ser>
          <idx val="0"/>
          <order val="0"/>
          <tx>
            <strRef>
              <f>'Reference Results'!$G$1</f>
              <strCache>
                <ptCount val="1"/>
                <pt idx="0">
                  <v>Retrofit_pipeline_costs_off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'Reference Results'!$A$2:$A$27</f>
              <numCache>
                <formatCode>General</formatCode>
                <ptCount val="26"/>
                <pt idx="0">
                  <v>2025</v>
                </pt>
                <pt idx="1">
                  <v>2026</v>
                </pt>
                <pt idx="2">
                  <v>2027</v>
                </pt>
                <pt idx="3">
                  <v>2028</v>
                </pt>
                <pt idx="4">
                  <v>2029</v>
                </pt>
                <pt idx="5">
                  <v>2030</v>
                </pt>
                <pt idx="6">
                  <v>2031</v>
                </pt>
                <pt idx="7">
                  <v>2032</v>
                </pt>
                <pt idx="8">
                  <v>2033</v>
                </pt>
                <pt idx="9">
                  <v>2034</v>
                </pt>
                <pt idx="10">
                  <v>2035</v>
                </pt>
                <pt idx="11">
                  <v>2036</v>
                </pt>
                <pt idx="12">
                  <v>2037</v>
                </pt>
                <pt idx="13">
                  <v>2038</v>
                </pt>
                <pt idx="14">
                  <v>2039</v>
                </pt>
                <pt idx="15">
                  <v>2040</v>
                </pt>
                <pt idx="16">
                  <v>2041</v>
                </pt>
                <pt idx="17">
                  <v>2042</v>
                </pt>
                <pt idx="18">
                  <v>2043</v>
                </pt>
                <pt idx="19">
                  <v>2044</v>
                </pt>
                <pt idx="20">
                  <v>2045</v>
                </pt>
                <pt idx="21">
                  <v>2046</v>
                </pt>
                <pt idx="22">
                  <v>2047</v>
                </pt>
                <pt idx="23">
                  <v>2048</v>
                </pt>
                <pt idx="24">
                  <v>2049</v>
                </pt>
                <pt idx="25">
                  <v>2050</v>
                </pt>
              </numCache>
            </numRef>
          </cat>
          <val>
            <numRef>
              <f>'Reference Results'!$G$2:$G$27</f>
              <numCache>
                <formatCode>0.00</formatCode>
                <ptCount val="26"/>
                <pt idx="0">
                  <v>0.1018919363964793</v>
                </pt>
                <pt idx="1">
                  <v>0.1033217933964793</v>
                </pt>
                <pt idx="2">
                  <v>0.1047516503964793</v>
                </pt>
                <pt idx="3">
                  <v>0.1061815073964793</v>
                </pt>
                <pt idx="4">
                  <v>0.1076113643964793</v>
                </pt>
                <pt idx="5">
                  <v>0.1090412213964793</v>
                </pt>
                <pt idx="6">
                  <v>0.1091062148964793</v>
                </pt>
                <pt idx="7">
                  <v>0.1091712083964793</v>
                </pt>
                <pt idx="8">
                  <v>0.1092362018964793</v>
                </pt>
                <pt idx="9">
                  <v>0.1093011953964793</v>
                </pt>
                <pt idx="10">
                  <v>0.1093661888964793</v>
                </pt>
                <pt idx="11">
                  <v>0.1094311823964793</v>
                </pt>
                <pt idx="12">
                  <v>0.1094961758964793</v>
                </pt>
                <pt idx="13">
                  <v>0.1095611693964793</v>
                </pt>
                <pt idx="14">
                  <v>0.1096261628964793</v>
                </pt>
                <pt idx="15">
                  <v>0.1096911563964793</v>
                </pt>
                <pt idx="16">
                  <v>0.1089762278964793</v>
                </pt>
                <pt idx="17">
                  <v>0.1082612993964793</v>
                </pt>
                <pt idx="18">
                  <v>0.1075463708964793</v>
                </pt>
                <pt idx="19">
                  <v>0.1068314423964793</v>
                </pt>
                <pt idx="20">
                  <v>0.1061165138964793</v>
                </pt>
                <pt idx="21">
                  <v>0.1054015853964793</v>
                </pt>
                <pt idx="22">
                  <v>0.1046866568964793</v>
                </pt>
                <pt idx="23">
                  <v>0.1039717283964793</v>
                </pt>
                <pt idx="24">
                  <v>0.1032567998964793</v>
                </pt>
                <pt idx="25">
                  <v>0.1025418713964793</v>
                </pt>
              </numCache>
            </numRef>
          </val>
          <smooth val="0"/>
        </ser>
        <ser>
          <idx val="1"/>
          <order val="1"/>
          <tx>
            <strRef>
              <f>'Reference Results'!$E$1</f>
              <strCache>
                <ptCount val="1"/>
                <pt idx="0">
                  <v>New_Pipeline_costs_off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'Reference Results'!$A$2:$A$27</f>
              <numCache>
                <formatCode>General</formatCode>
                <ptCount val="26"/>
                <pt idx="0">
                  <v>2025</v>
                </pt>
                <pt idx="1">
                  <v>2026</v>
                </pt>
                <pt idx="2">
                  <v>2027</v>
                </pt>
                <pt idx="3">
                  <v>2028</v>
                </pt>
                <pt idx="4">
                  <v>2029</v>
                </pt>
                <pt idx="5">
                  <v>2030</v>
                </pt>
                <pt idx="6">
                  <v>2031</v>
                </pt>
                <pt idx="7">
                  <v>2032</v>
                </pt>
                <pt idx="8">
                  <v>2033</v>
                </pt>
                <pt idx="9">
                  <v>2034</v>
                </pt>
                <pt idx="10">
                  <v>2035</v>
                </pt>
                <pt idx="11">
                  <v>2036</v>
                </pt>
                <pt idx="12">
                  <v>2037</v>
                </pt>
                <pt idx="13">
                  <v>2038</v>
                </pt>
                <pt idx="14">
                  <v>2039</v>
                </pt>
                <pt idx="15">
                  <v>2040</v>
                </pt>
                <pt idx="16">
                  <v>2041</v>
                </pt>
                <pt idx="17">
                  <v>2042</v>
                </pt>
                <pt idx="18">
                  <v>2043</v>
                </pt>
                <pt idx="19">
                  <v>2044</v>
                </pt>
                <pt idx="20">
                  <v>2045</v>
                </pt>
                <pt idx="21">
                  <v>2046</v>
                </pt>
                <pt idx="22">
                  <v>2047</v>
                </pt>
                <pt idx="23">
                  <v>2048</v>
                </pt>
                <pt idx="24">
                  <v>2049</v>
                </pt>
                <pt idx="25">
                  <v>2050</v>
                </pt>
              </numCache>
            </numRef>
          </cat>
          <val>
            <numRef>
              <f>'Reference Results'!$E$2:$E$27</f>
              <numCache>
                <formatCode>0.00</formatCode>
                <ptCount val="26"/>
                <pt idx="0">
                  <v>0.3665902170085696</v>
                </pt>
                <pt idx="1">
                  <v>0.3680200740085696</v>
                </pt>
                <pt idx="2">
                  <v>0.3694499310085696</v>
                </pt>
                <pt idx="3">
                  <v>0.3708797880085696</v>
                </pt>
                <pt idx="4">
                  <v>0.3723096450085696</v>
                </pt>
                <pt idx="5">
                  <v>0.3737395020085695</v>
                </pt>
                <pt idx="6">
                  <v>0.3738044955085696</v>
                </pt>
                <pt idx="7">
                  <v>0.3738694890085696</v>
                </pt>
                <pt idx="8">
                  <v>0.3739344825085696</v>
                </pt>
                <pt idx="9">
                  <v>0.3739994760085695</v>
                </pt>
                <pt idx="10">
                  <v>0.3740644695085696</v>
                </pt>
                <pt idx="11">
                  <v>0.3741294630085696</v>
                </pt>
                <pt idx="12">
                  <v>0.3741944565085696</v>
                </pt>
                <pt idx="13">
                  <v>0.3742594500085696</v>
                </pt>
                <pt idx="14">
                  <v>0.3743244435085696</v>
                </pt>
                <pt idx="15">
                  <v>0.3743894370085696</v>
                </pt>
                <pt idx="16">
                  <v>0.3736745085085696</v>
                </pt>
                <pt idx="17">
                  <v>0.3729595800085696</v>
                </pt>
                <pt idx="18">
                  <v>0.3722446515085695</v>
                </pt>
                <pt idx="19">
                  <v>0.3715297230085695</v>
                </pt>
                <pt idx="20">
                  <v>0.3708147945085695</v>
                </pt>
                <pt idx="21">
                  <v>0.3700998660085696</v>
                </pt>
                <pt idx="22">
                  <v>0.3693849375085696</v>
                </pt>
                <pt idx="23">
                  <v>0.3686700090085696</v>
                </pt>
                <pt idx="24">
                  <v>0.3679550805085696</v>
                </pt>
                <pt idx="25">
                  <v>0.3672401520085696</v>
                </pt>
              </numCache>
            </numRef>
          </val>
          <smooth val="0"/>
        </ser>
        <ser>
          <idx val="2"/>
          <order val="2"/>
          <tx>
            <strRef>
              <f>'Reference Results'!$N$1</f>
              <strCache>
                <ptCount val="1"/>
                <pt idx="0">
                  <v>LH2_transport_costs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'Reference Results'!$A$2:$A$27</f>
              <numCache>
                <formatCode>General</formatCode>
                <ptCount val="26"/>
                <pt idx="0">
                  <v>2025</v>
                </pt>
                <pt idx="1">
                  <v>2026</v>
                </pt>
                <pt idx="2">
                  <v>2027</v>
                </pt>
                <pt idx="3">
                  <v>2028</v>
                </pt>
                <pt idx="4">
                  <v>2029</v>
                </pt>
                <pt idx="5">
                  <v>2030</v>
                </pt>
                <pt idx="6">
                  <v>2031</v>
                </pt>
                <pt idx="7">
                  <v>2032</v>
                </pt>
                <pt idx="8">
                  <v>2033</v>
                </pt>
                <pt idx="9">
                  <v>2034</v>
                </pt>
                <pt idx="10">
                  <v>2035</v>
                </pt>
                <pt idx="11">
                  <v>2036</v>
                </pt>
                <pt idx="12">
                  <v>2037</v>
                </pt>
                <pt idx="13">
                  <v>2038</v>
                </pt>
                <pt idx="14">
                  <v>2039</v>
                </pt>
                <pt idx="15">
                  <v>2040</v>
                </pt>
                <pt idx="16">
                  <v>2041</v>
                </pt>
                <pt idx="17">
                  <v>2042</v>
                </pt>
                <pt idx="18">
                  <v>2043</v>
                </pt>
                <pt idx="19">
                  <v>2044</v>
                </pt>
                <pt idx="20">
                  <v>2045</v>
                </pt>
                <pt idx="21">
                  <v>2046</v>
                </pt>
                <pt idx="22">
                  <v>2047</v>
                </pt>
                <pt idx="23">
                  <v>2048</v>
                </pt>
                <pt idx="24">
                  <v>2049</v>
                </pt>
                <pt idx="25">
                  <v>2050</v>
                </pt>
              </numCache>
            </numRef>
          </cat>
          <val>
            <numRef>
              <f>'Reference Results'!$N$2:$N$27</f>
              <numCache>
                <formatCode>0.00</formatCode>
                <ptCount val="26"/>
                <pt idx="0">
                  <v>2.042952947186025</v>
                </pt>
                <pt idx="1">
                  <v>1.978524916481033</v>
                </pt>
                <pt idx="2">
                  <v>1.916627183085633</v>
                </pt>
                <pt idx="3">
                  <v>1.8537135725708</v>
                </pt>
                <pt idx="4">
                  <v>1.792093263748369</v>
                </pt>
                <pt idx="5">
                  <v>1.73123848986815</v>
                </pt>
                <pt idx="6">
                  <v>1.669438999786828</v>
                </pt>
                <pt idx="7">
                  <v>1.609942717246198</v>
                </pt>
                <pt idx="8">
                  <v>1.553527856206673</v>
                </pt>
                <pt idx="9">
                  <v>1.495843221677764</v>
                </pt>
                <pt idx="10">
                  <v>1.434698479109977</v>
                </pt>
                <pt idx="11">
                  <v>1.370431431792186</v>
                </pt>
                <pt idx="12">
                  <v>1.308506067741925</v>
                </pt>
                <pt idx="13">
                  <v>1.249568838094188</v>
                </pt>
                <pt idx="14">
                  <v>1.194444905270169</v>
                </pt>
                <pt idx="15">
                  <v>1.138629594672269</v>
                </pt>
                <pt idx="16">
                  <v>1.112212691281053</v>
                </pt>
                <pt idx="17">
                  <v>1.087055557068447</v>
                </pt>
                <pt idx="18">
                  <v>1.062567548562766</v>
                </pt>
                <pt idx="19">
                  <v>1.03809288148718</v>
                </pt>
                <pt idx="20">
                  <v>1.011355042258622</v>
                </pt>
                <pt idx="21">
                  <v>0.9801317955317612</v>
                </pt>
                <pt idx="22">
                  <v>0.9438571774020825</v>
                </pt>
                <pt idx="23">
                  <v>0.9049001241560252</v>
                </pt>
                <pt idx="24">
                  <v>0.8679894762675874</v>
                </pt>
                <pt idx="25">
                  <v>0.8350812477235421</v>
                </pt>
              </numCache>
            </numRef>
          </val>
          <smooth val="0"/>
        </ser>
        <ser>
          <idx val="3"/>
          <order val="3"/>
          <tx>
            <strRef>
              <f>'Reference Results'!$T$1</f>
              <strCache>
                <ptCount val="1"/>
                <pt idx="0">
                  <v>LNH3_transport_costs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'Reference Results'!$A$2:$A$27</f>
              <numCache>
                <formatCode>General</formatCode>
                <ptCount val="26"/>
                <pt idx="0">
                  <v>2025</v>
                </pt>
                <pt idx="1">
                  <v>2026</v>
                </pt>
                <pt idx="2">
                  <v>2027</v>
                </pt>
                <pt idx="3">
                  <v>2028</v>
                </pt>
                <pt idx="4">
                  <v>2029</v>
                </pt>
                <pt idx="5">
                  <v>2030</v>
                </pt>
                <pt idx="6">
                  <v>2031</v>
                </pt>
                <pt idx="7">
                  <v>2032</v>
                </pt>
                <pt idx="8">
                  <v>2033</v>
                </pt>
                <pt idx="9">
                  <v>2034</v>
                </pt>
                <pt idx="10">
                  <v>2035</v>
                </pt>
                <pt idx="11">
                  <v>2036</v>
                </pt>
                <pt idx="12">
                  <v>2037</v>
                </pt>
                <pt idx="13">
                  <v>2038</v>
                </pt>
                <pt idx="14">
                  <v>2039</v>
                </pt>
                <pt idx="15">
                  <v>2040</v>
                </pt>
                <pt idx="16">
                  <v>2041</v>
                </pt>
                <pt idx="17">
                  <v>2042</v>
                </pt>
                <pt idx="18">
                  <v>2043</v>
                </pt>
                <pt idx="19">
                  <v>2044</v>
                </pt>
                <pt idx="20">
                  <v>2045</v>
                </pt>
                <pt idx="21">
                  <v>2046</v>
                </pt>
                <pt idx="22">
                  <v>2047</v>
                </pt>
                <pt idx="23">
                  <v>2048</v>
                </pt>
                <pt idx="24">
                  <v>2049</v>
                </pt>
                <pt idx="25">
                  <v>2050</v>
                </pt>
              </numCache>
            </numRef>
          </cat>
          <val>
            <numRef>
              <f>'Reference Results'!$T$2:$T$27</f>
              <numCache>
                <formatCode>0.00</formatCode>
                <ptCount val="26"/>
                <pt idx="0">
                  <v>1.093036104385297</v>
                </pt>
                <pt idx="1">
                  <v>1.061460784881177</v>
                </pt>
                <pt idx="2">
                  <v>1.034307469857995</v>
                </pt>
                <pt idx="3">
                  <v>1.005614479247657</v>
                </pt>
                <pt idx="4">
                  <v>0.9790420816271945</v>
                </pt>
                <pt idx="5">
                  <v>0.9538296813468923</v>
                </pt>
                <pt idx="6">
                  <v>0.9296770766604372</v>
                </pt>
                <pt idx="7">
                  <v>0.909117942969357</v>
                </pt>
                <pt idx="8">
                  <v>0.8931569742993331</v>
                </pt>
                <pt idx="9">
                  <v>0.8749289963687509</v>
                </pt>
                <pt idx="10">
                  <v>0.8512812838558197</v>
                </pt>
                <pt idx="11">
                  <v>0.8230099920469884</v>
                </pt>
                <pt idx="12">
                  <v>0.7981828931280737</v>
                </pt>
                <pt idx="13">
                  <v>0.7774799763801268</v>
                </pt>
                <pt idx="14">
                  <v>0.7617289895772261</v>
                </pt>
                <pt idx="15">
                  <v>0.7445654047462302</v>
                </pt>
                <pt idx="16">
                  <v>0.7376466579633152</v>
                </pt>
                <pt idx="17">
                  <v>0.7321364406947484</v>
                </pt>
                <pt idx="18">
                  <v>0.7272072991765204</v>
                </pt>
                <pt idx="19">
                  <v>0.7219813523515342</v>
                </pt>
                <pt idx="20">
                  <v>0.7135949321301932</v>
                </pt>
                <pt idx="21">
                  <v>0.6994051773836238</v>
                </pt>
                <pt idx="22">
                  <v>0.6789474582132429</v>
                </pt>
                <pt idx="23">
                  <v>0.6553278319251861</v>
                </pt>
                <pt idx="24">
                  <v>0.6342697349133386</v>
                </pt>
                <pt idx="25">
                  <v>0.6179166769946091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1625888"/>
        <axId val="321627536"/>
      </lineChart>
      <catAx>
        <axId val="321625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DE"/>
          </a:p>
        </txPr>
        <crossAx val="321627536"/>
        <crosses val="autoZero"/>
        <auto val="1"/>
        <lblAlgn val="ctr"/>
        <lblOffset val="100"/>
        <noMultiLvlLbl val="0"/>
      </catAx>
      <valAx>
        <axId val="3216275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DE"/>
          </a:p>
        </txPr>
        <crossAx val="321625888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214546374474275"/>
          <y val="0.1213917085665497"/>
          <w val="0.2489742620943975"/>
          <h val="0.200836145481814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DE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Reuter, Jakob</author>
  </authors>
  <commentList>
    <comment ref="B35" authorId="0" shapeId="0">
      <text>
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</text>
    </comment>
  </commentList>
</comments>
</file>

<file path=xl/comments/comment2.xml><?xml version="1.0" encoding="utf-8"?>
<comments xmlns="http://schemas.openxmlformats.org/spreadsheetml/2006/main">
  <authors>
    <author>Reuter, Jakob</author>
  </authors>
  <commentList>
    <comment ref="E1" authorId="0" shapeId="0">
      <text>
        <t>Reuter, Jakob:
Ref. Element Energy cost tool</t>
      </text>
    </comment>
    <comment ref="J10" authorId="0" shapeId="0">
      <text>
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</text>
    </comment>
    <comment ref="B61" authorId="0" shapeId="0">
      <text>
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</text>
    </comment>
  </commentList>
</comments>
</file>

<file path=xl/comments/comment3.xml><?xml version="1.0" encoding="utf-8"?>
<comments xmlns="http://schemas.openxmlformats.org/spreadsheetml/2006/main">
  <authors>
    <author>Reuter, Jakob</author>
  </authors>
  <commentList>
    <comment ref="C53" authorId="0" shapeId="0">
      <text>
        <t>Reuter, Jakob:
0.12MJ/t-km accoridng ot Ishimoto et al 2020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6350</colOff>
      <row>2</row>
      <rowOff>12700</rowOff>
    </from>
    <to>
      <col>6</col>
      <colOff>812800</colOff>
      <row>23</row>
      <rowOff>25400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2</row>
      <rowOff>12700</rowOff>
    </from>
    <to>
      <col>15</col>
      <colOff>12700</colOff>
      <row>23</row>
      <rowOff>12700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O:/Quellen/Data/beis-co2-shipping-cost-model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4.xml.rels><Relationships xmlns="http://schemas.openxmlformats.org/package/2006/relationships"><Relationship Type="http://schemas.openxmlformats.org/officeDocument/2006/relationships/hyperlink" Target="https://globalchange.mit.edu/sites/default/files/Smith-TPP-2021.pdf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assets.publishing.service.gov.uk/government/uploads/system/uploads/attachment_data/file/1067137/fugitive-hydrogen-emissions-future-hydrogen-economy.pdf" TargetMode="External" Id="rId1"/><Relationship Type="http://schemas.openxmlformats.org/officeDocument/2006/relationships/hyperlink" Target="https://www.hydrogen.energy.gov/pdfs/19001_hydrogen_liquefaction_costs.pdf" TargetMode="External" Id="rId2"/><Relationship Type="http://schemas.openxmlformats.org/officeDocument/2006/relationships/hyperlink" Target="https://sci-hub.st/10.1016/j.egyr.2020.07.013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s://www.exchangerates.org.uk/USD-EUR-spot-exchange-rates-history-2022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43" sqref="C43"/>
    </sheetView>
  </sheetViews>
  <sheetFormatPr baseColWidth="10" defaultRowHeight="16"/>
  <sheetData>
    <row r="1">
      <c r="A1" s="3" t="inlineStr">
        <is>
          <t>Adjust scnerario assumptions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6"/>
  <cols>
    <col width="62" customWidth="1" style="108" min="1" max="1"/>
    <col width="18.6640625" bestFit="1" customWidth="1" style="108" min="2" max="2"/>
    <col width="18.6640625" customWidth="1" style="108" min="3" max="3"/>
    <col width="11.1640625" bestFit="1" customWidth="1" style="108" min="4" max="4"/>
  </cols>
  <sheetData>
    <row r="1">
      <c r="A1" t="inlineStr">
        <is>
          <t>ID</t>
        </is>
      </c>
      <c r="B1" t="inlineStr">
        <is>
          <t>Parameter</t>
        </is>
      </c>
      <c r="C1" s="64" t="inlineStr">
        <is>
          <t>Reference</t>
        </is>
      </c>
      <c r="D1" s="18" t="n">
        <v>2020</v>
      </c>
    </row>
    <row r="2">
      <c r="A2" s="48" t="inlineStr">
        <is>
          <t>Discount rate [%]</t>
        </is>
      </c>
      <c r="B2" t="n">
        <v>0.05</v>
      </c>
    </row>
    <row r="3">
      <c r="A3" s="64" t="inlineStr">
        <is>
          <t xml:space="preserve">Offshore Capex cost factor </t>
        </is>
      </c>
      <c r="B3" t="n">
        <v>1.7</v>
      </c>
      <c r="C3" t="inlineStr">
        <is>
          <t>EHB 2022; IRENA 2022</t>
        </is>
      </c>
    </row>
    <row r="4">
      <c r="A4" s="65" t="inlineStr">
        <is>
          <t>Pipeline Opex [€/a as % of Capex]</t>
        </is>
      </c>
      <c r="B4" t="n">
        <v>0.017</v>
      </c>
    </row>
    <row r="5">
      <c r="A5" s="65" t="inlineStr">
        <is>
          <t>Compressor Opex [€/a as % of Capex]</t>
        </is>
      </c>
      <c r="B5" t="n">
        <v>0.008999999999999999</v>
      </c>
    </row>
    <row r="6">
      <c r="A6" s="63" t="inlineStr">
        <is>
          <t>Low - Compression capacity @ 48inch [MW_el/1000km]</t>
        </is>
      </c>
      <c r="B6" t="n">
        <v>190</v>
      </c>
      <c r="C6" s="56" t="inlineStr">
        <is>
          <t>EHB 2020</t>
        </is>
      </c>
    </row>
    <row r="7" ht="17" customHeight="1" s="108">
      <c r="A7" s="63" t="inlineStr">
        <is>
          <t>Medium - Compression capacity @ 48inch [MW_el/1000km]</t>
        </is>
      </c>
      <c r="B7">
        <f>(B6+B8)/2</f>
        <v/>
      </c>
      <c r="C7" s="56" t="inlineStr">
        <is>
          <t>EHB 2020</t>
        </is>
      </c>
      <c r="D7">
        <f>13000000/33.33*8760/1000</f>
        <v/>
      </c>
    </row>
    <row r="8">
      <c r="A8" s="63" t="inlineStr">
        <is>
          <t>High - Compression capacity @ 48inch [MW_el/1000km]</t>
        </is>
      </c>
      <c r="B8" t="n">
        <v>330</v>
      </c>
      <c r="C8" s="56" t="inlineStr">
        <is>
          <t>EHB 2020</t>
        </is>
      </c>
    </row>
    <row r="9">
      <c r="A9" s="63" t="inlineStr">
        <is>
          <t>Assumed load factor for compressor electricity consumption [h/a]</t>
        </is>
      </c>
      <c r="B9" t="n">
        <v>5000</v>
      </c>
      <c r="C9" s="56" t="inlineStr">
        <is>
          <t>EHB 2020</t>
        </is>
      </c>
    </row>
    <row r="10">
      <c r="A10" s="63" t="inlineStr">
        <is>
          <t>Assumed load factor for compressor electricity consumption [%]</t>
        </is>
      </c>
      <c r="B10">
        <f>B9/8760</f>
        <v/>
      </c>
      <c r="C10" s="56" t="inlineStr">
        <is>
          <t>EHB 2020</t>
        </is>
      </c>
    </row>
    <row r="11">
      <c r="A11" s="63" t="inlineStr">
        <is>
          <t>Capacity at full load factor [GW_H2_LHV]</t>
        </is>
      </c>
      <c r="B11" t="n">
        <v>13</v>
      </c>
      <c r="C11" s="56" t="n"/>
    </row>
    <row r="12">
      <c r="A12" s="63" t="inlineStr">
        <is>
          <t>Capacity at full load factor [kg H2/a]</t>
        </is>
      </c>
      <c r="B12">
        <f>B11*1000000/33.33*8760</f>
        <v/>
      </c>
      <c r="C12" s="56" t="n"/>
      <c r="D12">
        <f>0.62*1.7</f>
        <v/>
      </c>
    </row>
    <row r="13">
      <c r="A13" s="63" t="inlineStr">
        <is>
          <t>Lifetime [Years]</t>
        </is>
      </c>
      <c r="B13" t="n">
        <v>40</v>
      </c>
      <c r="C13" s="56" t="n"/>
    </row>
    <row r="14">
      <c r="A14" s="63" t="inlineStr">
        <is>
          <t>Pipeline load factor [%]</t>
        </is>
      </c>
      <c r="B14" t="n">
        <v>0.75</v>
      </c>
      <c r="C14" s="65" t="inlineStr">
        <is>
          <t>EHB 2022</t>
        </is>
      </c>
    </row>
    <row r="15">
      <c r="A15" s="63" t="n"/>
      <c r="B15" s="3" t="inlineStr">
        <is>
          <t xml:space="preserve">Medium - New Onshore (EHB 2022) </t>
        </is>
      </c>
      <c r="C15" s="56" t="n"/>
    </row>
    <row r="16">
      <c r="A16" s="64" t="inlineStr">
        <is>
          <t>Medium - New Onshore (EHB 2022) Capex Pipeline [€/kg/1000km]</t>
        </is>
      </c>
      <c r="B16" t="n">
        <v>2.8</v>
      </c>
      <c r="C16" s="56" t="n"/>
    </row>
    <row r="17">
      <c r="A17" t="inlineStr">
        <is>
          <t>Medium - New Onshore (EHB 2022) Capex Compression [€/kg/1000km]</t>
        </is>
      </c>
      <c r="B17" t="n">
        <v>0.62</v>
      </c>
      <c r="C17" s="56" t="n"/>
    </row>
    <row r="18">
      <c r="A18" t="inlineStr">
        <is>
          <t>Medium - New Onshore (EHB 2022) Levelised transport costs [€/kg/1000km]</t>
        </is>
      </c>
      <c r="B18" t="n">
        <v>0.19</v>
      </c>
      <c r="C18" s="56" t="n"/>
    </row>
    <row r="19">
      <c r="A19" s="63" t="n"/>
      <c r="B19" s="3" t="inlineStr">
        <is>
          <t>Medium - Retrofit Onshore (EHB 2022)</t>
        </is>
      </c>
      <c r="C19" s="56" t="n"/>
    </row>
    <row r="20">
      <c r="A20" s="65" t="inlineStr">
        <is>
          <t>Medium - Retrofit Onshore (EHB 2022) Capex Pipeline [€/kg/1000km]</t>
        </is>
      </c>
      <c r="B20" t="n">
        <v>0.5</v>
      </c>
      <c r="C20" s="56" t="n"/>
    </row>
    <row r="21">
      <c r="A21" t="inlineStr">
        <is>
          <t>Medium - Retrofit Onshore (EHB 2022) Capex Compression [€/kg/1000km]</t>
        </is>
      </c>
      <c r="B21" t="n">
        <v>0.62</v>
      </c>
      <c r="C21" s="56" t="n"/>
    </row>
    <row r="22">
      <c r="B22" s="3" t="inlineStr">
        <is>
          <t>Low - New onshore (Wang 2020)</t>
        </is>
      </c>
      <c r="C22" s="14" t="n"/>
    </row>
    <row r="23">
      <c r="A23" t="inlineStr">
        <is>
          <t>Low - New onshore (Wang 2020) Lifetime [Years]</t>
        </is>
      </c>
      <c r="B23" t="n">
        <v>40</v>
      </c>
    </row>
    <row r="24">
      <c r="A24" t="inlineStr">
        <is>
          <t>Low - New onshore (Wang 2020) Amortisation factor [%]</t>
        </is>
      </c>
      <c r="B24">
        <f>'Pipeline Transport'!$B$2/(1-(1+'Pipeline Transport'!$B$2)^-'Pipeline Transport'!$B$31)</f>
        <v/>
      </c>
    </row>
    <row r="25">
      <c r="A25" t="inlineStr">
        <is>
          <t>Low - New onshore (Wang 2020) Design throughput [kt H2/a]</t>
        </is>
      </c>
      <c r="B25" t="n">
        <v>340</v>
      </c>
    </row>
    <row r="26">
      <c r="A26" t="inlineStr">
        <is>
          <t>Low - New onshore (Wang 2020) Capex Pipeline [€/tpa/km]</t>
        </is>
      </c>
      <c r="B26">
        <f>1.33*0.89</f>
        <v/>
      </c>
      <c r="D26">
        <f>$B$26/$B$28</f>
        <v/>
      </c>
    </row>
    <row r="27">
      <c r="A27" t="inlineStr">
        <is>
          <t>Low - New onshore (Wang 2020) Opex and compression [€/a as % of Capex]</t>
        </is>
      </c>
      <c r="B27" t="n">
        <v>0.05</v>
      </c>
    </row>
    <row r="28">
      <c r="A28" t="inlineStr">
        <is>
          <t>Low - New onshore (Wang 2020) Utilisation [%]</t>
        </is>
      </c>
      <c r="B28" t="n">
        <v>0.75</v>
      </c>
    </row>
    <row r="29">
      <c r="A29" t="inlineStr">
        <is>
          <t>Low - New onshore (Wang 2020) Levelised transport costs [€/kg/1000km]</t>
        </is>
      </c>
      <c r="B29" s="12">
        <f>0.238*0.89</f>
        <v/>
      </c>
      <c r="C29" s="12" t="n"/>
    </row>
    <row r="30">
      <c r="B30" s="3" t="inlineStr">
        <is>
          <t>High - New onshore (IEA 2019)</t>
        </is>
      </c>
      <c r="C30" s="14" t="n"/>
    </row>
    <row r="31">
      <c r="A31" t="inlineStr">
        <is>
          <t>High - New onshore (IEA 2019) Lifetime [Years]</t>
        </is>
      </c>
      <c r="B31" t="n">
        <v>40</v>
      </c>
    </row>
    <row r="32">
      <c r="A32" t="inlineStr">
        <is>
          <t>High - New onshore (IEA 2019) Amortisation factor [%]</t>
        </is>
      </c>
      <c r="B32">
        <f>'Pipeline Transport'!$B$2/(1-(1+'Pipeline Transport'!$B$2)^-'Pipeline Transport'!$B$31)</f>
        <v/>
      </c>
    </row>
    <row r="33">
      <c r="A33" t="inlineStr">
        <is>
          <t>High - New onshore (IEA 2019) Design throughput [kt H2/a]</t>
        </is>
      </c>
      <c r="B33" t="n">
        <v>340</v>
      </c>
    </row>
    <row r="34">
      <c r="A34" t="inlineStr">
        <is>
          <t>High - New onshore (IEA 2019) Gas velocity [m/s]</t>
        </is>
      </c>
      <c r="B34" t="n">
        <v>15</v>
      </c>
    </row>
    <row r="35">
      <c r="A35" t="inlineStr">
        <is>
          <t>High - New onshore (IEA 2019) Capex Pipeline [€ million/km]</t>
        </is>
      </c>
      <c r="B35">
        <f>1.21*0.89</f>
        <v/>
      </c>
    </row>
    <row r="36">
      <c r="A36" t="inlineStr">
        <is>
          <t>High - New onshore (IEA 2019) Capex Pipeline [€/tpa/km]</t>
        </is>
      </c>
      <c r="B36">
        <f>B35*1000000/B33/1000</f>
        <v/>
      </c>
      <c r="D36">
        <f>$B$36/$B$38</f>
        <v/>
      </c>
    </row>
    <row r="37">
      <c r="A37" t="inlineStr">
        <is>
          <t>High - New onshore (IEA 2019) Opex and compression [ as % of Capex]</t>
        </is>
      </c>
      <c r="B37" t="n">
        <v>0.05</v>
      </c>
    </row>
    <row r="38">
      <c r="A38" t="inlineStr">
        <is>
          <t>High - New onshore (IEA 2019) Utilisation [%]</t>
        </is>
      </c>
      <c r="B38" t="n">
        <v>0.75</v>
      </c>
    </row>
    <row r="39">
      <c r="A39" t="inlineStr">
        <is>
          <t>High - New onshore (IEA 2019) Levelised transport costs [€/kg/1000km]</t>
        </is>
      </c>
      <c r="B39">
        <f>(B32+B37)*B35/(B33*B38)*1000</f>
        <v/>
      </c>
    </row>
    <row r="40">
      <c r="B40" s="3" t="inlineStr">
        <is>
          <t>Low - New Offshore (EHB 2022)</t>
        </is>
      </c>
      <c r="C40" s="3" t="n"/>
    </row>
    <row r="41">
      <c r="A41" t="inlineStr">
        <is>
          <t>Low - New Offshore (EHB 2022) Lifetime [Years]</t>
        </is>
      </c>
      <c r="B41" t="n">
        <v>40</v>
      </c>
    </row>
    <row r="42">
      <c r="A42" t="inlineStr">
        <is>
          <t>Low - New Offshore (EHB 2022) Capacity [GW]</t>
        </is>
      </c>
      <c r="B42" t="n">
        <v>13</v>
      </c>
    </row>
    <row r="43">
      <c r="A43" t="inlineStr">
        <is>
          <t>Low - New Offshore (EHB 2022) Capex Pipeline [€ million/km]</t>
        </is>
      </c>
      <c r="B43" s="12" t="n">
        <v>4.3</v>
      </c>
      <c r="C43" s="12" t="n"/>
    </row>
    <row r="44">
      <c r="A44" t="inlineStr">
        <is>
          <t>Low - New Offshore (EHB 2022) Opex and compression [€/a as % of Capex]</t>
        </is>
      </c>
      <c r="B44">
        <f>1.7+0.8</f>
        <v/>
      </c>
    </row>
    <row r="45">
      <c r="A45" t="inlineStr">
        <is>
          <t>Low - New Offshore (EHB 2022) Utilisation [%]</t>
        </is>
      </c>
      <c r="B45" t="n">
        <v>0.75</v>
      </c>
    </row>
    <row r="46">
      <c r="B46" s="3" t="inlineStr">
        <is>
          <t>Medium - New Offshore (EHB 2022)</t>
        </is>
      </c>
      <c r="C46" s="14" t="n"/>
    </row>
    <row r="47">
      <c r="A47" t="inlineStr">
        <is>
          <t>Medium - New Offshore (EHB 2022) Lifetime [Years]</t>
        </is>
      </c>
      <c r="B47" t="n">
        <v>40</v>
      </c>
    </row>
    <row r="48">
      <c r="A48" t="inlineStr">
        <is>
          <t>Medium - New Offshore (EHB 2022) Capacity [GW]</t>
        </is>
      </c>
      <c r="B48" t="n">
        <v>13</v>
      </c>
    </row>
    <row r="49">
      <c r="A49" t="inlineStr">
        <is>
          <t>Medium - New Offshore (EHB 2022) Capex Pipeline [€ million/km]</t>
        </is>
      </c>
      <c r="B49" t="n">
        <v>4.8</v>
      </c>
    </row>
    <row r="50">
      <c r="A50" s="64" t="inlineStr">
        <is>
          <t>Medium - New Offshore (EHB 2022) Capex Pipeline [€/kg/1000km]</t>
        </is>
      </c>
      <c r="B50" t="n">
        <v>4.8</v>
      </c>
      <c r="C50">
        <f>B50+B51</f>
        <v/>
      </c>
    </row>
    <row r="51">
      <c r="A51" t="inlineStr">
        <is>
          <t>Medium - New Offshore (EHB 2022) Capex Compression [€/kg/1000km]</t>
        </is>
      </c>
      <c r="B51" t="n">
        <v>1.06</v>
      </c>
    </row>
    <row r="52">
      <c r="A52" s="64" t="inlineStr">
        <is>
          <t>Medium - New Offshore (EHB 2022) Opex w/o electricity[as % of Capex]</t>
        </is>
      </c>
      <c r="B52" t="n">
        <v>0.017</v>
      </c>
    </row>
    <row r="53">
      <c r="A53" t="inlineStr">
        <is>
          <t>Medium - New Offshore (EHB 2022) Utilisation [%]</t>
        </is>
      </c>
      <c r="B53" t="n">
        <v>0.75</v>
      </c>
    </row>
    <row r="54">
      <c r="A54" t="inlineStr">
        <is>
          <t>Medium - New Offshore (EHB 2022) Levelised transport costs [€/kg/1000km]</t>
        </is>
      </c>
      <c r="B54" t="n">
        <v>0.32</v>
      </c>
    </row>
    <row r="55">
      <c r="B55" s="3" t="inlineStr">
        <is>
          <t>High - New Offshore (EHB 2022)</t>
        </is>
      </c>
      <c r="C55" s="14" t="n"/>
    </row>
    <row r="56">
      <c r="A56" t="inlineStr">
        <is>
          <t>High - New Offshore (EHB 2022) Lifetime [Years]</t>
        </is>
      </c>
      <c r="B56" t="n">
        <v>40</v>
      </c>
    </row>
    <row r="57">
      <c r="A57" t="inlineStr">
        <is>
          <t>High - New Offshore (EHB 2022) Capacity [GW]</t>
        </is>
      </c>
      <c r="B57" t="n">
        <v>13</v>
      </c>
    </row>
    <row r="58">
      <c r="A58" t="inlineStr">
        <is>
          <t>High - New Offshore (EHB 2022) Capex Pipeline [€ million/km]</t>
        </is>
      </c>
      <c r="B58" t="n">
        <v>5.8</v>
      </c>
    </row>
    <row r="59">
      <c r="A59" t="inlineStr">
        <is>
          <t>High - New Offshore (EHB 2022) Capex Pipeline [€/kg/1000km]</t>
        </is>
      </c>
      <c r="B59" t="n">
        <v>4.8</v>
      </c>
    </row>
    <row r="60">
      <c r="A60" t="inlineStr">
        <is>
          <t>High - New Offshore (EHB 2022) Capex Compression [€/kg/1000km]</t>
        </is>
      </c>
      <c r="B60" t="n">
        <v>1.06</v>
      </c>
    </row>
    <row r="61">
      <c r="A61" t="inlineStr">
        <is>
          <t>High - New Offshore (EHB 2022) Opex and compression [€/a as % of Capex]</t>
        </is>
      </c>
      <c r="B61">
        <f>1.7+1</f>
        <v/>
      </c>
    </row>
    <row r="62">
      <c r="A62" t="inlineStr">
        <is>
          <t>High - New Offshore (EHB 2022) Utilisation [%]</t>
        </is>
      </c>
      <c r="B62" t="n">
        <v>0.75</v>
      </c>
    </row>
    <row r="63">
      <c r="B63" s="3" t="inlineStr">
        <is>
          <t>Retrofit Offshore (IEA 2019)</t>
        </is>
      </c>
      <c r="C63" s="14" t="n"/>
      <c r="D63" s="12" t="n"/>
    </row>
    <row r="64">
      <c r="A64" t="inlineStr">
        <is>
          <t>Retrofit Offshore (IEA 2019) Lifetime [Years]</t>
        </is>
      </c>
      <c r="B64" t="n">
        <v>40</v>
      </c>
    </row>
    <row r="65">
      <c r="A65" t="inlineStr">
        <is>
          <t>Retrofit Offshore (IEA 2019) Amortisation factor [%]</t>
        </is>
      </c>
      <c r="B65" t="n">
        <v>0.08386016150058534</v>
      </c>
    </row>
    <row r="66">
      <c r="A66" t="inlineStr">
        <is>
          <t>Retrofit Offshore (IEA 2019) Design throughput [kt H2/a]</t>
        </is>
      </c>
      <c r="B66" t="n">
        <v>340</v>
      </c>
    </row>
    <row r="67">
      <c r="A67" t="inlineStr">
        <is>
          <t>Retrofit Offshore (IEA 2019) Capex Pipeline [€/tpa/km]</t>
        </is>
      </c>
      <c r="B67" t="n">
        <v>0.7334146238839754</v>
      </c>
    </row>
    <row r="68">
      <c r="A68" t="inlineStr">
        <is>
          <t>Retrofit Offshore (IEA 2019) Capex Compression [€/kg/1000km]</t>
        </is>
      </c>
      <c r="B68" t="inlineStr">
        <is>
          <t>-</t>
        </is>
      </c>
    </row>
    <row r="69">
      <c r="A69" t="inlineStr">
        <is>
          <t>Retrofit Offshore (IEA 2019) Opex and compression [€/a as % of Capex]</t>
        </is>
      </c>
      <c r="B69" t="n">
        <v>0.05</v>
      </c>
    </row>
    <row r="70">
      <c r="A70" t="inlineStr">
        <is>
          <t>Retrofit Offshore (IEA 2019) Utilisation [%]</t>
        </is>
      </c>
      <c r="B70" t="n">
        <v>0.75</v>
      </c>
    </row>
    <row r="71">
      <c r="A71" t="inlineStr">
        <is>
          <t>Retrofit Offshore (IEA 2019) Levelised transport costs [€/kg/1000km]</t>
        </is>
      </c>
      <c r="B71">
        <f>0.1309*0.89</f>
        <v/>
      </c>
    </row>
    <row r="72">
      <c r="B72" s="3" t="inlineStr">
        <is>
          <t>Low - retrofit Offshore (EHB 2022)</t>
        </is>
      </c>
      <c r="C72" s="14" t="n"/>
    </row>
    <row r="73">
      <c r="A73" t="inlineStr">
        <is>
          <t>Low - retrofit Offshore (EHB 2022) Lifetime [Years]</t>
        </is>
      </c>
      <c r="B73" s="12" t="n">
        <v>40</v>
      </c>
      <c r="C73" s="12" t="n"/>
    </row>
    <row r="74">
      <c r="A74" t="inlineStr">
        <is>
          <t>Low - retrofit Offshore (EHB 2022) Capex Pipeline [€ million/km]</t>
        </is>
      </c>
      <c r="B74" t="n">
        <v>0.4</v>
      </c>
    </row>
    <row r="75">
      <c r="B75" s="3" t="inlineStr">
        <is>
          <t>Medium - retrofit Offshore (EHB 2022)</t>
        </is>
      </c>
      <c r="C75" s="14" t="n"/>
    </row>
    <row r="76">
      <c r="A76" t="inlineStr">
        <is>
          <t>Medium - retrofit Offshore (EHB 2022) Lifetime [Years]</t>
        </is>
      </c>
      <c r="B76" s="12" t="n">
        <v>40</v>
      </c>
      <c r="C76" s="12" t="n"/>
    </row>
    <row r="77">
      <c r="A77" t="inlineStr">
        <is>
          <t>Medium - retrofit Offshore (EHB 2022) Capacity [GW]</t>
        </is>
      </c>
      <c r="B77" t="n">
        <v>13</v>
      </c>
    </row>
    <row r="78">
      <c r="A78" t="inlineStr">
        <is>
          <t>Medium - retrofit Offshore (EHB 2022) Capex Pipeline [€ million/km]</t>
        </is>
      </c>
      <c r="B78" t="n">
        <v>0.5</v>
      </c>
    </row>
    <row r="79">
      <c r="A79" t="inlineStr">
        <is>
          <t>Medium - retrofit Offshore (EHB 2022) Capex Pipeline [€/kg/1000km]</t>
        </is>
      </c>
      <c r="B79" t="n">
        <v>0.5</v>
      </c>
    </row>
    <row r="80">
      <c r="A80" t="inlineStr">
        <is>
          <t>Medium - retrofit Offshore (EHB 2022) Capex Compression [€/kg/1000km]</t>
        </is>
      </c>
      <c r="B80" t="n">
        <v>1.06</v>
      </c>
    </row>
    <row r="81">
      <c r="A81" t="inlineStr">
        <is>
          <t>Medium - retrofit Offshore (EHB 2022) Utilisation [%]</t>
        </is>
      </c>
      <c r="B81" t="n">
        <v>0.75</v>
      </c>
    </row>
    <row r="82">
      <c r="A82" t="inlineStr">
        <is>
          <t>Medium - retrofit Offshore (EHB 2022) Levelised transport costs [€/kg/1000km]</t>
        </is>
      </c>
      <c r="B82" t="n">
        <v>0.14</v>
      </c>
    </row>
    <row r="83">
      <c r="B83" s="3" t="inlineStr">
        <is>
          <t>High - retrofit Offshore (EHB 2022)</t>
        </is>
      </c>
      <c r="C83" s="14" t="n"/>
    </row>
    <row r="84">
      <c r="A84" t="inlineStr">
        <is>
          <t>High - retrofit Offshore (EHB 2022) Lifetime [Years]</t>
        </is>
      </c>
      <c r="B84" s="12" t="n">
        <v>40</v>
      </c>
      <c r="C84" s="12" t="n"/>
    </row>
    <row r="85">
      <c r="A85" t="inlineStr">
        <is>
          <t>High - retrofit Offshore (EHB 2022) Capacity [GW]</t>
        </is>
      </c>
      <c r="B85" t="n">
        <v>13</v>
      </c>
    </row>
    <row r="86">
      <c r="A86" t="inlineStr">
        <is>
          <t>High - retrofit Offshore (EHB 2022) Capex Pipeline [€ million/km]</t>
        </is>
      </c>
      <c r="B86" t="n">
        <v>0.6</v>
      </c>
    </row>
    <row r="87">
      <c r="A87" t="inlineStr">
        <is>
          <t>High - retrofit Offshore (EHB 2022) Capex Compression [€/kg/1000km]</t>
        </is>
      </c>
      <c r="B87" t="n">
        <v>1.06</v>
      </c>
    </row>
    <row r="91">
      <c r="B91" s="48" t="inlineStr">
        <is>
          <t>IEAGHG 2017</t>
        </is>
      </c>
      <c r="C91" s="48" t="n"/>
    </row>
  </sheetData>
  <autoFilter ref="B1:B91"/>
  <pageMargins left="0.7" right="0.7" top="0.75" bottom="0.75" header="0.3" footer="0.3"/>
  <pageSetup orientation="portrait" paperSize="9" firstPageNumber="429496729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width="50.83203125" customWidth="1" style="108" min="1" max="1"/>
    <col width="20" bestFit="1" customWidth="1" style="108" min="2" max="2"/>
    <col width="24.1640625" customWidth="1" style="108" min="3" max="3"/>
    <col width="18.6640625" customWidth="1" style="108" min="4" max="4"/>
    <col width="31.83203125" bestFit="1" customWidth="1" style="108" min="5" max="5"/>
    <col width="33.83203125" bestFit="1" customWidth="1" style="108" min="6" max="6"/>
    <col width="31.5" bestFit="1" customWidth="1" style="108" min="7" max="7"/>
    <col width="28.6640625" bestFit="1" customWidth="1" style="108" min="8" max="8"/>
    <col width="27" bestFit="1" customWidth="1" style="108" min="9" max="9"/>
    <col width="28" bestFit="1" customWidth="1" style="108" min="10" max="10"/>
    <col width="31.5" bestFit="1" customWidth="1" style="108" min="11" max="11"/>
    <col width="28.5" bestFit="1" customWidth="1" style="108" min="12" max="12"/>
    <col width="24.5" bestFit="1" customWidth="1" style="108" min="13" max="13"/>
    <col width="30" bestFit="1" customWidth="1" style="108" min="14" max="14"/>
    <col width="33.6640625" bestFit="1" customWidth="1" style="108" min="15" max="15"/>
    <col width="30.5" bestFit="1" customWidth="1" style="108" min="16" max="16"/>
  </cols>
  <sheetData>
    <row r="1">
      <c r="A1" s="3" t="inlineStr">
        <is>
          <t>Properties</t>
        </is>
      </c>
      <c r="B1" t="inlineStr">
        <is>
          <t>Parameter</t>
        </is>
      </c>
      <c r="C1" s="64" t="inlineStr">
        <is>
          <t>Reference</t>
        </is>
      </c>
      <c r="D1" s="3" t="inlineStr">
        <is>
          <t>NG offshore pipeline</t>
        </is>
      </c>
      <c r="E1" s="3" t="inlineStr">
        <is>
          <t>CO2 offshore Pipeline</t>
        </is>
      </c>
      <c r="F1" s="3" t="inlineStr">
        <is>
          <t xml:space="preserve">Medium - New Onshore (EHB 2022) </t>
        </is>
      </c>
      <c r="G1" s="3" t="inlineStr">
        <is>
          <t>Medium - Retrofit Onshore (EHB 2022)</t>
        </is>
      </c>
      <c r="H1" s="3" t="inlineStr">
        <is>
          <t>Medium - New Offshore (EHB 2022)</t>
        </is>
      </c>
      <c r="I1" s="3" t="inlineStr">
        <is>
          <t>Low - New onshore (Wang 2020)</t>
        </is>
      </c>
      <c r="J1" s="3" t="inlineStr">
        <is>
          <t>High - New onshore (IEA 2019)</t>
        </is>
      </c>
      <c r="K1" s="3" t="inlineStr">
        <is>
          <t>Low - New Offshore (EHB 2022)</t>
        </is>
      </c>
      <c r="L1" s="3" t="inlineStr">
        <is>
          <t>Medium - New Offshore (EHB 2022)</t>
        </is>
      </c>
      <c r="M1" s="3" t="inlineStr">
        <is>
          <t>High - New Offshore (EHB 2022)</t>
        </is>
      </c>
      <c r="N1" s="3" t="inlineStr">
        <is>
          <t>Retrofit Offshore (IEA 2019)</t>
        </is>
      </c>
      <c r="O1" s="3" t="inlineStr">
        <is>
          <t>Low - retrofit Offshore (EHB 2022)</t>
        </is>
      </c>
      <c r="P1" s="3" t="inlineStr">
        <is>
          <t>Medium - retrofit Offshore (EHB 2022)</t>
        </is>
      </c>
      <c r="Q1" s="3" t="inlineStr">
        <is>
          <t>High - retrofit Offshore (EHB 2022)</t>
        </is>
      </c>
    </row>
    <row r="2">
      <c r="A2" s="93" t="inlineStr">
        <is>
          <t>Capex Pipeline [€/kg/1000km]</t>
        </is>
      </c>
      <c r="C2" s="64" t="n"/>
      <c r="D2" s="64" t="n"/>
      <c r="E2" s="73">
        <f>C24/1000000/1000</f>
        <v/>
      </c>
      <c r="F2" t="n">
        <v>2.8</v>
      </c>
      <c r="G2" t="n">
        <v>0.5</v>
      </c>
      <c r="H2" t="n">
        <v>4.8</v>
      </c>
      <c r="I2">
        <f>1.33*0.89</f>
        <v/>
      </c>
      <c r="J2">
        <f>J10*1000000/J4/1000</f>
        <v/>
      </c>
      <c r="K2" s="12" t="n">
        <v>4.3</v>
      </c>
      <c r="L2" t="n">
        <v>4.8</v>
      </c>
      <c r="M2" t="n">
        <v>40</v>
      </c>
      <c r="O2" s="12" t="n">
        <v>40</v>
      </c>
      <c r="P2" t="n">
        <v>0.5</v>
      </c>
      <c r="Q2" t="n">
        <v>0.6</v>
      </c>
    </row>
    <row r="3">
      <c r="A3" t="inlineStr">
        <is>
          <t>Capex Compression [€/kg/1000km]</t>
        </is>
      </c>
      <c r="C3" s="64" t="n"/>
      <c r="D3" s="64" t="n"/>
      <c r="E3" s="75">
        <f>C23/(B25*1000000)/1000</f>
        <v/>
      </c>
      <c r="F3" t="n">
        <v>0.62</v>
      </c>
      <c r="G3" t="n">
        <v>0.62</v>
      </c>
      <c r="H3" t="n">
        <v>1.06</v>
      </c>
      <c r="L3" t="n">
        <v>1.06</v>
      </c>
      <c r="P3" t="n">
        <v>1.06</v>
      </c>
      <c r="Q3" t="n">
        <v>1.06</v>
      </c>
    </row>
    <row r="4">
      <c r="A4" s="71" t="inlineStr">
        <is>
          <t>Opex w/o electricity[as % of Capex]</t>
        </is>
      </c>
      <c r="C4" s="64" t="n"/>
      <c r="D4" s="64" t="n"/>
      <c r="H4" t="n">
        <v>0.017</v>
      </c>
      <c r="I4" t="n">
        <v>340</v>
      </c>
      <c r="J4" t="n">
        <v>340</v>
      </c>
      <c r="N4" t="n">
        <v>340</v>
      </c>
    </row>
    <row r="5">
      <c r="A5" t="inlineStr">
        <is>
          <t>Capacity [GW]</t>
        </is>
      </c>
      <c r="C5" s="64" t="n"/>
      <c r="D5" s="64" t="n"/>
      <c r="E5" s="64" t="n"/>
      <c r="F5" t="n">
        <v>13</v>
      </c>
      <c r="H5" t="n">
        <v>13</v>
      </c>
      <c r="K5" t="n">
        <v>13</v>
      </c>
      <c r="L5" t="n">
        <v>13</v>
      </c>
      <c r="M5" t="n">
        <v>13</v>
      </c>
    </row>
    <row r="6">
      <c r="A6" s="71" t="inlineStr">
        <is>
          <t>Capacity [Mtpa]</t>
        </is>
      </c>
      <c r="C6" s="64" t="n"/>
      <c r="D6" s="64" t="n"/>
      <c r="E6" s="64" t="n">
        <v>10</v>
      </c>
    </row>
    <row r="7">
      <c r="A7" t="inlineStr">
        <is>
          <t>Levelised transport costs [€/kg/1000km]</t>
        </is>
      </c>
      <c r="C7" s="64" t="n"/>
      <c r="D7" s="64" t="n"/>
      <c r="E7" s="64" t="n"/>
      <c r="F7" t="n">
        <v>0.19</v>
      </c>
      <c r="H7" t="n">
        <v>0.32</v>
      </c>
      <c r="I7" s="12">
        <f>0.238*0.89</f>
        <v/>
      </c>
      <c r="J7">
        <f>(J11+I12)*J10/(J4*I13)*1000</f>
        <v/>
      </c>
      <c r="L7" t="n">
        <v>0.32</v>
      </c>
      <c r="N7">
        <f>0.1309*0.89</f>
        <v/>
      </c>
    </row>
    <row r="8" ht="17" customHeight="1" s="108">
      <c r="A8" s="93" t="inlineStr">
        <is>
          <t>Pipeline Opex [€/a as % of Capex]</t>
        </is>
      </c>
      <c r="B8" t="n">
        <v>1.7</v>
      </c>
      <c r="C8" t="inlineStr">
        <is>
          <t>EHB 2022</t>
        </is>
      </c>
      <c r="E8" s="74" t="n">
        <v>0.01</v>
      </c>
      <c r="I8" t="n">
        <v>0.05</v>
      </c>
      <c r="K8" s="12" t="n">
        <v>4.3</v>
      </c>
      <c r="L8" t="n">
        <v>4.8</v>
      </c>
      <c r="M8" t="n">
        <v>5.8</v>
      </c>
      <c r="O8" t="n">
        <v>0.4</v>
      </c>
    </row>
    <row r="9">
      <c r="A9" s="93" t="inlineStr">
        <is>
          <t>Compressor Opex [€/a as % of Capex]</t>
        </is>
      </c>
      <c r="B9" t="n">
        <v>0.9</v>
      </c>
      <c r="C9" t="inlineStr">
        <is>
          <t>EHB 2022</t>
        </is>
      </c>
      <c r="E9" s="77" t="n">
        <v>0.04</v>
      </c>
      <c r="N9" t="n">
        <v>0.7334146238839754</v>
      </c>
    </row>
    <row r="10">
      <c r="A10" s="48" t="inlineStr">
        <is>
          <t>Discount rate [%]</t>
        </is>
      </c>
      <c r="B10" t="n">
        <v>0.08</v>
      </c>
      <c r="E10" s="74" t="n">
        <v>0.05</v>
      </c>
      <c r="J10">
        <f>1.21*0.89</f>
        <v/>
      </c>
    </row>
    <row r="11">
      <c r="A11" s="64" t="inlineStr">
        <is>
          <t xml:space="preserve">Offshore Capex cost factor </t>
        </is>
      </c>
      <c r="B11" t="n">
        <v>1.7</v>
      </c>
      <c r="C11" t="inlineStr">
        <is>
          <t>EHB 2022</t>
        </is>
      </c>
      <c r="J11">
        <f>'Pipeline Transport_V2'!$B$10/(1-(1+'Pipeline Transport_V2'!$B$10)^-'Pipeline Transport_V2'!$B$20)</f>
        <v/>
      </c>
    </row>
    <row r="12">
      <c r="A12" s="3" t="inlineStr">
        <is>
          <t>General Assumptions</t>
        </is>
      </c>
      <c r="I12" t="n">
        <v>0.05</v>
      </c>
    </row>
    <row r="13">
      <c r="A13" s="63" t="inlineStr">
        <is>
          <t>Low - Compression capacity @ 48inch [MW_el/1000km]</t>
        </is>
      </c>
      <c r="B13" t="n">
        <v>190</v>
      </c>
      <c r="C13" s="56" t="inlineStr">
        <is>
          <t>EHB 2020</t>
        </is>
      </c>
      <c r="D13" s="56" t="n"/>
      <c r="I13" t="n">
        <v>0.75</v>
      </c>
    </row>
    <row r="14">
      <c r="A14" s="63" t="inlineStr">
        <is>
          <t>Medium - Compression capacity @ 48inch [MW_el/1000km]</t>
        </is>
      </c>
      <c r="B14">
        <f>(B13+B15)/2</f>
        <v/>
      </c>
      <c r="C14" s="56" t="inlineStr">
        <is>
          <t>EHB 2020</t>
        </is>
      </c>
      <c r="D14" s="56" t="n"/>
    </row>
    <row r="15">
      <c r="A15" s="63" t="inlineStr">
        <is>
          <t>High - Compression capacity @ 48inch [MW_el/1000km]</t>
        </is>
      </c>
      <c r="B15" t="n">
        <v>330</v>
      </c>
      <c r="C15" s="56" t="inlineStr">
        <is>
          <t>EHB 2020</t>
        </is>
      </c>
      <c r="D15" s="56" t="n"/>
      <c r="I15" t="n">
        <v>15</v>
      </c>
    </row>
    <row r="16">
      <c r="A16" s="63" t="inlineStr">
        <is>
          <t>Assumed load factor for compressor electricity consumption [h/a]</t>
        </is>
      </c>
      <c r="B16" t="n">
        <v>5000</v>
      </c>
      <c r="C16" s="56" t="inlineStr">
        <is>
          <t>EHB 2020</t>
        </is>
      </c>
      <c r="D16" s="56" t="n"/>
    </row>
    <row r="17">
      <c r="A17" s="63" t="inlineStr">
        <is>
          <t>Assumed load factor for compressor electricity consumption [%]</t>
        </is>
      </c>
      <c r="B17">
        <f>B16/8760</f>
        <v/>
      </c>
      <c r="C17" s="56" t="inlineStr">
        <is>
          <t>EHB 2020</t>
        </is>
      </c>
      <c r="D17" s="56" t="n"/>
    </row>
    <row r="18">
      <c r="A18" s="63" t="inlineStr">
        <is>
          <t>Capacity at full load factor [GW_H2_LHV]</t>
        </is>
      </c>
      <c r="B18" t="n">
        <v>13</v>
      </c>
      <c r="C18" s="56" t="n"/>
      <c r="D18" s="56" t="n"/>
    </row>
    <row r="19">
      <c r="A19" s="63" t="inlineStr">
        <is>
          <t>Capacity at full load factor [kg H2/a]</t>
        </is>
      </c>
      <c r="B19">
        <f>B18*1000000/33.33*8760</f>
        <v/>
      </c>
      <c r="C19" s="56" t="n"/>
      <c r="D19" s="56" t="n"/>
    </row>
    <row r="20">
      <c r="A20" s="63" t="inlineStr">
        <is>
          <t>Lifetime [Years]</t>
        </is>
      </c>
      <c r="B20" t="n">
        <v>40</v>
      </c>
      <c r="C20" s="56" t="n"/>
      <c r="D20" s="56" t="n"/>
    </row>
    <row r="21">
      <c r="A21" s="63" t="inlineStr">
        <is>
          <t>Pipeline load factor [%]</t>
        </is>
      </c>
      <c r="B21" t="n">
        <v>0.75</v>
      </c>
      <c r="C21" s="65" t="inlineStr">
        <is>
          <t>EHB 2022</t>
        </is>
      </c>
      <c r="D21" s="65" t="n"/>
    </row>
    <row r="23">
      <c r="A23" t="inlineStr">
        <is>
          <t>Compressor capex (£/MW)</t>
        </is>
      </c>
      <c r="B23" s="116" t="n">
        <v>3750000</v>
      </c>
      <c r="C23" s="73" t="n">
        <v>43828181.3544664</v>
      </c>
      <c r="D23" s="73" t="n"/>
    </row>
    <row r="24" ht="17" customHeight="1" s="108" thickBot="1">
      <c r="A24" s="76" t="inlineStr">
        <is>
          <t>Pipeline Capex (€/inch/km)</t>
        </is>
      </c>
      <c r="B24" s="80" t="n">
        <v>60651.5675080128</v>
      </c>
      <c r="C24" s="79">
        <f>B24*40000</f>
        <v/>
      </c>
      <c r="D24" s="94" t="inlineStr">
        <is>
          <t>@40inch'</t>
        </is>
      </c>
    </row>
    <row r="25" ht="17" customHeight="1" s="108" thickTop="1">
      <c r="A25" t="inlineStr">
        <is>
          <t>Compressor size (MW)</t>
        </is>
      </c>
      <c r="B25" t="n">
        <v>10</v>
      </c>
      <c r="C25" s="78" t="n"/>
    </row>
    <row r="26">
      <c r="A26" t="inlineStr">
        <is>
          <t>Pressure drop (MPa)</t>
        </is>
      </c>
      <c r="B26" t="n">
        <v>1</v>
      </c>
    </row>
    <row r="27">
      <c r="A27" t="inlineStr">
        <is>
          <t>Flow rate (Mt CO2/y)</t>
        </is>
      </c>
      <c r="B27" t="n">
        <v>10</v>
      </c>
    </row>
    <row r="28">
      <c r="A28" t="inlineStr">
        <is>
          <t>Transportation distance (km)</t>
        </is>
      </c>
      <c r="B28" t="n">
        <v>1000</v>
      </c>
      <c r="E28" s="71" t="n"/>
    </row>
    <row r="29">
      <c r="A29" t="inlineStr">
        <is>
          <t>Pressure drop (MPa/m)</t>
        </is>
      </c>
      <c r="B29" t="n">
        <v>1e-06</v>
      </c>
    </row>
    <row r="30">
      <c r="A30" t="inlineStr">
        <is>
          <t>Pipeline diameter (inches)</t>
        </is>
      </c>
      <c r="B30" t="n">
        <v>48</v>
      </c>
    </row>
    <row r="31" ht="17" customHeight="1" s="108"/>
    <row r="32">
      <c r="A32" s="3" t="inlineStr">
        <is>
          <t>NG</t>
        </is>
      </c>
      <c r="B32" t="inlineStr">
        <is>
          <t>Modelled on NSP2</t>
        </is>
      </c>
      <c r="C32" s="73" t="n"/>
    </row>
    <row r="33" ht="17" customHeight="1" s="108" thickBot="1">
      <c r="A33" s="84" t="inlineStr">
        <is>
          <t>Assumptions - natural gas pipeline</t>
        </is>
      </c>
      <c r="B33" s="83" t="n"/>
      <c r="C33" s="83" t="n"/>
      <c r="D33" s="83" t="n"/>
      <c r="E33" s="83" t="n"/>
    </row>
    <row r="34">
      <c r="A34" s="87" t="n"/>
      <c r="B34" s="88" t="inlineStr">
        <is>
          <t>CAPEX</t>
        </is>
      </c>
      <c r="C34" s="88" t="inlineStr">
        <is>
          <t>OPEX &amp; Fuel (% CAPEX)</t>
        </is>
      </c>
      <c r="D34" s="88" t="inlineStr">
        <is>
          <t>Utilisation</t>
        </is>
      </c>
      <c r="E34" s="88" t="inlineStr">
        <is>
          <t>Ec. Lifet.</t>
        </is>
      </c>
    </row>
    <row r="35">
      <c r="A35" s="85" t="n"/>
      <c r="B35" s="107" t="inlineStr">
        <is>
          <t>$/t-CH4/a/km</t>
        </is>
      </c>
      <c r="D35" s="107" t="inlineStr">
        <is>
          <t>%</t>
        </is>
      </c>
      <c r="E35" s="107" t="inlineStr">
        <is>
          <t>years</t>
        </is>
      </c>
    </row>
    <row r="36" ht="17" customHeight="1" s="108" thickBot="1">
      <c r="A36" s="86" t="inlineStr">
        <is>
          <t>onshore</t>
        </is>
      </c>
      <c r="B36" s="117" t="n">
        <v>0.5421489744420853</v>
      </c>
      <c r="C36" s="92" t="n">
        <v>0.05</v>
      </c>
      <c r="D36" s="90" t="n">
        <v>0.75</v>
      </c>
      <c r="E36" s="91" t="n">
        <v>55</v>
      </c>
    </row>
    <row r="37">
      <c r="A37" s="71" t="n"/>
      <c r="C37" s="73" t="n"/>
      <c r="D37" s="73" t="n"/>
    </row>
    <row r="38">
      <c r="A38" s="71" t="n"/>
      <c r="B38" s="73" t="n"/>
      <c r="C38" s="73" t="n"/>
      <c r="D38" s="73" t="n"/>
    </row>
    <row r="39">
      <c r="A39" s="93" t="inlineStr">
        <is>
          <t>CO2 transport cost USD per tonne 250km</t>
        </is>
      </c>
      <c r="B39" s="73" t="n">
        <v>4.63</v>
      </c>
      <c r="C39" s="95" t="inlineStr">
        <is>
          <t>ZEP https://www.iea.org/data-and-statistics/charts/indicative-unit-co2-pipeline-transport-costs-offshore</t>
        </is>
      </c>
      <c r="D39" s="73" t="n"/>
    </row>
    <row r="40">
      <c r="A40" s="71" t="n"/>
      <c r="B40" s="73" t="n"/>
      <c r="C40" s="73" t="n"/>
      <c r="D40" s="73" t="n"/>
    </row>
    <row r="41">
      <c r="C41" s="73" t="n"/>
      <c r="D41" s="73" t="n"/>
    </row>
    <row r="42">
      <c r="A42" s="71" t="n"/>
      <c r="B42" s="74" t="n"/>
      <c r="C42" s="73" t="n"/>
      <c r="D42" s="73" t="n"/>
    </row>
    <row r="43">
      <c r="A43" s="71" t="n"/>
      <c r="B43" s="74" t="n"/>
      <c r="D43" s="73" t="n"/>
    </row>
    <row r="44">
      <c r="D44" s="73" t="n"/>
    </row>
    <row r="54">
      <c r="B54" s="12" t="n"/>
      <c r="C54" s="12" t="n"/>
    </row>
    <row r="55">
      <c r="B55" s="3" t="n"/>
      <c r="C55" s="14" t="n"/>
    </row>
    <row r="56">
      <c r="D56" s="12" t="n"/>
    </row>
    <row r="57">
      <c r="D57" s="14" t="n"/>
    </row>
    <row r="61">
      <c r="B61" t="n"/>
    </row>
    <row r="68">
      <c r="B68" s="3" t="n"/>
      <c r="C68" s="3" t="n"/>
    </row>
    <row r="70">
      <c r="D70" s="3" t="n"/>
    </row>
    <row r="74">
      <c r="B74" s="12" t="n"/>
      <c r="C74" s="12" t="n"/>
    </row>
    <row r="76">
      <c r="D76" s="12" t="n"/>
    </row>
    <row r="81">
      <c r="B81" s="3" t="n"/>
      <c r="C81" s="14" t="n"/>
    </row>
    <row r="83">
      <c r="D83" s="14" t="n"/>
    </row>
    <row r="89">
      <c r="A89" s="64" t="n"/>
    </row>
    <row r="91">
      <c r="A91" s="64" t="n"/>
    </row>
    <row r="94">
      <c r="B94" s="3" t="n"/>
      <c r="C94" s="14" t="n"/>
    </row>
    <row r="96">
      <c r="D96" s="14" t="n"/>
    </row>
    <row r="101" ht="15" customHeight="1" s="108">
      <c r="E101" s="14" t="n"/>
    </row>
    <row r="102">
      <c r="E102" s="12" t="n"/>
    </row>
    <row r="106">
      <c r="B106" s="12" t="n"/>
      <c r="C106" s="12" t="n"/>
    </row>
    <row r="107">
      <c r="B107" s="3" t="n"/>
      <c r="C107" s="14" t="n"/>
    </row>
    <row r="108">
      <c r="D108" s="12" t="n"/>
    </row>
    <row r="109">
      <c r="D109" s="14" t="n"/>
    </row>
    <row r="119">
      <c r="A119" t="inlineStr">
        <is>
          <t>Retrofit Offshore (IEA 2019) Levelised transport costs [€/kg/1000km]</t>
        </is>
      </c>
      <c r="B119">
        <f>0.1309*0.89</f>
        <v/>
      </c>
    </row>
    <row r="120" ht="17" customHeight="1" s="108">
      <c r="B120" s="3" t="inlineStr">
        <is>
          <t>Low - retrofit Offshore (EHB 2022)</t>
        </is>
      </c>
      <c r="C120" s="14" t="n"/>
    </row>
    <row r="121">
      <c r="A121" t="inlineStr">
        <is>
          <t>Low - retrofit Offshore (EHB 2022) Lifetime [Years]</t>
        </is>
      </c>
      <c r="B121" s="12" t="n">
        <v>40</v>
      </c>
      <c r="C121" s="12" t="n"/>
    </row>
    <row r="122">
      <c r="A122" t="inlineStr">
        <is>
          <t>Low - retrofit Offshore (EHB 2022) Amortisation factor [%]</t>
        </is>
      </c>
      <c r="D122" s="14" t="n"/>
    </row>
    <row r="123">
      <c r="A123" t="inlineStr">
        <is>
          <t>Low - retrofit Offshore (EHB 2022) Design throughput [kt H2/a]</t>
        </is>
      </c>
      <c r="D123" s="12" t="n"/>
    </row>
    <row r="124">
      <c r="A124" t="inlineStr">
        <is>
          <t>Low - retrofit Offshore (EHB 2022) Capacity [GW]</t>
        </is>
      </c>
    </row>
    <row r="125">
      <c r="A125" t="inlineStr">
        <is>
          <t>Low - retrofit Offshore (EHB 2022) Gas velocity [m/s]</t>
        </is>
      </c>
    </row>
    <row r="126">
      <c r="A126" t="inlineStr">
        <is>
          <t>Low - retrofit Offshore (EHB 2022) Capex Pipeline [€ million/km]</t>
        </is>
      </c>
      <c r="B126" t="n">
        <v>0.4</v>
      </c>
    </row>
    <row r="127">
      <c r="A127" t="inlineStr">
        <is>
          <t>Low - retrofit Offshore (EHB 2022) Capex Pipeline [€/tpa/km]</t>
        </is>
      </c>
    </row>
    <row r="128">
      <c r="A128" t="inlineStr">
        <is>
          <t>Low - retrofit Offshore (EHB 2022) Capex Pipeline [€/kg/1000km]</t>
        </is>
      </c>
    </row>
    <row r="129">
      <c r="A129" t="inlineStr">
        <is>
          <t>Low - retrofit Offshore (EHB 2022) Capex Compression [€/kg/1000km]</t>
        </is>
      </c>
    </row>
    <row r="130">
      <c r="A130" t="inlineStr">
        <is>
          <t>Low - retrofit Offshore (EHB 2022) Opex and compression [€/a as % of Capex]</t>
        </is>
      </c>
    </row>
    <row r="131">
      <c r="A131" t="inlineStr">
        <is>
          <t>Low - retrofit Offshore (EHB 2022) Utilisation [%]</t>
        </is>
      </c>
    </row>
    <row r="132">
      <c r="A132" t="inlineStr">
        <is>
          <t>Low - retrofit Offshore (EHB 2022) Levelised transport costs [€/kg/1000km]</t>
        </is>
      </c>
    </row>
    <row r="133">
      <c r="B133" s="3" t="inlineStr">
        <is>
          <t>Medium - retrofit Offshore (EHB 2022)</t>
        </is>
      </c>
      <c r="C133" s="14" t="n"/>
    </row>
    <row r="134">
      <c r="A134" t="inlineStr">
        <is>
          <t>Medium - retrofit Offshore (EHB 2022) Lifetime [Years]</t>
        </is>
      </c>
      <c r="B134" s="12" t="n">
        <v>40</v>
      </c>
      <c r="C134" s="12" t="n"/>
    </row>
    <row r="135">
      <c r="A135" t="inlineStr">
        <is>
          <t>Medium - retrofit Offshore (EHB 2022) Amortisation factor [%]</t>
        </is>
      </c>
      <c r="D135" s="14" t="n"/>
    </row>
    <row r="136">
      <c r="A136" t="inlineStr">
        <is>
          <t>Medium - retrofit Offshore (EHB 2022) Design throughput [kt H2/a]</t>
        </is>
      </c>
      <c r="D136" s="12" t="n"/>
    </row>
    <row r="137">
      <c r="A137" t="inlineStr">
        <is>
          <t>Medium - retrofit Offshore (EHB 2022) Capacity [GW]</t>
        </is>
      </c>
      <c r="B137" t="n">
        <v>13</v>
      </c>
    </row>
    <row r="138">
      <c r="A138" t="inlineStr">
        <is>
          <t>Medium - retrofit Offshore (EHB 2022) Gas velocity [m/s]</t>
        </is>
      </c>
      <c r="E138" s="12" t="n"/>
    </row>
    <row r="139">
      <c r="A139" t="inlineStr">
        <is>
          <t>Medium - retrofit Offshore (EHB 2022) Capex Pipeline [€ million/km]</t>
        </is>
      </c>
      <c r="B139" t="n">
        <v>0.5</v>
      </c>
    </row>
    <row r="140">
      <c r="A140" t="inlineStr">
        <is>
          <t>Medium - retrofit Offshore (EHB 2022) Capex Pipeline [€/tpa/km]</t>
        </is>
      </c>
    </row>
    <row r="141">
      <c r="A141" t="inlineStr">
        <is>
          <t>Medium - retrofit Offshore (EHB 2022) Capex Pipeline [€/kg/1000km]</t>
        </is>
      </c>
      <c r="B141" t="n">
        <v>0.5</v>
      </c>
    </row>
    <row r="142">
      <c r="A142" t="inlineStr">
        <is>
          <t>Medium - retrofit Offshore (EHB 2022) Capex Compression [€/kg/1000km]</t>
        </is>
      </c>
      <c r="B142" t="n">
        <v>1.06</v>
      </c>
    </row>
    <row r="143">
      <c r="A143" t="inlineStr">
        <is>
          <t>Medium - retrofit Offshore (EHB 2022) Opex and compression [€/a as % of Capex]</t>
        </is>
      </c>
    </row>
    <row r="144">
      <c r="A144" t="inlineStr">
        <is>
          <t>Medium - retrofit Offshore (EHB 2022) Utilisation [%]</t>
        </is>
      </c>
      <c r="B144" t="n">
        <v>0.75</v>
      </c>
    </row>
    <row r="145">
      <c r="A145" t="inlineStr">
        <is>
          <t>Medium - retrofit Offshore (EHB 2022) Levelised transport costs [€/kg/1000km]</t>
        </is>
      </c>
      <c r="B145" t="n">
        <v>0.14</v>
      </c>
    </row>
    <row r="146">
      <c r="B146" s="3" t="inlineStr">
        <is>
          <t>High - retrofit Offshore (EHB 2022)</t>
        </is>
      </c>
      <c r="C146" s="14" t="n"/>
    </row>
    <row r="147">
      <c r="A147" t="inlineStr">
        <is>
          <t>High - retrofit Offshore (EHB 2022) Lifetime [Years]</t>
        </is>
      </c>
      <c r="B147" s="12" t="n">
        <v>40</v>
      </c>
      <c r="C147" s="12" t="n"/>
    </row>
    <row r="148">
      <c r="A148" t="inlineStr">
        <is>
          <t>High - retrofit Offshore (EHB 2022) Amortisation factor [%]</t>
        </is>
      </c>
      <c r="D148" s="14" t="n"/>
    </row>
    <row r="149">
      <c r="A149" t="inlineStr">
        <is>
          <t>High - retrofit Offshore (EHB 2022) Design throughput [kt H2/a]</t>
        </is>
      </c>
      <c r="D149" s="12" t="n"/>
    </row>
    <row r="150">
      <c r="A150" t="inlineStr">
        <is>
          <t>High - retrofit Offshore (EHB 2022) Capacity [GW]</t>
        </is>
      </c>
      <c r="B150" t="n">
        <v>13</v>
      </c>
    </row>
    <row r="151">
      <c r="A151" t="inlineStr">
        <is>
          <t>High - retrofit Offshore (EHB 2022) Gas velocity [m/s]</t>
        </is>
      </c>
    </row>
    <row r="152">
      <c r="A152" t="inlineStr">
        <is>
          <t>High - retrofit Offshore (EHB 2022) Capex Pipeline [€ million/km]</t>
        </is>
      </c>
      <c r="B152" t="n">
        <v>0.6</v>
      </c>
    </row>
    <row r="153">
      <c r="A153" t="inlineStr">
        <is>
          <t>High - retrofit Offshore (EHB 2022) Capex Pipeline [€/tpa/km]</t>
        </is>
      </c>
    </row>
    <row r="154">
      <c r="A154" t="inlineStr">
        <is>
          <t>High - retrofit Offshore (EHB 2022) Capex Pipeline [€/kg/1000km]</t>
        </is>
      </c>
    </row>
    <row r="155">
      <c r="A155" t="inlineStr">
        <is>
          <t>High - retrofit Offshore (EHB 2022) Capex Compression [€/kg/1000km]</t>
        </is>
      </c>
      <c r="B155" t="n">
        <v>1.06</v>
      </c>
    </row>
    <row r="156">
      <c r="A156" t="inlineStr">
        <is>
          <t>High - retrofit Offshore (EHB 2022) Opex and compression [€/a as % of Capex]</t>
        </is>
      </c>
    </row>
    <row r="157">
      <c r="A157" t="inlineStr">
        <is>
          <t>High - retrofit Offshore (EHB 2022) Utilisation [%]</t>
        </is>
      </c>
    </row>
    <row r="158">
      <c r="A158" t="inlineStr">
        <is>
          <t>High - retrofit Offshore (EHB 2022) Levelised transport costs [€/kg/1000km]</t>
        </is>
      </c>
    </row>
    <row r="162">
      <c r="B162" s="48" t="inlineStr">
        <is>
          <t>IEAGHG 2017</t>
        </is>
      </c>
      <c r="C162" s="48" t="n"/>
    </row>
    <row r="164">
      <c r="D164" s="48" t="n"/>
    </row>
  </sheetData>
  <mergeCells count="1">
    <mergeCell ref="B35:C35"/>
  </mergeCells>
  <pageMargins left="0.7" right="0.7" top="0.75" bottom="0.75" header="0.3" footer="0.3"/>
  <pageSetup orientation="portrait" paperSize="9" firstPageNumber="429496729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8" tint="0.5999938962981048"/>
    <outlinePr summaryBelow="1" summaryRight="1"/>
    <pageSetUpPr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6640625" defaultRowHeight="16"/>
  <cols>
    <col width="48.83203125" customWidth="1" style="18" min="1" max="1"/>
    <col width="11.5" customWidth="1" style="18" min="2" max="2"/>
    <col width="13" customWidth="1" style="18" min="3" max="3"/>
    <col width="13.1640625" bestFit="1" customWidth="1" style="18" min="4" max="4"/>
    <col width="12.1640625" bestFit="1" customWidth="1" style="18" min="5" max="23"/>
    <col width="16" bestFit="1" customWidth="1" style="18" min="24" max="24"/>
    <col width="12.1640625" bestFit="1" customWidth="1" style="18" min="25" max="33"/>
    <col width="12.1640625" bestFit="1" customWidth="1" style="12" min="34" max="34"/>
    <col width="10.6640625" customWidth="1" style="18" min="35" max="51"/>
    <col width="10.6640625" customWidth="1" style="18" min="52" max="16384"/>
  </cols>
  <sheetData>
    <row r="1" customFormat="1" s="17">
      <c r="A1" s="17" t="inlineStr">
        <is>
          <t>Properties</t>
        </is>
      </c>
      <c r="B1" s="17" t="inlineStr">
        <is>
          <t>Ref</t>
        </is>
      </c>
      <c r="C1" s="17" t="inlineStr">
        <is>
          <t>LH2</t>
        </is>
      </c>
      <c r="D1" s="18" t="n">
        <v>2020</v>
      </c>
      <c r="E1" s="18" t="n">
        <v>2021</v>
      </c>
      <c r="F1" s="18" t="n">
        <v>2022</v>
      </c>
      <c r="G1" s="18" t="n">
        <v>2023</v>
      </c>
      <c r="H1" s="18" t="n">
        <v>2024</v>
      </c>
      <c r="I1" s="3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17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17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14" t="n">
        <v>2050</v>
      </c>
    </row>
    <row r="2">
      <c r="A2" s="18" t="inlineStr">
        <is>
          <t>Properties - Gas density [kg/m3]</t>
        </is>
      </c>
      <c r="B2" s="18" t="inlineStr">
        <is>
          <t>BOG 2020</t>
        </is>
      </c>
      <c r="C2" s="18" t="n">
        <v>71.09999999999999</v>
      </c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  <c r="Y2" s="22" t="n"/>
      <c r="Z2" s="22" t="n"/>
      <c r="AA2" s="22" t="n"/>
      <c r="AB2" s="22" t="n"/>
      <c r="AC2" s="22" t="n"/>
      <c r="AD2" s="22" t="n"/>
      <c r="AE2" s="22" t="n"/>
      <c r="AF2" s="22" t="n"/>
      <c r="AG2" s="22" t="n"/>
      <c r="AH2" s="36" t="n"/>
    </row>
    <row r="3">
      <c r="A3" s="18" t="inlineStr">
        <is>
          <t>Properties - LHV [MJ/kg]</t>
        </is>
      </c>
      <c r="B3" s="18" t="inlineStr">
        <is>
          <t>BOG 2020</t>
        </is>
      </c>
      <c r="C3" s="18" t="n">
        <v>120</v>
      </c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36" t="n"/>
    </row>
    <row r="4">
      <c r="A4" s="18" t="inlineStr">
        <is>
          <t>Properties - LHV [kWh/kg]</t>
        </is>
      </c>
      <c r="B4" s="18" t="inlineStr">
        <is>
          <t>https://www.iea-amf.org/content/fuel_information/ammonia</t>
        </is>
      </c>
      <c r="C4" s="25" t="n">
        <v>33.33</v>
      </c>
      <c r="D4" s="25" t="n"/>
      <c r="E4" s="25" t="n"/>
      <c r="F4" s="25" t="n"/>
      <c r="G4" s="25" t="n"/>
      <c r="H4" s="25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  <c r="AA4" s="22" t="n"/>
      <c r="AB4" s="22" t="n"/>
      <c r="AC4" s="22" t="n"/>
      <c r="AD4" s="22" t="n"/>
      <c r="AE4" s="22" t="n"/>
      <c r="AF4" s="22" t="n"/>
      <c r="AG4" s="22" t="n"/>
      <c r="AH4" s="36" t="n"/>
    </row>
    <row r="5">
      <c r="A5" s="18" t="inlineStr">
        <is>
          <t>Properties - LHV [kWh/m3]</t>
        </is>
      </c>
      <c r="B5" s="28" t="inlineStr">
        <is>
          <t xml:space="preserve"> https://www.rechargenews.com/energy-transition/special-report-why-shipping-pure-hydrogen-around-the-world-might-already-be-dead-in-the-water/2-1-1155434</t>
        </is>
      </c>
      <c r="C5" s="27" t="n">
        <v>2350</v>
      </c>
      <c r="D5" s="37" t="n"/>
      <c r="E5" s="37" t="n"/>
      <c r="F5" s="37" t="n"/>
      <c r="G5" s="37" t="n"/>
      <c r="H5" s="37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  <c r="AA5" s="22" t="n"/>
      <c r="AB5" s="22" t="n"/>
      <c r="AC5" s="22" t="n"/>
      <c r="AD5" s="22" t="n"/>
      <c r="AE5" s="22" t="n"/>
      <c r="AF5" s="22" t="n"/>
      <c r="AG5" s="22" t="n"/>
      <c r="AH5" s="36" t="n"/>
    </row>
    <row r="6">
      <c r="A6" s="18" t="inlineStr">
        <is>
          <t>Properties - Boiling point at 1 Bar [°C]</t>
        </is>
      </c>
      <c r="C6" s="27" t="n">
        <v>-253</v>
      </c>
      <c r="D6" s="37" t="n"/>
      <c r="E6" s="37" t="n"/>
      <c r="F6" s="37" t="n"/>
      <c r="G6" s="37" t="n"/>
      <c r="H6" s="37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38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36" t="n"/>
    </row>
    <row r="7"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36" t="n"/>
    </row>
    <row r="8">
      <c r="A8" s="17" t="inlineStr">
        <is>
          <t>Liquefaction</t>
        </is>
      </c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36" t="n"/>
    </row>
    <row r="9">
      <c r="A9" s="18" t="inlineStr">
        <is>
          <t>Liquefaction - Discount rate [%]</t>
        </is>
      </c>
      <c r="B9" s="18" t="inlineStr">
        <is>
          <t>IEA 2019</t>
        </is>
      </c>
      <c r="C9" s="18" t="n">
        <v>0.05</v>
      </c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36" t="n"/>
    </row>
    <row r="10">
      <c r="A10" s="18" t="inlineStr">
        <is>
          <t>Liquefaction - Lifetime [Years]</t>
        </is>
      </c>
      <c r="B10" s="18" t="inlineStr">
        <is>
          <t>IEA 2019</t>
        </is>
      </c>
      <c r="C10" s="18" t="n">
        <v>30</v>
      </c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36" t="n"/>
    </row>
    <row r="11">
      <c r="A11" s="18" t="inlineStr">
        <is>
          <t>Liquefaction - Amortisation Factor [%]</t>
        </is>
      </c>
      <c r="B11" s="18" t="inlineStr">
        <is>
          <t>IEA 2019</t>
        </is>
      </c>
      <c r="C11" s="18" t="n">
        <v>0.088827433</v>
      </c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2" t="n"/>
      <c r="AH11" s="36" t="n"/>
    </row>
    <row r="12">
      <c r="A12" s="18" t="inlineStr">
        <is>
          <t>Liquefaction - Installed capacity [ktH2/a]</t>
        </is>
      </c>
      <c r="B12" s="18" t="inlineStr">
        <is>
          <t>IEA 2019</t>
        </is>
      </c>
      <c r="C12" s="18" t="n">
        <v>260</v>
      </c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36" t="n"/>
    </row>
    <row r="13">
      <c r="A13" s="18" t="inlineStr">
        <is>
          <t>Liquefaction - CAPEX Capacity [€ million]</t>
        </is>
      </c>
      <c r="B13" s="18" t="inlineStr">
        <is>
          <t>IEA 2019</t>
        </is>
      </c>
      <c r="C13" s="18">
        <f>0.89*1400</f>
        <v/>
      </c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2" t="n"/>
      <c r="AG13" s="22" t="n"/>
      <c r="AH13" s="36" t="n"/>
    </row>
    <row r="14">
      <c r="A14" s="18" t="inlineStr">
        <is>
          <t>Liquefaction - Annual OPEX [% of Capex]</t>
        </is>
      </c>
      <c r="B14" s="18" t="inlineStr">
        <is>
          <t>IEA 2019</t>
        </is>
      </c>
      <c r="C14" s="18" t="n">
        <v>0.04</v>
      </c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36" t="n"/>
    </row>
    <row r="15">
      <c r="A15" s="18" t="inlineStr">
        <is>
          <t>Liquefaction - Availability [%]</t>
        </is>
      </c>
      <c r="B15" s="18" t="inlineStr">
        <is>
          <t>IEA 2019</t>
        </is>
      </c>
      <c r="C15" s="18" t="n">
        <v>0.9</v>
      </c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22" t="n"/>
      <c r="Z15" s="22" t="n"/>
      <c r="AA15" s="22" t="n"/>
      <c r="AB15" s="22" t="n"/>
      <c r="AC15" s="22" t="n"/>
      <c r="AD15" s="22" t="n"/>
      <c r="AE15" s="22" t="n"/>
      <c r="AF15" s="22" t="n"/>
      <c r="AG15" s="22" t="n"/>
      <c r="AH15" s="36" t="n"/>
    </row>
    <row r="16">
      <c r="A16" s="18" t="inlineStr">
        <is>
          <t>Liquefaction - CAPEX [€/t/a]</t>
        </is>
      </c>
      <c r="B16" s="18" t="inlineStr">
        <is>
          <t>Starting points from IEA (2019b), relative cost reductions from Wijayanta et al. (2020)</t>
        </is>
      </c>
      <c r="C16" s="18">
        <f>C13/C12*1000</f>
        <v/>
      </c>
      <c r="D16" s="13">
        <f>C16/C15</f>
        <v/>
      </c>
      <c r="E16" s="13">
        <f>D16+($N16-$D16)/($N$1-$D$1)</f>
        <v/>
      </c>
      <c r="F16" s="13">
        <f>E16+($N16-$D16)/($N$1-$D$1)</f>
        <v/>
      </c>
      <c r="G16" s="13">
        <f>F16+($N16-$D16)/($N$1-$D$1)</f>
        <v/>
      </c>
      <c r="H16" s="13">
        <f>G16+($N16-$D16)/($N$1-$D$1)</f>
        <v/>
      </c>
      <c r="I16" s="13">
        <f>H16+($N16-$D16)/($N$1-$D$1)</f>
        <v/>
      </c>
      <c r="J16" s="13">
        <f>I16+($N16-$D16)/($N$1-$D$1)</f>
        <v/>
      </c>
      <c r="K16" s="13">
        <f>J16+($N16-$D16)/($N$1-$D$1)</f>
        <v/>
      </c>
      <c r="L16" s="13">
        <f>K16+($N16-$D16)/($N$1-$D$1)</f>
        <v/>
      </c>
      <c r="M16" s="13">
        <f>L16+($N16-$D16)/($N$1-$D$1)</f>
        <v/>
      </c>
      <c r="N16" s="13">
        <f>D16*0.9</f>
        <v/>
      </c>
      <c r="O16" s="13">
        <f>N16+($AH16-$N16)/($AH$1-$N$1)</f>
        <v/>
      </c>
      <c r="P16" s="13">
        <f>O16+($AH16-$N16)/($AH$1-$N$1)</f>
        <v/>
      </c>
      <c r="Q16" s="13">
        <f>P16+($AH16-$N16)/($AH$1-$N$1)</f>
        <v/>
      </c>
      <c r="R16" s="13">
        <f>Q16+($AH16-$N16)/($AH$1-$N$1)</f>
        <v/>
      </c>
      <c r="S16" s="13">
        <f>R16+($AH16-$N16)/($AH$1-$N$1)</f>
        <v/>
      </c>
      <c r="T16" s="13">
        <f>S16+($AH16-$N16)/($AH$1-$N$1)</f>
        <v/>
      </c>
      <c r="U16" s="13">
        <f>T16+($AH16-$N16)/($AH$1-$N$1)</f>
        <v/>
      </c>
      <c r="V16" s="13">
        <f>U16+($AH16-$N16)/($AH$1-$N$1)</f>
        <v/>
      </c>
      <c r="W16" s="13">
        <f>V16+($AH16-$N16)/($AH$1-$N$1)</f>
        <v/>
      </c>
      <c r="X16" s="13">
        <f>W16+($AH16-$N16)/($AH$1-$N$1)</f>
        <v/>
      </c>
      <c r="Y16" s="13">
        <f>X16+($AH16-$N16)/($AH$1-$N$1)</f>
        <v/>
      </c>
      <c r="Z16" s="13">
        <f>Y16+($AH16-$N16)/($AH$1-$N$1)</f>
        <v/>
      </c>
      <c r="AA16" s="13">
        <f>Z16+($AH16-$N16)/($AH$1-$N$1)</f>
        <v/>
      </c>
      <c r="AB16" s="13">
        <f>AA16+($AH16-$N16)/($AH$1-$N$1)</f>
        <v/>
      </c>
      <c r="AC16" s="13">
        <f>AB16+($AH16-$N16)/($AH$1-$N$1)</f>
        <v/>
      </c>
      <c r="AD16" s="13">
        <f>AC16+($AH16-$N16)/($AH$1-$N$1)</f>
        <v/>
      </c>
      <c r="AE16" s="13">
        <f>AD16+($AH16-$N16)/($AH$1-$N$1)</f>
        <v/>
      </c>
      <c r="AF16" s="13">
        <f>AE16+($AH16-$N16)/($AH$1-$N$1)</f>
        <v/>
      </c>
      <c r="AG16" s="13">
        <f>AF16+($AH16-$N16)/($AH$1-$N$1)</f>
        <v/>
      </c>
      <c r="AH16" s="39">
        <f>N16*0.8</f>
        <v/>
      </c>
    </row>
    <row r="17">
      <c r="A17" s="18" t="inlineStr">
        <is>
          <t>Liquefaction - Annual OPEX [€/t/a]</t>
        </is>
      </c>
      <c r="B17" s="18" t="inlineStr">
        <is>
          <t>IEA 2019</t>
        </is>
      </c>
      <c r="C17" s="18">
        <f>C16*C14</f>
        <v/>
      </c>
      <c r="D17" s="13">
        <f>D16*$C$14</f>
        <v/>
      </c>
      <c r="E17" s="13">
        <f>E16*$C$14</f>
        <v/>
      </c>
      <c r="F17" s="13">
        <f>F16*$C$14</f>
        <v/>
      </c>
      <c r="G17" s="13">
        <f>G16*$C$14</f>
        <v/>
      </c>
      <c r="H17" s="13">
        <f>H16*$C$14</f>
        <v/>
      </c>
      <c r="I17" s="13">
        <f>I16*$C$14</f>
        <v/>
      </c>
      <c r="J17" s="13">
        <f>J16*$C$14</f>
        <v/>
      </c>
      <c r="K17" s="13">
        <f>K16*$C$14</f>
        <v/>
      </c>
      <c r="L17" s="13">
        <f>L16*$C$14</f>
        <v/>
      </c>
      <c r="M17" s="13">
        <f>M16*$C$14</f>
        <v/>
      </c>
      <c r="N17" s="13">
        <f>N16*$C$14</f>
        <v/>
      </c>
      <c r="O17" s="13">
        <f>O16*$C$14</f>
        <v/>
      </c>
      <c r="P17" s="13">
        <f>P16*$C$14</f>
        <v/>
      </c>
      <c r="Q17" s="13">
        <f>Q16*$C$14</f>
        <v/>
      </c>
      <c r="R17" s="13">
        <f>R16*$C$14</f>
        <v/>
      </c>
      <c r="S17" s="13">
        <f>S16*$C$14</f>
        <v/>
      </c>
      <c r="T17" s="13">
        <f>T16*$C$14</f>
        <v/>
      </c>
      <c r="U17" s="13">
        <f>U16*$C$14</f>
        <v/>
      </c>
      <c r="V17" s="13">
        <f>V16*$C$14</f>
        <v/>
      </c>
      <c r="W17" s="13">
        <f>W16*$C$14</f>
        <v/>
      </c>
      <c r="X17" s="13">
        <f>X16*$C$14</f>
        <v/>
      </c>
      <c r="Y17" s="13">
        <f>Y16*$C$14</f>
        <v/>
      </c>
      <c r="Z17" s="13">
        <f>Z16*$C$14</f>
        <v/>
      </c>
      <c r="AA17" s="13">
        <f>AA16*$C$14</f>
        <v/>
      </c>
      <c r="AB17" s="13">
        <f>AB16*$C$14</f>
        <v/>
      </c>
      <c r="AC17" s="13">
        <f>AC16*$C$14</f>
        <v/>
      </c>
      <c r="AD17" s="13">
        <f>AD16*$C$14</f>
        <v/>
      </c>
      <c r="AE17" s="13">
        <f>AE16*$C$14</f>
        <v/>
      </c>
      <c r="AF17" s="13">
        <f>AF16*$C$14</f>
        <v/>
      </c>
      <c r="AG17" s="13">
        <f>AF17+($AH17-$N17)/($AH$1-$N$1)</f>
        <v/>
      </c>
      <c r="AH17" s="13">
        <f>AH16*$C$14</f>
        <v/>
      </c>
    </row>
    <row r="18">
      <c r="A18" s="18" t="inlineStr">
        <is>
          <t>Liquefaction - Electricity use [kWh/kg H2]</t>
        </is>
      </c>
      <c r="B18" s="18" t="inlineStr">
        <is>
          <t>IEA 2019</t>
        </is>
      </c>
      <c r="C18" s="18" t="n">
        <v>6.1</v>
      </c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3" t="n"/>
      <c r="AH18" s="36" t="n"/>
    </row>
    <row r="19">
      <c r="D19" s="22" t="n"/>
      <c r="E19" s="22" t="n"/>
      <c r="F19" s="22" t="n"/>
      <c r="G19" s="22" t="n"/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3" t="n"/>
      <c r="AH19" s="36" t="n"/>
    </row>
    <row r="20">
      <c r="A20" s="18" t="inlineStr">
        <is>
          <t>Liquefaction - Capactiy [t/a]</t>
        </is>
      </c>
      <c r="B20" s="18" t="inlineStr">
        <is>
          <t>DOE 2019</t>
        </is>
      </c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>
        <f>27*365</f>
        <v/>
      </c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2" t="n"/>
      <c r="AG20" s="13" t="n"/>
      <c r="AH20" s="36" t="n"/>
    </row>
    <row r="21">
      <c r="A21" s="18" t="inlineStr">
        <is>
          <t>Liquefaction - Capex liquefaction plant [€ million]</t>
        </is>
      </c>
      <c r="B21" s="18" t="inlineStr">
        <is>
          <t>DOE 2019</t>
        </is>
      </c>
      <c r="D21" s="22" t="n"/>
      <c r="E21" s="22" t="n"/>
      <c r="F21" s="22" t="n"/>
      <c r="G21" s="22" t="n"/>
      <c r="H21" s="22" t="n"/>
      <c r="I21" s="22" t="n"/>
      <c r="J21" s="22" t="n"/>
      <c r="K21" s="22" t="n"/>
      <c r="L21" s="22" t="n"/>
      <c r="M21" s="22" t="n"/>
      <c r="N21" s="22">
        <f>0.89*104</f>
        <v/>
      </c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  <c r="Z21" s="22" t="n"/>
      <c r="AA21" s="22" t="n"/>
      <c r="AB21" s="22" t="n"/>
      <c r="AC21" s="22" t="n"/>
      <c r="AD21" s="22" t="n"/>
      <c r="AE21" s="22" t="n"/>
      <c r="AF21" s="22" t="n"/>
      <c r="AG21" s="13" t="n"/>
      <c r="AH21" s="36" t="n"/>
    </row>
    <row r="22">
      <c r="A22" s="18" t="inlineStr">
        <is>
          <t>Liquefaction - CAPEX [€/tpa]</t>
        </is>
      </c>
      <c r="B22" s="18" t="inlineStr">
        <is>
          <t>DOE 2019</t>
        </is>
      </c>
      <c r="D22" s="22" t="n"/>
      <c r="E22" s="22" t="n"/>
      <c r="F22" s="22" t="n"/>
      <c r="G22" s="22" t="n"/>
      <c r="H22" s="22" t="n"/>
      <c r="I22" s="22" t="n"/>
      <c r="J22" s="22" t="n"/>
      <c r="K22" s="22" t="n"/>
      <c r="L22" s="22" t="n"/>
      <c r="M22" s="22" t="n"/>
      <c r="N22" s="22">
        <f>N21*1000000/N20</f>
        <v/>
      </c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  <c r="Z22" s="22" t="n"/>
      <c r="AA22" s="22" t="n"/>
      <c r="AB22" s="22" t="n"/>
      <c r="AC22" s="22" t="n"/>
      <c r="AD22" s="22" t="n"/>
      <c r="AE22" s="22" t="n"/>
      <c r="AF22" s="22" t="n"/>
      <c r="AG22" s="13" t="n"/>
      <c r="AH22" s="36" t="n"/>
    </row>
    <row r="23" ht="19.5" customHeight="1" s="108">
      <c r="A23" s="18" t="inlineStr">
        <is>
          <t>Liquefaction - levelised cost for liquefaction [$/kgH2]</t>
        </is>
      </c>
      <c r="B23" s="18" t="inlineStr">
        <is>
          <t>DOE 2019, https://ec.europa.eu/info/sites/default/files/energy_climate_change_environment/events/documents/04.05_mf34_background_document-gle-technologies_and_costs_analysis_on_imports_of_liquid_renewable_energy_v2.pdf</t>
        </is>
      </c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>
        <v>2.75</v>
      </c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13" t="n"/>
      <c r="AH23" s="36" t="n"/>
    </row>
    <row r="24" ht="17.25" customHeight="1" s="108">
      <c r="A24" s="18" t="inlineStr">
        <is>
          <t>Liquefaction - Capex opt. [USD/kW product]</t>
        </is>
      </c>
      <c r="B24" s="18" t="inlineStr">
        <is>
          <t>IRENA 2022</t>
        </is>
      </c>
      <c r="D24" s="22" t="n"/>
      <c r="E24" s="22" t="n"/>
      <c r="F24" s="22" t="n"/>
      <c r="G24" s="22" t="n"/>
      <c r="H24" s="22" t="n"/>
      <c r="I24" s="22" t="n"/>
      <c r="J24" s="22" t="n"/>
      <c r="K24" s="22" t="n"/>
      <c r="L24" s="22" t="n"/>
      <c r="M24" s="22" t="n"/>
      <c r="N24" s="22" t="n">
        <v>1860.5</v>
      </c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>
        <v>1033</v>
      </c>
      <c r="Y24" s="22" t="n"/>
      <c r="Z24" s="22" t="n"/>
      <c r="AA24" s="22" t="n"/>
      <c r="AB24" s="22" t="n"/>
      <c r="AC24" s="22" t="n"/>
      <c r="AD24" s="22" t="n"/>
      <c r="AE24" s="22" t="n"/>
      <c r="AF24" s="22" t="n"/>
      <c r="AG24" s="13" t="n"/>
      <c r="AH24" s="22" t="n">
        <v>603.4</v>
      </c>
    </row>
    <row r="25" ht="19.5" customHeight="1" s="108">
      <c r="A25" s="18" t="inlineStr">
        <is>
          <t>Liquefaction - Capex pess. [USD/kW product]</t>
        </is>
      </c>
      <c r="B25" s="18" t="inlineStr">
        <is>
          <t>IRENA 2022</t>
        </is>
      </c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>
        <v>3683.8</v>
      </c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>
        <v>1704.5</v>
      </c>
      <c r="Y25" s="22" t="n"/>
      <c r="Z25" s="22" t="n"/>
      <c r="AA25" s="22" t="n"/>
      <c r="AB25" s="22" t="n"/>
      <c r="AC25" s="22" t="n"/>
      <c r="AD25" s="22" t="n"/>
      <c r="AE25" s="22" t="n"/>
      <c r="AF25" s="22" t="n"/>
      <c r="AG25" s="13" t="n"/>
      <c r="AH25" s="22" t="n">
        <v>995.6</v>
      </c>
    </row>
    <row r="26" ht="19.5" customHeight="1" s="108">
      <c r="A26" s="18" t="inlineStr">
        <is>
          <t>Liquefaction - Capex opt. [€/kW]</t>
        </is>
      </c>
      <c r="B26" s="18" t="inlineStr">
        <is>
          <t>IRENA 2022</t>
        </is>
      </c>
      <c r="D26" s="22">
        <f>$N$26+(($X$26-$N$26)/($X$1-$N$1))*(D1-$N$1)</f>
        <v/>
      </c>
      <c r="E26" s="22">
        <f>$N$26+(($X$26-$N$26)/($X$1-$N$1))*(E1-$N$1)</f>
        <v/>
      </c>
      <c r="F26" s="22">
        <f>$N$26+(($X$26-$N$26)/($X$1-$N$1))*(F1-$N$1)</f>
        <v/>
      </c>
      <c r="G26" s="22">
        <f>$N$26+(($X$26-$N$26)/($X$1-$N$1))*(G1-$N$1)</f>
        <v/>
      </c>
      <c r="H26" s="22">
        <f>$N$26+(($X$26-$N$26)/($X$1-$N$1))*(H1-$N$1)</f>
        <v/>
      </c>
      <c r="I26" s="22">
        <f>$N$26+(($X$26-$N$26)/($X$1-$N$1))*(I1-$N$1)</f>
        <v/>
      </c>
      <c r="J26" s="22">
        <f>$N$26+(($X$26-$N$26)/($X$1-$N$1))*(J1-$N$1)</f>
        <v/>
      </c>
      <c r="K26" s="22">
        <f>$N$26+(($X$26-$N$26)/($X$1-$N$1))*(K1-$N$1)</f>
        <v/>
      </c>
      <c r="L26" s="22">
        <f>$N$26+(($X$26-$N$26)/($X$1-$N$1))*(L1-$N$1)</f>
        <v/>
      </c>
      <c r="M26" s="22">
        <f>$N$26+(($X$26-$N$26)/($X$1-$N$1))*(M1-$N$1)</f>
        <v/>
      </c>
      <c r="N26" s="22">
        <f>N24*0.9462</f>
        <v/>
      </c>
      <c r="O26" s="22">
        <f>N26+(($X$26-$N$26)/($X$1-$N$1))</f>
        <v/>
      </c>
      <c r="P26" s="22">
        <f>O26+(($X$26-$N$26)/($X$1-$N$1))</f>
        <v/>
      </c>
      <c r="Q26" s="22">
        <f>P26+(($X$26-$N$26)/($X$1-$N$1))</f>
        <v/>
      </c>
      <c r="R26" s="22">
        <f>Q26+(($X$26-$N$26)/($X$1-$N$1))</f>
        <v/>
      </c>
      <c r="S26" s="22">
        <f>R26+(($X$26-$N$26)/($X$1-$N$1))</f>
        <v/>
      </c>
      <c r="T26" s="22">
        <f>S26+(($X$26-$N$26)/($X$1-$N$1))</f>
        <v/>
      </c>
      <c r="U26" s="22">
        <f>T26+(($X$26-$N$26)/($X$1-$N$1))</f>
        <v/>
      </c>
      <c r="V26" s="22">
        <f>U26+(($X$26-$N$26)/($X$1-$N$1))</f>
        <v/>
      </c>
      <c r="W26" s="22">
        <f>V26+(($X$26-$N$26)/($X$1-$N$1))</f>
        <v/>
      </c>
      <c r="X26" s="22">
        <f>X24*0.9462</f>
        <v/>
      </c>
      <c r="Y26" s="13">
        <f>X26+($AH26-$X26)/($AH$1-$X$1)</f>
        <v/>
      </c>
      <c r="Z26" s="13">
        <f>Y26+($AH26-$X26)/($AH$1-$X$1)</f>
        <v/>
      </c>
      <c r="AA26" s="13">
        <f>Z26+($AH26-$X26)/($AH$1-$X$1)</f>
        <v/>
      </c>
      <c r="AB26" s="13">
        <f>AA26+($AH26-$X26)/($AH$1-$X$1)</f>
        <v/>
      </c>
      <c r="AC26" s="13">
        <f>AB26+($AH26-$X26)/($AH$1-$X$1)</f>
        <v/>
      </c>
      <c r="AD26" s="13">
        <f>AC26+($AH26-$X26)/($AH$1-$X$1)</f>
        <v/>
      </c>
      <c r="AE26" s="13">
        <f>AD26+($AH26-$X26)/($AH$1-$X$1)</f>
        <v/>
      </c>
      <c r="AF26" s="13">
        <f>AE26+($AH26-$X26)/($AH$1-$X$1)</f>
        <v/>
      </c>
      <c r="AG26" s="13">
        <f>AF26+($AH26-$X26)/($AH$1-$X$1)</f>
        <v/>
      </c>
      <c r="AH26" s="22">
        <f>AH24*0.9462</f>
        <v/>
      </c>
    </row>
    <row r="27" ht="19.5" customHeight="1" s="108">
      <c r="A27" s="18" t="inlineStr">
        <is>
          <t>Liquefaction - Capex pess. [€/kW]</t>
        </is>
      </c>
      <c r="B27" s="18" t="inlineStr">
        <is>
          <t>IRENA 2022</t>
        </is>
      </c>
      <c r="D27" s="22">
        <f>$N$27+(($X$27-$N$27)/($X$1-$N$1))*(D1-$N$1)</f>
        <v/>
      </c>
      <c r="E27" s="22">
        <f>$N$27+(($X$27-$N$27)/($X$1-$N$1))*(E1-$N$1)</f>
        <v/>
      </c>
      <c r="F27" s="22">
        <f>$N$27+(($X$27-$N$27)/($X$1-$N$1))*(F1-$N$1)</f>
        <v/>
      </c>
      <c r="G27" s="22">
        <f>$N$27+(($X$27-$N$27)/($X$1-$N$1))*(G1-$N$1)</f>
        <v/>
      </c>
      <c r="H27" s="22">
        <f>$N$27+(($X$27-$N$27)/($X$1-$N$1))*(H1-$N$1)</f>
        <v/>
      </c>
      <c r="I27" s="22">
        <f>$N$27+(($X$27-$N$27)/($X$1-$N$1))*(I1-$N$1)</f>
        <v/>
      </c>
      <c r="J27" s="22">
        <f>$N$27+(($X$27-$N$27)/($X$1-$N$1))*(J1-$N$1)</f>
        <v/>
      </c>
      <c r="K27" s="22">
        <f>$N$27+(($X$27-$N$27)/($X$1-$N$1))*(K1-$N$1)</f>
        <v/>
      </c>
      <c r="L27" s="22">
        <f>$N$27+(($X$27-$N$27)/($X$1-$N$1))*(L1-$N$1)</f>
        <v/>
      </c>
      <c r="M27" s="22">
        <f>$N$27+(($X$27-$N$27)/($X$1-$N$1))*(M1-$N$1)</f>
        <v/>
      </c>
      <c r="N27" s="22">
        <f>N25*0.9462</f>
        <v/>
      </c>
      <c r="O27" s="22">
        <f>N27+(($X$27-$N$27)/($X$1-$N$1))</f>
        <v/>
      </c>
      <c r="P27" s="22">
        <f>O27+(($X$27-$N$27)/($X$1-$N$1))</f>
        <v/>
      </c>
      <c r="Q27" s="22">
        <f>P27+(($X$27-$N$27)/($X$1-$N$1))</f>
        <v/>
      </c>
      <c r="R27" s="22">
        <f>Q27+(($X$27-$N$27)/($X$1-$N$1))</f>
        <v/>
      </c>
      <c r="S27" s="22">
        <f>R27+(($X$27-$N$27)/($X$1-$N$1))</f>
        <v/>
      </c>
      <c r="T27" s="22">
        <f>S27+(($X$27-$N$27)/($X$1-$N$1))</f>
        <v/>
      </c>
      <c r="U27" s="22">
        <f>T27+(($X$27-$N$27)/($X$1-$N$1))</f>
        <v/>
      </c>
      <c r="V27" s="22">
        <f>U27+(($X$27-$N$27)/($X$1-$N$1))</f>
        <v/>
      </c>
      <c r="W27" s="22">
        <f>V27+(($X$27-$N$27)/($X$1-$N$1))</f>
        <v/>
      </c>
      <c r="X27" s="22">
        <f>X25*0.9462</f>
        <v/>
      </c>
      <c r="Y27" s="13">
        <f>X27+($AH27-$X27)/($AH$1-$X$1)</f>
        <v/>
      </c>
      <c r="Z27" s="13">
        <f>Y27+($AH27-$X27)/($AH$1-$X$1)</f>
        <v/>
      </c>
      <c r="AA27" s="13">
        <f>Z27+($AH27-$X27)/($AH$1-$X$1)</f>
        <v/>
      </c>
      <c r="AB27" s="13">
        <f>AA27+($AH27-$X27)/($AH$1-$X$1)</f>
        <v/>
      </c>
      <c r="AC27" s="13">
        <f>AB27+($AH27-$X27)/($AH$1-$X$1)</f>
        <v/>
      </c>
      <c r="AD27" s="13">
        <f>AC27+($AH27-$X27)/($AH$1-$X$1)</f>
        <v/>
      </c>
      <c r="AE27" s="13">
        <f>AD27+($AH27-$X27)/($AH$1-$X$1)</f>
        <v/>
      </c>
      <c r="AF27" s="13">
        <f>AE27+($AH27-$X27)/($AH$1-$X$1)</f>
        <v/>
      </c>
      <c r="AG27" s="13">
        <f>AF27+($AH27-$X27)/($AH$1-$X$1)</f>
        <v/>
      </c>
      <c r="AH27" s="22">
        <f>AH25*0.9462</f>
        <v/>
      </c>
    </row>
    <row r="28" ht="19.5" customHeight="1" s="108">
      <c r="A28" s="18" t="inlineStr">
        <is>
          <t>Liquefaction - Capex opt. [€/t/a]</t>
        </is>
      </c>
      <c r="B28" s="18" t="inlineStr">
        <is>
          <t>IRENA 2022</t>
        </is>
      </c>
      <c r="D28" s="22">
        <f>$N$28+(($X$28-$N$28)/($X$1-$N$1))*(D1-$N$1)</f>
        <v/>
      </c>
      <c r="E28" s="22">
        <f>$N$28+(($X$28-$N$28)/($X$1-$N$1))*(E1-$N$1)</f>
        <v/>
      </c>
      <c r="F28" s="22">
        <f>$N$28+(($X$28-$N$28)/($X$1-$N$1))*(F1-$N$1)</f>
        <v/>
      </c>
      <c r="G28" s="22">
        <f>$N$28+(($X$28-$N$28)/($X$1-$N$1))*(G1-$N$1)</f>
        <v/>
      </c>
      <c r="H28" s="22">
        <f>$N$28+(($X$28-$N$28)/($X$1-$N$1))*(H1-$N$1)</f>
        <v/>
      </c>
      <c r="I28" s="22">
        <f>$N$28+(($X$28-$N$28)/($X$1-$N$1))*(I1-$N$1)</f>
        <v/>
      </c>
      <c r="J28" s="22">
        <f>$N$28+(($X$28-$N$28)/($X$1-$N$1))*(J1-$N$1)</f>
        <v/>
      </c>
      <c r="K28" s="22">
        <f>$N$28+(($X$28-$N$28)/($X$1-$N$1))*(K1-$N$1)</f>
        <v/>
      </c>
      <c r="L28" s="22">
        <f>$N$28+(($X$28-$N$28)/($X$1-$N$1))*(L1-$N$1)</f>
        <v/>
      </c>
      <c r="M28" s="22">
        <f>$N$28+(($X$28-$N$28)/($X$1-$N$1))*(M1-$N$1)</f>
        <v/>
      </c>
      <c r="N28" s="22">
        <f>N26*33.33*1000/8760</f>
        <v/>
      </c>
      <c r="O28" s="22">
        <f>N28+(($X$28-$N$28)/($X$1-$N$1))</f>
        <v/>
      </c>
      <c r="P28" s="22">
        <f>O28+(($X$28-$N$28)/($X$1-$N$1))</f>
        <v/>
      </c>
      <c r="Q28" s="22">
        <f>P28+(($X$28-$N$28)/($X$1-$N$1))</f>
        <v/>
      </c>
      <c r="R28" s="22">
        <f>Q28+(($X$28-$N$28)/($X$1-$N$1))</f>
        <v/>
      </c>
      <c r="S28" s="22">
        <f>R28+(($X$28-$N$28)/($X$1-$N$1))</f>
        <v/>
      </c>
      <c r="T28" s="22">
        <f>S28+(($X$28-$N$28)/($X$1-$N$1))</f>
        <v/>
      </c>
      <c r="U28" s="22">
        <f>T28+(($X$28-$N$28)/($X$1-$N$1))</f>
        <v/>
      </c>
      <c r="V28" s="22">
        <f>U28+(($X$28-$N$28)/($X$1-$N$1))</f>
        <v/>
      </c>
      <c r="W28" s="22">
        <f>V28+(($X$28-$N$28)/($X$1-$N$1))</f>
        <v/>
      </c>
      <c r="X28" s="22">
        <f>X26*33.33*1000/8760</f>
        <v/>
      </c>
      <c r="Y28" s="13">
        <f>X28+($AH28-$X28)/($AH$1-$X$1)</f>
        <v/>
      </c>
      <c r="Z28" s="13">
        <f>Y28+($AH28-$X28)/($AH$1-$X$1)</f>
        <v/>
      </c>
      <c r="AA28" s="13">
        <f>Z28+($AH28-$X28)/($AH$1-$X$1)</f>
        <v/>
      </c>
      <c r="AB28" s="13">
        <f>AA28+($AH28-$X28)/($AH$1-$X$1)</f>
        <v/>
      </c>
      <c r="AC28" s="13">
        <f>AB28+($AH28-$X28)/($AH$1-$X$1)</f>
        <v/>
      </c>
      <c r="AD28" s="13">
        <f>AC28+($AH28-$X28)/($AH$1-$X$1)</f>
        <v/>
      </c>
      <c r="AE28" s="13">
        <f>AD28+($AH28-$X28)/($AH$1-$X$1)</f>
        <v/>
      </c>
      <c r="AF28" s="13">
        <f>AE28+($AH28-$X28)/($AH$1-$X$1)</f>
        <v/>
      </c>
      <c r="AG28" s="13">
        <f>AF28+($AH28-$X28)/($AH$1-$X$1)</f>
        <v/>
      </c>
      <c r="AH28" s="22">
        <f>AH26*33.33*1000/8760</f>
        <v/>
      </c>
    </row>
    <row r="29" ht="19.5" customHeight="1" s="108">
      <c r="A29" s="18" t="inlineStr">
        <is>
          <t>Liquefaction - Capex pess. [€/t/a]</t>
        </is>
      </c>
      <c r="B29" s="18" t="inlineStr">
        <is>
          <t>IRENA 2022</t>
        </is>
      </c>
      <c r="D29" s="22">
        <f>$N$29+(($X$29-$N$29)/($X$1-$N$1))*(D1-$N$1)</f>
        <v/>
      </c>
      <c r="E29" s="22">
        <f>$N$29+(($X$29-$N$29)/($X$1-$N$1))*(E1-$N$1)</f>
        <v/>
      </c>
      <c r="F29" s="22">
        <f>$N$29+(($X$29-$N$29)/($X$1-$N$1))*(F1-$N$1)</f>
        <v/>
      </c>
      <c r="G29" s="22">
        <f>$N$29+(($X$29-$N$29)/($X$1-$N$1))*(G1-$N$1)</f>
        <v/>
      </c>
      <c r="H29" s="22">
        <f>$N$29+(($X$29-$N$29)/($X$1-$N$1))*(H1-$N$1)</f>
        <v/>
      </c>
      <c r="I29" s="22">
        <f>$N$29+(($X$29-$N$29)/($X$1-$N$1))*(I1-$N$1)</f>
        <v/>
      </c>
      <c r="J29" s="22">
        <f>$N$29+(($X$29-$N$29)/($X$1-$N$1))*(J1-$N$1)</f>
        <v/>
      </c>
      <c r="K29" s="22">
        <f>$N$29+(($X$29-$N$29)/($X$1-$N$1))*(K1-$N$1)</f>
        <v/>
      </c>
      <c r="L29" s="22">
        <f>$N$29+(($X$29-$N$29)/($X$1-$N$1))*(L1-$N$1)</f>
        <v/>
      </c>
      <c r="M29" s="22">
        <f>$N$29+(($X$29-$N$29)/($X$1-$N$1))*(M1-$N$1)</f>
        <v/>
      </c>
      <c r="N29" s="22">
        <f>N27*33.33*1000/8760</f>
        <v/>
      </c>
      <c r="O29" s="22">
        <f>N29+(($X$29-$N$29)/($X$1-$N$1))</f>
        <v/>
      </c>
      <c r="P29" s="22">
        <f>O29+(($X$29-$N$29)/($X$1-$N$1))</f>
        <v/>
      </c>
      <c r="Q29" s="22">
        <f>P29+(($X$29-$N$29)/($X$1-$N$1))</f>
        <v/>
      </c>
      <c r="R29" s="22">
        <f>Q29+(($X$29-$N$29)/($X$1-$N$1))</f>
        <v/>
      </c>
      <c r="S29" s="22">
        <f>R29+(($X$29-$N$29)/($X$1-$N$1))</f>
        <v/>
      </c>
      <c r="T29" s="22">
        <f>S29+(($X$29-$N$29)/($X$1-$N$1))</f>
        <v/>
      </c>
      <c r="U29" s="22">
        <f>T29+(($X$29-$N$29)/($X$1-$N$1))</f>
        <v/>
      </c>
      <c r="V29" s="22">
        <f>U29+(($X$29-$N$29)/($X$1-$N$1))</f>
        <v/>
      </c>
      <c r="W29" s="22">
        <f>V29+(($X$29-$N$29)/($X$1-$N$1))</f>
        <v/>
      </c>
      <c r="X29" s="22">
        <f>X27*33.33*1000/8760</f>
        <v/>
      </c>
      <c r="Y29" s="13">
        <f>X29+($AH29-$X29)/($AH$1-$X$1)</f>
        <v/>
      </c>
      <c r="Z29" s="13">
        <f>Y29+($AH29-$X29)/($AH$1-$X$1)</f>
        <v/>
      </c>
      <c r="AA29" s="13">
        <f>Z29+($AH29-$X29)/($AH$1-$X$1)</f>
        <v/>
      </c>
      <c r="AB29" s="13">
        <f>AA29+($AH29-$X29)/($AH$1-$X$1)</f>
        <v/>
      </c>
      <c r="AC29" s="13">
        <f>AB29+($AH29-$X29)/($AH$1-$X$1)</f>
        <v/>
      </c>
      <c r="AD29" s="13">
        <f>AC29+($AH29-$X29)/($AH$1-$X$1)</f>
        <v/>
      </c>
      <c r="AE29" s="13">
        <f>AD29+($AH29-$X29)/($AH$1-$X$1)</f>
        <v/>
      </c>
      <c r="AF29" s="13">
        <f>AE29+($AH29-$X29)/($AH$1-$X$1)</f>
        <v/>
      </c>
      <c r="AG29" s="13">
        <f>AF29+($AH29-$X29)/($AH$1-$X$1)</f>
        <v/>
      </c>
      <c r="AH29" s="22">
        <f>AH27*33.33*1000/8760</f>
        <v/>
      </c>
    </row>
    <row r="30" ht="19.5" customHeight="1" s="108">
      <c r="A30" s="18" t="inlineStr">
        <is>
          <t>Liquefaction - Opex opt. [% of Capex]</t>
        </is>
      </c>
      <c r="B30" s="18" t="inlineStr">
        <is>
          <t>IRENA 2022</t>
        </is>
      </c>
      <c r="C30" s="22" t="n">
        <v>0.04</v>
      </c>
      <c r="D30" s="22" t="n"/>
      <c r="E30" s="22" t="n"/>
      <c r="F30" s="22" t="n"/>
      <c r="G30" s="22" t="n"/>
      <c r="H30" s="22" t="n"/>
      <c r="I30" s="22">
        <f>I28*$C$30</f>
        <v/>
      </c>
      <c r="J30" s="22">
        <f>J28*$C$30</f>
        <v/>
      </c>
      <c r="K30" s="22">
        <f>K28*$C$30</f>
        <v/>
      </c>
      <c r="L30" s="22">
        <f>L28*$C$30</f>
        <v/>
      </c>
      <c r="M30" s="22">
        <f>M28*$C$30</f>
        <v/>
      </c>
      <c r="N30" s="22">
        <f>N28*$C$30</f>
        <v/>
      </c>
      <c r="O30" s="22">
        <f>O28*$C$30</f>
        <v/>
      </c>
      <c r="P30" s="22">
        <f>P28*$C$30</f>
        <v/>
      </c>
      <c r="Q30" s="22">
        <f>Q28*$C$30</f>
        <v/>
      </c>
      <c r="R30" s="22">
        <f>R28*$C$30</f>
        <v/>
      </c>
      <c r="S30" s="22">
        <f>S28*$C$30</f>
        <v/>
      </c>
      <c r="T30" s="22">
        <f>T28*$C$30</f>
        <v/>
      </c>
      <c r="U30" s="22">
        <f>U28*$C$30</f>
        <v/>
      </c>
      <c r="V30" s="22">
        <f>V28*$C$30</f>
        <v/>
      </c>
      <c r="W30" s="22">
        <f>W28*$C$30</f>
        <v/>
      </c>
      <c r="X30" s="22">
        <f>X28*$C$30</f>
        <v/>
      </c>
      <c r="Y30" s="22">
        <f>Y28*$C$30</f>
        <v/>
      </c>
      <c r="Z30" s="22">
        <f>Z28*$C$30</f>
        <v/>
      </c>
      <c r="AA30" s="22">
        <f>AA28*$C$30</f>
        <v/>
      </c>
      <c r="AB30" s="22">
        <f>AB28*$C$30</f>
        <v/>
      </c>
      <c r="AC30" s="22">
        <f>AC28*$C$30</f>
        <v/>
      </c>
      <c r="AD30" s="22">
        <f>AD28*$C$30</f>
        <v/>
      </c>
      <c r="AE30" s="22">
        <f>AE28*$C$30</f>
        <v/>
      </c>
      <c r="AF30" s="22">
        <f>AF28*$C$30</f>
        <v/>
      </c>
      <c r="AG30" s="22">
        <f>AG28*$C$30</f>
        <v/>
      </c>
      <c r="AH30" s="22">
        <f>AH28*$C$30</f>
        <v/>
      </c>
    </row>
    <row r="31" ht="19.5" customHeight="1" s="108">
      <c r="A31" s="18" t="inlineStr">
        <is>
          <t>Liquefaction - Opex pess. [% of Capex]</t>
        </is>
      </c>
      <c r="B31" s="18" t="inlineStr">
        <is>
          <t>IRENA 2022</t>
        </is>
      </c>
      <c r="C31" s="22" t="n">
        <v>0.04</v>
      </c>
      <c r="D31" s="22" t="n"/>
      <c r="E31" s="22" t="n"/>
      <c r="F31" s="22" t="n"/>
      <c r="G31" s="22" t="n"/>
      <c r="H31" s="22" t="n"/>
      <c r="I31" s="22">
        <f>I29*$C$30</f>
        <v/>
      </c>
      <c r="J31" s="22">
        <f>J29*$C$30</f>
        <v/>
      </c>
      <c r="K31" s="22">
        <f>K29*$C$30</f>
        <v/>
      </c>
      <c r="L31" s="22">
        <f>L29*$C$30</f>
        <v/>
      </c>
      <c r="M31" s="22">
        <f>M29*$C$30</f>
        <v/>
      </c>
      <c r="N31" s="22">
        <f>N29*$C$30</f>
        <v/>
      </c>
      <c r="O31" s="22">
        <f>O29*$C$30</f>
        <v/>
      </c>
      <c r="P31" s="22">
        <f>P29*$C$30</f>
        <v/>
      </c>
      <c r="Q31" s="22">
        <f>Q29*$C$30</f>
        <v/>
      </c>
      <c r="R31" s="22">
        <f>R29*$C$30</f>
        <v/>
      </c>
      <c r="S31" s="22">
        <f>S29*$C$30</f>
        <v/>
      </c>
      <c r="T31" s="22">
        <f>T29*$C$30</f>
        <v/>
      </c>
      <c r="U31" s="22">
        <f>U29*$C$30</f>
        <v/>
      </c>
      <c r="V31" s="22">
        <f>V29*$C$30</f>
        <v/>
      </c>
      <c r="W31" s="22">
        <f>W29*$C$30</f>
        <v/>
      </c>
      <c r="X31" s="22">
        <f>X29*$C$30</f>
        <v/>
      </c>
      <c r="Y31" s="22">
        <f>Y29*$C$30</f>
        <v/>
      </c>
      <c r="Z31" s="22">
        <f>Z29*$C$30</f>
        <v/>
      </c>
      <c r="AA31" s="22">
        <f>AA29*$C$30</f>
        <v/>
      </c>
      <c r="AB31" s="22">
        <f>AB29*$C$30</f>
        <v/>
      </c>
      <c r="AC31" s="22">
        <f>AC29*$C$30</f>
        <v/>
      </c>
      <c r="AD31" s="22">
        <f>AD29*$C$30</f>
        <v/>
      </c>
      <c r="AE31" s="22">
        <f>AE29*$C$30</f>
        <v/>
      </c>
      <c r="AF31" s="22">
        <f>AF29*$C$30</f>
        <v/>
      </c>
      <c r="AG31" s="22">
        <f>AG29*$C$30</f>
        <v/>
      </c>
      <c r="AH31" s="22">
        <f>AH29*$C$30</f>
        <v/>
      </c>
    </row>
    <row r="32" ht="19.5" customHeight="1" s="108">
      <c r="A32" s="18" t="inlineStr">
        <is>
          <t>Liquefaction - Efficiency opt. [% of LHV]</t>
        </is>
      </c>
      <c r="B32" s="18" t="inlineStr">
        <is>
          <t>IRENA 2022</t>
        </is>
      </c>
      <c r="D32" s="22">
        <f>$N$32+(($X$32-$N$32)/($X$1-$N$1))*(D1-$N$1)</f>
        <v/>
      </c>
      <c r="E32" s="22">
        <f>$N$32+(($X$32-$N$32)/($X$1-$N$1))*(E1-$N$1)</f>
        <v/>
      </c>
      <c r="F32" s="22">
        <f>$N$32+(($X$32-$N$32)/($X$1-$N$1))*(F1-$N$1)</f>
        <v/>
      </c>
      <c r="G32" s="22">
        <f>$N$32+(($X$32-$N$32)/($X$1-$N$1))*(G1-$N$1)</f>
        <v/>
      </c>
      <c r="H32" s="22">
        <f>$N$32+(($X$32-$N$32)/($X$1-$N$1))*(H1-$N$1)</f>
        <v/>
      </c>
      <c r="I32" s="22">
        <f>$N$32+(($X$32-$N$32)/($X$1-$N$1))*(I1-$N$1)</f>
        <v/>
      </c>
      <c r="J32" s="22">
        <f>$N$32+(($X$32-$N$32)/($X$1-$N$1))*(J1-$N$1)</f>
        <v/>
      </c>
      <c r="K32" s="22">
        <f>$N$32+(($X$32-$N$32)/($X$1-$N$1))*(K1-$N$1)</f>
        <v/>
      </c>
      <c r="L32" s="22">
        <f>$N$32+(($X$32-$N$32)/($X$1-$N$1))*(L1-$N$1)</f>
        <v/>
      </c>
      <c r="M32" s="22">
        <f>$N$33+(($X$32-$N$32)/($X$1-$N$1))*(M1-$N$1)</f>
        <v/>
      </c>
      <c r="N32" s="18" t="n">
        <v>0.95</v>
      </c>
      <c r="O32" s="18">
        <f>N32+(($X$32-$N$32)/($X$1-$N$1))</f>
        <v/>
      </c>
      <c r="P32" s="18">
        <f>O32+(($X$32-$N$32)/($X$1-$N$1))</f>
        <v/>
      </c>
      <c r="Q32" s="18">
        <f>P32+(($X$32-$N$32)/($X$1-$N$1))</f>
        <v/>
      </c>
      <c r="R32" s="18">
        <f>Q32+(($X$32-$N$32)/($X$1-$N$1))</f>
        <v/>
      </c>
      <c r="S32" s="18">
        <f>R32+(($X$32-$N$32)/($X$1-$N$1))</f>
        <v/>
      </c>
      <c r="T32" s="18">
        <f>S32+(($X$32-$N$32)/($X$1-$N$1))</f>
        <v/>
      </c>
      <c r="U32" s="18">
        <f>T32+(($X$32-$N$32)/($X$1-$N$1))</f>
        <v/>
      </c>
      <c r="V32" s="18">
        <f>U32+(($X$32-$N$32)/($X$1-$N$1))</f>
        <v/>
      </c>
      <c r="W32" s="18">
        <f>V32+(($X$32-$N$32)/($X$1-$N$1))</f>
        <v/>
      </c>
      <c r="X32" s="18" t="n">
        <v>0.98</v>
      </c>
      <c r="Y32" s="22">
        <f>X32+($AH32-$X32)/($AH$1-$X$1)</f>
        <v/>
      </c>
      <c r="Z32" s="22">
        <f>Y32+($AH32-$X32)/($AH$1-$X$1)</f>
        <v/>
      </c>
      <c r="AA32" s="22">
        <f>Z32+($AH32-$X32)/($AH$1-$X$1)</f>
        <v/>
      </c>
      <c r="AB32" s="22">
        <f>AA32+($AH32-$X32)/($AH$1-$X$1)</f>
        <v/>
      </c>
      <c r="AC32" s="22">
        <f>AB32+($AH32-$X32)/($AH$1-$X$1)</f>
        <v/>
      </c>
      <c r="AD32" s="22">
        <f>AC32+($AH32-$X32)/($AH$1-$X$1)</f>
        <v/>
      </c>
      <c r="AE32" s="22">
        <f>AD32+($AH32-$X32)/($AH$1-$X$1)</f>
        <v/>
      </c>
      <c r="AF32" s="22">
        <f>AE32+($AH32-$X32)/($AH$1-$X$1)</f>
        <v/>
      </c>
      <c r="AG32" s="22">
        <f>AF32+($AH32-$X32)/($AH$1-$X$1)</f>
        <v/>
      </c>
      <c r="AH32" s="12" t="n">
        <v>1</v>
      </c>
    </row>
    <row r="33" ht="19.5" customHeight="1" s="108">
      <c r="A33" s="18" t="inlineStr">
        <is>
          <t>Liquefaction - Efficiency pess. [% of LHV]</t>
        </is>
      </c>
      <c r="B33" s="18" t="inlineStr">
        <is>
          <t>IRENA 2022</t>
        </is>
      </c>
      <c r="D33" s="22">
        <f>$N$33+(($X$32-$N$32)/($X$1-$N$1))*(D1-$N$1)</f>
        <v/>
      </c>
      <c r="E33" s="22">
        <f>$N$33+(($X$32-$N$32)/($X$1-$N$1))*(E1-$N$1)</f>
        <v/>
      </c>
      <c r="F33" s="22">
        <f>$N$33+(($X$32-$N$32)/($X$1-$N$1))*(F1-$N$1)</f>
        <v/>
      </c>
      <c r="G33" s="22">
        <f>$N$33+(($X$32-$N$32)/($X$1-$N$1))*(G1-$N$1)</f>
        <v/>
      </c>
      <c r="H33" s="22">
        <f>$N$33+(($X$32-$N$32)/($X$1-$N$1))*(H1-$N$1)</f>
        <v/>
      </c>
      <c r="I33" s="22">
        <f>$N$33+(($X$32-$N$32)/($X$1-$N$1))*(I1-$N$1)</f>
        <v/>
      </c>
      <c r="J33" s="22">
        <f>$N$33+(($X$32-$N$32)/($X$1-$N$1))*(J1-$N$1)</f>
        <v/>
      </c>
      <c r="K33" s="22">
        <f>$N$33+(($X$32-$N$32)/($X$1-$N$1))*(K1-$N$1)</f>
        <v/>
      </c>
      <c r="L33" s="22">
        <f>$N$33+(($X$32-$N$32)/($X$1-$N$1))*(L1-$N$1)</f>
        <v/>
      </c>
      <c r="M33" s="22">
        <f>$N$33+(($X$32-$N$32)/($X$1-$N$1))*(M1-$N$1)</f>
        <v/>
      </c>
      <c r="N33" s="18" t="n">
        <v>0.95</v>
      </c>
      <c r="O33" s="18">
        <f>N33+(($X$32-$N$32)/($X$1-$N$1))</f>
        <v/>
      </c>
      <c r="P33" s="18">
        <f>O33+(($X$32-$N$32)/($X$1-$N$1))</f>
        <v/>
      </c>
      <c r="Q33" s="18">
        <f>P33+(($X$32-$N$32)/($X$1-$N$1))</f>
        <v/>
      </c>
      <c r="R33" s="18">
        <f>Q33+(($X$32-$N$32)/($X$1-$N$1))</f>
        <v/>
      </c>
      <c r="S33" s="18">
        <f>R33+(($X$32-$N$32)/($X$1-$N$1))</f>
        <v/>
      </c>
      <c r="T33" s="18">
        <f>S33+(($X$32-$N$32)/($X$1-$N$1))</f>
        <v/>
      </c>
      <c r="U33" s="18">
        <f>T33+(($X$32-$N$32)/($X$1-$N$1))</f>
        <v/>
      </c>
      <c r="V33" s="18">
        <f>U33+(($X$32-$N$32)/($X$1-$N$1))</f>
        <v/>
      </c>
      <c r="W33" s="18">
        <f>V33+(($X$32-$N$32)/($X$1-$N$1))</f>
        <v/>
      </c>
      <c r="X33" s="18" t="n">
        <v>0.98</v>
      </c>
      <c r="Y33" s="22">
        <f>X33+($AH33-$X33)/($AH$1-$X$1)</f>
        <v/>
      </c>
      <c r="Z33" s="22">
        <f>Y33+($AH33-$X33)/($AH$1-$X$1)</f>
        <v/>
      </c>
      <c r="AA33" s="22">
        <f>Z33+($AH33-$X33)/($AH$1-$X$1)</f>
        <v/>
      </c>
      <c r="AB33" s="22">
        <f>AA33+($AH33-$X33)/($AH$1-$X$1)</f>
        <v/>
      </c>
      <c r="AC33" s="22">
        <f>AB33+($AH33-$X33)/($AH$1-$X$1)</f>
        <v/>
      </c>
      <c r="AD33" s="22">
        <f>AC33+($AH33-$X33)/($AH$1-$X$1)</f>
        <v/>
      </c>
      <c r="AE33" s="22">
        <f>AD33+($AH33-$X33)/($AH$1-$X$1)</f>
        <v/>
      </c>
      <c r="AF33" s="22">
        <f>AE33+($AH33-$X33)/($AH$1-$X$1)</f>
        <v/>
      </c>
      <c r="AG33" s="22">
        <f>AF33+($AH33-$X33)/($AH$1-$X$1)</f>
        <v/>
      </c>
      <c r="AH33" s="12" t="n">
        <v>1</v>
      </c>
    </row>
    <row r="34">
      <c r="A34" s="18" t="inlineStr">
        <is>
          <t>Liquefaction - Electricity consumption opt. [kWh/kgH2]</t>
        </is>
      </c>
      <c r="B34" s="18" t="inlineStr">
        <is>
          <t>IRENA 2022</t>
        </is>
      </c>
      <c r="D34" s="22">
        <f>$N$34+(($X$34-$N$34)/($X$1-$N$1))*(D$1-$N$1)</f>
        <v/>
      </c>
      <c r="E34" s="22">
        <f>$N$34+(($X$34-$N$34)/($X$1-$N$1))*(E$1-$N$1)</f>
        <v/>
      </c>
      <c r="F34" s="22">
        <f>$N$34+(($X$34-$N$34)/($X$1-$N$1))*(F$1-$N$1)</f>
        <v/>
      </c>
      <c r="G34" s="22">
        <f>$N$34+(($X$34-$N$34)/($X$1-$N$1))*(G$1-$N$1)</f>
        <v/>
      </c>
      <c r="H34" s="22">
        <f>$N$34+(($X$34-$N$34)/($X$1-$N$1))*(H$1-$N$1)</f>
        <v/>
      </c>
      <c r="I34" s="22">
        <f>$N$34+(($X$34-$N$34)/($X$1-$N$1))*(I$1-$N$1)</f>
        <v/>
      </c>
      <c r="J34" s="22">
        <f>$N$34+(($X$34-$N$34)/($X$1-$N$1))*(J$1-$N$1)</f>
        <v/>
      </c>
      <c r="K34" s="22">
        <f>$N$34+(($X$34-$N$34)/($X$1-$N$1))*(K$1-$N$1)</f>
        <v/>
      </c>
      <c r="L34" s="22">
        <f>$N$34+(($X$34-$N$34)/($X$1-$N$1))*(L$1-$N$1)</f>
        <v/>
      </c>
      <c r="M34" s="22">
        <f>$N$34+(($X$34-$N$34)/($X$1-$N$1))*(M$1-$N$1)</f>
        <v/>
      </c>
      <c r="N34" s="22" t="n">
        <v>8</v>
      </c>
      <c r="O34" s="22">
        <f>N34+(($X$34-$N$34)/($X$1-$N$1))</f>
        <v/>
      </c>
      <c r="P34" s="22">
        <f>O34+(($X$34-$N$34)/($X$1-$N$1))</f>
        <v/>
      </c>
      <c r="Q34" s="22">
        <f>P34+(($X$34-$N$34)/($X$1-$N$1))</f>
        <v/>
      </c>
      <c r="R34" s="22">
        <f>Q34+(($X$34-$N$34)/($X$1-$N$1))</f>
        <v/>
      </c>
      <c r="S34" s="22">
        <f>R34+(($X$34-$N$34)/($X$1-$N$1))</f>
        <v/>
      </c>
      <c r="T34" s="22">
        <f>S34+(($X$34-$N$34)/($X$1-$N$1))</f>
        <v/>
      </c>
      <c r="U34" s="22">
        <f>T34+(($X$34-$N$34)/($X$1-$N$1))</f>
        <v/>
      </c>
      <c r="V34" s="22">
        <f>U34+(($X$34-$N$34)/($X$1-$N$1))</f>
        <v/>
      </c>
      <c r="W34" s="22">
        <f>V34+(($X$34-$N$34)/($X$1-$N$1))</f>
        <v/>
      </c>
      <c r="X34" s="22" t="n">
        <v>7</v>
      </c>
      <c r="Y34" s="13">
        <f>X34+($AH34-$X34)/($AH$1-$X$1)</f>
        <v/>
      </c>
      <c r="Z34" s="13">
        <f>Y34+($AH34-$X34)/($AH$1-$X$1)</f>
        <v/>
      </c>
      <c r="AA34" s="13">
        <f>Z34+($AH34-$X34)/($AH$1-$X$1)</f>
        <v/>
      </c>
      <c r="AB34" s="13">
        <f>AA34+($AH34-$X34)/($AH$1-$X$1)</f>
        <v/>
      </c>
      <c r="AC34" s="13">
        <f>AB34+($AH34-$X34)/($AH$1-$X$1)</f>
        <v/>
      </c>
      <c r="AD34" s="13">
        <f>AC34+($AH34-$X34)/($AH$1-$X$1)</f>
        <v/>
      </c>
      <c r="AE34" s="13">
        <f>AD34+($AH34-$X34)/($AH$1-$X$1)</f>
        <v/>
      </c>
      <c r="AF34" s="13">
        <f>AE34+($AH34-$X34)/($AH$1-$X$1)</f>
        <v/>
      </c>
      <c r="AG34" s="13">
        <f>AF34+($AH34-$X34)/($AH$1-$X$1)</f>
        <v/>
      </c>
      <c r="AH34" s="36" t="n">
        <v>5.5</v>
      </c>
    </row>
    <row r="35">
      <c r="A35" s="18" t="inlineStr">
        <is>
          <t>Liquefaction - Electricity consumption pess. [kWh/kgH2]</t>
        </is>
      </c>
      <c r="B35" s="18" t="inlineStr">
        <is>
          <t>IRENA 2022</t>
        </is>
      </c>
      <c r="D35" s="22">
        <f>$N$35+(($X$35-$N$35)/($X$1-$N$1))*(D$1-$N$1)</f>
        <v/>
      </c>
      <c r="E35" s="22">
        <f>$N$35+(($X$35-$N$35)/($X$1-$N$1))*(E$1-$N$1)</f>
        <v/>
      </c>
      <c r="F35" s="22">
        <f>$N$35+(($X$35-$N$35)/($X$1-$N$1))*(F$1-$N$1)</f>
        <v/>
      </c>
      <c r="G35" s="22">
        <f>$N$35+(($X$35-$N$35)/($X$1-$N$1))*(G$1-$N$1)</f>
        <v/>
      </c>
      <c r="H35" s="22">
        <f>$N$35+(($X$35-$N$35)/($X$1-$N$1))*(H$1-$N$1)</f>
        <v/>
      </c>
      <c r="I35" s="22">
        <f>$N$35+(($X$35-$N$35)/($X$1-$N$1))*(I$1-$N$1)</f>
        <v/>
      </c>
      <c r="J35" s="22">
        <f>$N$35+(($X$35-$N$35)/($X$1-$N$1))*(J$1-$N$1)</f>
        <v/>
      </c>
      <c r="K35" s="22">
        <f>$N$35+(($X$35-$N$35)/($X$1-$N$1))*(K$1-$N$1)</f>
        <v/>
      </c>
      <c r="L35" s="22">
        <f>$N$35+(($X$35-$N$35)/($X$1-$N$1))*(L$1-$N$1)</f>
        <v/>
      </c>
      <c r="M35" s="22">
        <f>$N$35+(($X$35-$N$35)/($X$1-$N$1))*(M$1-$N$1)</f>
        <v/>
      </c>
      <c r="N35" s="22" t="n">
        <v>9</v>
      </c>
      <c r="O35" s="22">
        <f>N35+(($X$34-$N$34)/($X$1-$N$1))</f>
        <v/>
      </c>
      <c r="P35" s="22">
        <f>O35+(($X$34-$N$34)/($X$1-$N$1))</f>
        <v/>
      </c>
      <c r="Q35" s="22">
        <f>P35+(($X$34-$N$34)/($X$1-$N$1))</f>
        <v/>
      </c>
      <c r="R35" s="22">
        <f>Q35+(($X$34-$N$34)/($X$1-$N$1))</f>
        <v/>
      </c>
      <c r="S35" s="22">
        <f>R35+(($X$34-$N$34)/($X$1-$N$1))</f>
        <v/>
      </c>
      <c r="T35" s="22">
        <f>S35+(($X$34-$N$34)/($X$1-$N$1))</f>
        <v/>
      </c>
      <c r="U35" s="22">
        <f>T35+(($X$34-$N$34)/($X$1-$N$1))</f>
        <v/>
      </c>
      <c r="V35" s="22">
        <f>U35+(($X$34-$N$34)/($X$1-$N$1))</f>
        <v/>
      </c>
      <c r="W35" s="22">
        <f>V35+(($X$34-$N$34)/($X$1-$N$1))</f>
        <v/>
      </c>
      <c r="X35" s="22" t="n">
        <v>8</v>
      </c>
      <c r="Y35" s="13">
        <f>X35+($AH35-$X35)/($AH$1-$X$1)</f>
        <v/>
      </c>
      <c r="Z35" s="13">
        <f>Y35+($AH35-$X35)/($AH$1-$X$1)</f>
        <v/>
      </c>
      <c r="AA35" s="13">
        <f>Z35+($AH35-$X35)/($AH$1-$X$1)</f>
        <v/>
      </c>
      <c r="AB35" s="13">
        <f>AA35+($AH35-$X35)/($AH$1-$X$1)</f>
        <v/>
      </c>
      <c r="AC35" s="13">
        <f>AB35+($AH35-$X35)/($AH$1-$X$1)</f>
        <v/>
      </c>
      <c r="AD35" s="13">
        <f>AC35+($AH35-$X35)/($AH$1-$X$1)</f>
        <v/>
      </c>
      <c r="AE35" s="13">
        <f>AD35+($AH35-$X35)/($AH$1-$X$1)</f>
        <v/>
      </c>
      <c r="AF35" s="13">
        <f>AE35+($AH35-$X35)/($AH$1-$X$1)</f>
        <v/>
      </c>
      <c r="AG35" s="13">
        <f>AF35+($AH35-$X35)/($AH$1-$X$1)</f>
        <v/>
      </c>
      <c r="AH35" s="36" t="n">
        <v>7</v>
      </c>
    </row>
    <row r="36">
      <c r="A36" s="17" t="inlineStr">
        <is>
          <t>Conversion</t>
        </is>
      </c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40" t="n"/>
      <c r="O36" s="22" t="n"/>
      <c r="P36" s="22" t="n"/>
      <c r="Q36" s="22" t="n"/>
      <c r="R36" s="22" t="n"/>
      <c r="S36" s="22" t="n"/>
      <c r="T36" s="22" t="n"/>
      <c r="U36" s="22" t="n"/>
      <c r="V36" s="22" t="n"/>
      <c r="W36" s="22" t="n"/>
      <c r="X36" s="22" t="n"/>
      <c r="Y36" s="22" t="n"/>
      <c r="Z36" s="22" t="n"/>
      <c r="AA36" s="22" t="n"/>
      <c r="AB36" s="22" t="n"/>
      <c r="AC36" s="22" t="n"/>
      <c r="AD36" s="22" t="n"/>
      <c r="AE36" s="22" t="n"/>
      <c r="AF36" s="22" t="n"/>
      <c r="AG36" s="22" t="n"/>
      <c r="AH36" s="36" t="n"/>
    </row>
    <row r="37">
      <c r="A37" s="18" t="inlineStr">
        <is>
          <t>Conversion - Installed capacity [ktTol, Nh3/y ]</t>
        </is>
      </c>
      <c r="B37" s="18" t="inlineStr">
        <is>
          <t>IEA 2019 (LOHC), Fasihi (NH3)</t>
        </is>
      </c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36" t="n"/>
    </row>
    <row r="38">
      <c r="A38" s="18" t="inlineStr">
        <is>
          <t>Conversion - Plant CAPEX [€ million ]</t>
        </is>
      </c>
      <c r="B38" s="18" t="inlineStr">
        <is>
          <t>IEA 2019</t>
        </is>
      </c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  <c r="W38" s="22" t="n"/>
      <c r="X38" s="22" t="n"/>
      <c r="Y38" s="22" t="n"/>
      <c r="Z38" s="22" t="n"/>
      <c r="AA38" s="22" t="n"/>
      <c r="AB38" s="22" t="n"/>
      <c r="AC38" s="22" t="n"/>
      <c r="AD38" s="22" t="n"/>
      <c r="AE38" s="22" t="n"/>
      <c r="AF38" s="22" t="n"/>
      <c r="AG38" s="22" t="n"/>
      <c r="AH38" s="36" t="n"/>
    </row>
    <row r="39">
      <c r="A39" s="18" t="inlineStr">
        <is>
          <t>Conversion - Capex [€/t*a]</t>
        </is>
      </c>
      <c r="D39" s="22" t="n"/>
      <c r="E39" s="22" t="n"/>
      <c r="F39" s="22" t="n"/>
      <c r="G39" s="22" t="n"/>
      <c r="H39" s="22" t="n"/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  <c r="W39" s="22" t="n"/>
      <c r="X39" s="22" t="n"/>
      <c r="Y39" s="22" t="n"/>
      <c r="Z39" s="22" t="n"/>
      <c r="AA39" s="22" t="n"/>
      <c r="AB39" s="22" t="n"/>
      <c r="AC39" s="22" t="n"/>
      <c r="AD39" s="22" t="n"/>
      <c r="AF39" s="22" t="n"/>
      <c r="AG39" s="22" t="n"/>
      <c r="AH39" s="36" t="n"/>
    </row>
    <row r="40">
      <c r="A40" s="18" t="inlineStr">
        <is>
          <t>Conversion - Annual OPEX [% of CAPEX ]</t>
        </is>
      </c>
      <c r="B40" s="18" t="inlineStr">
        <is>
          <t>IEA 2019</t>
        </is>
      </c>
      <c r="D40" s="22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  <c r="Z40" s="22" t="n"/>
      <c r="AA40" s="22" t="n"/>
      <c r="AB40" s="22" t="n"/>
      <c r="AC40" s="22" t="n"/>
      <c r="AD40" s="22" t="n"/>
      <c r="AE40" s="22" t="n"/>
      <c r="AF40" s="22" t="n"/>
      <c r="AG40" s="22" t="n"/>
      <c r="AH40" s="36" t="n"/>
    </row>
    <row r="41">
      <c r="A41" s="18" t="inlineStr">
        <is>
          <t>Conversion - Electricity use [kWh/kgH2 ]</t>
        </is>
      </c>
      <c r="B41" s="18" t="inlineStr">
        <is>
          <t>IEA 2019</t>
        </is>
      </c>
      <c r="D41" s="22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2" t="n"/>
      <c r="W41" s="22" t="n"/>
      <c r="X41" s="22" t="n"/>
      <c r="Y41" s="22" t="n"/>
      <c r="Z41" s="22" t="n"/>
      <c r="AA41" s="22" t="n"/>
      <c r="AB41" s="22" t="n"/>
      <c r="AC41" s="22" t="n"/>
      <c r="AD41" s="22" t="n"/>
      <c r="AE41" s="22" t="n"/>
      <c r="AF41" s="22" t="n"/>
      <c r="AG41" s="22" t="n"/>
      <c r="AH41" s="36" t="n"/>
    </row>
    <row r="42">
      <c r="A42" s="18" t="inlineStr">
        <is>
          <t>Conversion - Natural gas use [kWh/kgH2 ]</t>
        </is>
      </c>
      <c r="B42" s="18" t="inlineStr">
        <is>
          <t>IEA 2019</t>
        </is>
      </c>
      <c r="D42" s="22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  <c r="AA42" s="22" t="n"/>
      <c r="AB42" s="22" t="n"/>
      <c r="AC42" s="22" t="n"/>
      <c r="AD42" s="22" t="n"/>
      <c r="AE42" s="22" t="n"/>
      <c r="AF42" s="22" t="n"/>
      <c r="AG42" s="22" t="n"/>
      <c r="AH42" s="36" t="n"/>
    </row>
    <row r="43">
      <c r="A43" s="18" t="inlineStr">
        <is>
          <t>Conversion - Start-up toluene [kt ]</t>
        </is>
      </c>
      <c r="B43" s="18" t="inlineStr">
        <is>
          <t>IEA 2019</t>
        </is>
      </c>
      <c r="D43" s="22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  <c r="Z43" s="22" t="n"/>
      <c r="AA43" s="22" t="n"/>
      <c r="AB43" s="22" t="n"/>
      <c r="AC43" s="22" t="n"/>
      <c r="AD43" s="22" t="n"/>
      <c r="AE43" s="22" t="n"/>
      <c r="AF43" s="22" t="n"/>
      <c r="AG43" s="22" t="n"/>
      <c r="AH43" s="36" t="n"/>
    </row>
    <row r="44">
      <c r="A44" s="18" t="inlineStr">
        <is>
          <t>Conversion - Toluene cost [USD/tTol ]</t>
        </is>
      </c>
      <c r="B44" s="18" t="inlineStr">
        <is>
          <t>IEA 2019</t>
        </is>
      </c>
      <c r="D44" s="22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  <c r="Z44" s="22" t="n"/>
      <c r="AA44" s="22" t="n"/>
      <c r="AB44" s="22" t="n"/>
      <c r="AC44" s="22" t="n"/>
      <c r="AD44" s="22" t="n"/>
      <c r="AE44" s="22" t="n"/>
      <c r="AF44" s="22" t="n"/>
      <c r="AG44" s="22" t="n"/>
      <c r="AH44" s="36" t="n"/>
    </row>
    <row r="45">
      <c r="A45" s="18" t="inlineStr">
        <is>
          <t>Conversion - Toluene markup [ktTol/y ]</t>
        </is>
      </c>
      <c r="B45" s="18" t="inlineStr">
        <is>
          <t>IEA 2019</t>
        </is>
      </c>
      <c r="D45" s="22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2" t="n"/>
      <c r="W45" s="22" t="n"/>
      <c r="X45" s="22" t="n"/>
      <c r="Y45" s="22" t="n"/>
      <c r="Z45" s="22" t="n"/>
      <c r="AA45" s="22" t="n"/>
      <c r="AB45" s="22" t="n"/>
      <c r="AC45" s="22" t="n"/>
      <c r="AD45" s="22" t="n"/>
      <c r="AE45" s="22" t="n"/>
      <c r="AF45" s="22" t="n"/>
      <c r="AG45" s="22" t="n"/>
      <c r="AH45" s="36" t="n"/>
    </row>
    <row r="46">
      <c r="A46" s="17" t="inlineStr">
        <is>
          <t xml:space="preserve"> Export terminal</t>
        </is>
      </c>
      <c r="B46" s="17" t="n"/>
      <c r="C46" s="17" t="n"/>
      <c r="D46" s="40" t="n"/>
      <c r="E46" s="40" t="n"/>
      <c r="F46" s="40" t="n"/>
      <c r="G46" s="40" t="n"/>
      <c r="H46" s="40" t="n"/>
      <c r="I46" s="22" t="n"/>
      <c r="J46" s="22" t="n"/>
      <c r="K46" s="22" t="n"/>
      <c r="L46" s="22" t="n"/>
      <c r="M46" s="22" t="n"/>
      <c r="N46" s="40" t="n"/>
      <c r="O46" s="22" t="n"/>
      <c r="P46" s="22" t="n"/>
      <c r="Q46" s="22" t="n"/>
      <c r="R46" s="22" t="n"/>
      <c r="S46" s="22" t="n"/>
      <c r="T46" s="22" t="n"/>
      <c r="U46" s="22" t="n"/>
      <c r="V46" s="22" t="n"/>
      <c r="W46" s="22" t="n"/>
      <c r="X46" s="22" t="n"/>
      <c r="Y46" s="22" t="n"/>
      <c r="Z46" s="22" t="n"/>
      <c r="AA46" s="22" t="n"/>
      <c r="AB46" s="22" t="n"/>
      <c r="AC46" s="22" t="n"/>
      <c r="AD46" s="22" t="n"/>
      <c r="AE46" s="22" t="n"/>
      <c r="AF46" s="22" t="n"/>
      <c r="AG46" s="22" t="n"/>
      <c r="AH46" s="36" t="n"/>
    </row>
    <row r="47">
      <c r="A47" s="18" t="inlineStr">
        <is>
          <t>Export Terminal - Technical lifetime [Years]</t>
        </is>
      </c>
      <c r="B47" s="17" t="n"/>
      <c r="C47" s="18" t="n">
        <v>30</v>
      </c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  <c r="Z47" s="22" t="n"/>
      <c r="AA47" s="22" t="n"/>
      <c r="AB47" s="22" t="n"/>
      <c r="AC47" s="22" t="n"/>
      <c r="AD47" s="22" t="n"/>
      <c r="AE47" s="22" t="n"/>
      <c r="AF47" s="22" t="n"/>
      <c r="AG47" s="22" t="n"/>
      <c r="AH47" s="36" t="n"/>
    </row>
    <row r="48" ht="23" customHeight="1" s="108">
      <c r="A48" s="18" t="inlineStr">
        <is>
          <t>Export Terminal - Capacity/tank [tonnes of product]</t>
        </is>
      </c>
      <c r="B48" s="29" t="inlineStr">
        <is>
          <t>IEA 2019, LNG (Raab et al., 2021)</t>
        </is>
      </c>
      <c r="C48" s="18" t="n">
        <v>3190</v>
      </c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2" t="n"/>
      <c r="W48" s="22" t="n"/>
      <c r="X48" s="22" t="n"/>
      <c r="Y48" s="22" t="n"/>
      <c r="Z48" s="22" t="n"/>
      <c r="AA48" s="22" t="n"/>
      <c r="AB48" s="22" t="n"/>
      <c r="AC48" s="22" t="n"/>
      <c r="AD48" s="22" t="n"/>
      <c r="AE48" s="22" t="n"/>
      <c r="AF48" s="22" t="n"/>
      <c r="AG48" s="22" t="n"/>
      <c r="AH48" s="36" t="n"/>
    </row>
    <row r="49">
      <c r="A49" s="18" t="inlineStr">
        <is>
          <t>Export Terminal - No. of tanks []</t>
        </is>
      </c>
      <c r="B49" s="18" t="inlineStr">
        <is>
          <t>IEA 2019</t>
        </is>
      </c>
      <c r="C49" s="18" t="inlineStr">
        <is>
          <t xml:space="preserve">Based on days of storage needed for a given ship loading frequency </t>
        </is>
      </c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  <c r="Z49" s="22" t="n"/>
      <c r="AA49" s="22" t="n"/>
      <c r="AB49" s="22" t="n"/>
      <c r="AC49" s="22" t="n"/>
      <c r="AD49" s="22" t="n"/>
      <c r="AE49" s="22" t="n"/>
      <c r="AF49" s="22" t="n"/>
      <c r="AG49" s="22" t="n"/>
      <c r="AH49" s="36" t="n"/>
    </row>
    <row r="50">
      <c r="A50" s="18" t="inlineStr">
        <is>
          <t>Export Terminal - Storage length per load [Days]</t>
        </is>
      </c>
      <c r="B50" s="18" t="inlineStr">
        <is>
          <t>?</t>
        </is>
      </c>
      <c r="C50" s="18" t="n">
        <v>7</v>
      </c>
      <c r="D50" s="22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  <c r="Z50" s="22" t="n"/>
      <c r="AA50" s="22" t="n"/>
      <c r="AB50" s="22" t="n"/>
      <c r="AC50" s="22" t="n"/>
      <c r="AD50" s="22" t="n"/>
      <c r="AE50" s="22" t="n"/>
      <c r="AF50" s="22" t="n"/>
      <c r="AG50" s="22" t="n"/>
      <c r="AH50" s="36" t="n"/>
    </row>
    <row r="51">
      <c r="A51" s="18" t="inlineStr">
        <is>
          <t>Export Terminal - Yearly capacity [t/a]</t>
        </is>
      </c>
      <c r="C51" s="18">
        <f>365/C50*C48</f>
        <v/>
      </c>
      <c r="D51" s="22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  <c r="Z51" s="22" t="n"/>
      <c r="AA51" s="22" t="n"/>
      <c r="AB51" s="22" t="n"/>
      <c r="AC51" s="22" t="n"/>
      <c r="AD51" s="22" t="n"/>
      <c r="AE51" s="22" t="n"/>
      <c r="AF51" s="22" t="n"/>
      <c r="AG51" s="22" t="n"/>
      <c r="AH51" s="36" t="n"/>
    </row>
    <row r="52" ht="28" customHeight="1" s="108">
      <c r="A52" s="18" t="inlineStr">
        <is>
          <t>Export Terminal - CAPEX/tank [€ million]</t>
        </is>
      </c>
      <c r="B52" s="29" t="inlineStr">
        <is>
          <t>IEA 2019, LNG (Raab et al., 2021)</t>
        </is>
      </c>
      <c r="C52" s="18">
        <f>290*0.89</f>
        <v/>
      </c>
      <c r="D52" s="22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  <c r="Z52" s="22" t="n"/>
      <c r="AA52" s="22" t="n"/>
      <c r="AB52" s="22" t="n"/>
      <c r="AC52" s="22" t="n"/>
      <c r="AD52" s="22" t="n"/>
      <c r="AE52" s="22" t="n"/>
      <c r="AF52" s="22" t="n"/>
      <c r="AG52" s="22" t="n"/>
      <c r="AH52" s="36" t="n"/>
    </row>
    <row r="53">
      <c r="A53" s="18" t="inlineStr">
        <is>
          <t>Export Terminal - CAPEX/tank [€/t/a]</t>
        </is>
      </c>
      <c r="B53" s="18" t="inlineStr">
        <is>
          <t>IEA 2019</t>
        </is>
      </c>
      <c r="C53" s="18">
        <f>C52/C51*1000000</f>
        <v/>
      </c>
      <c r="D53">
        <f>C53</f>
        <v/>
      </c>
      <c r="E53">
        <f>D53+($N53-$D53)/($N$1-$D$1)</f>
        <v/>
      </c>
      <c r="F53">
        <f>E53+($N53-$D53)/($N$1-$D$1)</f>
        <v/>
      </c>
      <c r="G53">
        <f>F53+($N53-$D53)/($N$1-$D$1)</f>
        <v/>
      </c>
      <c r="H53">
        <f>G53+($N53-$D53)/($N$1-$D$1)</f>
        <v/>
      </c>
      <c r="I53">
        <f>H53+($N53-$D53)/($N$1-$D$1)</f>
        <v/>
      </c>
      <c r="J53">
        <f>I53+($N53-$D53)/($N$1-$D$1)</f>
        <v/>
      </c>
      <c r="K53">
        <f>J53+($N53-$D53)/($N$1-$D$1)</f>
        <v/>
      </c>
      <c r="L53">
        <f>K53+($N53-$D53)/($N$1-$D$1)</f>
        <v/>
      </c>
      <c r="M53">
        <f>L53+($N53-$D53)/($N$1-$D$1)</f>
        <v/>
      </c>
      <c r="N53">
        <f>D53*0.9</f>
        <v/>
      </c>
      <c r="O53">
        <f>N53+($AH53-$N53)/($AH$1-$N$1)</f>
        <v/>
      </c>
      <c r="P53">
        <f>O53+($AH53-$N53)/($AH$1-$N$1)</f>
        <v/>
      </c>
      <c r="Q53">
        <f>P53+($AH53-$N53)/($AH$1-$N$1)</f>
        <v/>
      </c>
      <c r="R53">
        <f>Q53+($AH53-$N53)/($AH$1-$N$1)</f>
        <v/>
      </c>
      <c r="S53">
        <f>R53+($AH53-$N53)/($AH$1-$N$1)</f>
        <v/>
      </c>
      <c r="T53">
        <f>S53+($AH53-$N53)/($AH$1-$N$1)</f>
        <v/>
      </c>
      <c r="U53">
        <f>T53+($AH53-$N53)/($AH$1-$N$1)</f>
        <v/>
      </c>
      <c r="V53">
        <f>U53+($AH53-$N53)/($AH$1-$N$1)</f>
        <v/>
      </c>
      <c r="W53">
        <f>V53+($AH53-$N53)/($AH$1-$N$1)</f>
        <v/>
      </c>
      <c r="X53">
        <f>W53+($AH53-$N53)/($AH$1-$N$1)</f>
        <v/>
      </c>
      <c r="Y53">
        <f>X53+($AH53-$N53)/($AH$1-$N$1)</f>
        <v/>
      </c>
      <c r="Z53">
        <f>Y53+($AH53-$N53)/($AH$1-$N$1)</f>
        <v/>
      </c>
      <c r="AA53">
        <f>Z53+($AH53-$N53)/($AH$1-$N$1)</f>
        <v/>
      </c>
      <c r="AB53">
        <f>AA53+($AH53-$N53)/($AH$1-$N$1)</f>
        <v/>
      </c>
      <c r="AC53">
        <f>AB53+($AH53-$N53)/($AH$1-$N$1)</f>
        <v/>
      </c>
      <c r="AD53">
        <f>AC53+($AH53-$N53)/($AH$1-$N$1)</f>
        <v/>
      </c>
      <c r="AE53">
        <f>AD53+($AH53-$N53)/($AH$1-$N$1)</f>
        <v/>
      </c>
      <c r="AF53">
        <f>AE53+($AH53-$N53)/($AH$1-$N$1)</f>
        <v/>
      </c>
      <c r="AG53">
        <f>AF53+($AH53-$N53)/($AH$1-$N$1)</f>
        <v/>
      </c>
      <c r="AH53" s="35">
        <f>N53*0.5</f>
        <v/>
      </c>
    </row>
    <row r="54">
      <c r="A54" s="18" t="inlineStr">
        <is>
          <t>Export Terminal - Annual OPEX [% of CAPEX]</t>
        </is>
      </c>
      <c r="B54" s="18" t="inlineStr">
        <is>
          <t>IEA 2019</t>
        </is>
      </c>
      <c r="C54" s="18" t="n">
        <v>0.04</v>
      </c>
      <c r="D54" s="22">
        <f>D53*$C$54</f>
        <v/>
      </c>
      <c r="E54" s="22">
        <f>E53*$C$54</f>
        <v/>
      </c>
      <c r="F54" s="22">
        <f>F53*$C$54</f>
        <v/>
      </c>
      <c r="G54" s="22">
        <f>G53*$C$54</f>
        <v/>
      </c>
      <c r="H54" s="22">
        <f>H53*$C$54</f>
        <v/>
      </c>
      <c r="I54" s="22">
        <f>I53*$C$54</f>
        <v/>
      </c>
      <c r="J54" s="22">
        <f>J53*$C$54</f>
        <v/>
      </c>
      <c r="K54" s="22">
        <f>K53*$C$54</f>
        <v/>
      </c>
      <c r="L54" s="22">
        <f>L53*$C$54</f>
        <v/>
      </c>
      <c r="M54" s="22">
        <f>M53*$C$54</f>
        <v/>
      </c>
      <c r="N54" s="22">
        <f>N53*$C$54</f>
        <v/>
      </c>
      <c r="O54" s="22">
        <f>O53*$C$54</f>
        <v/>
      </c>
      <c r="P54" s="22">
        <f>P53*$C$54</f>
        <v/>
      </c>
      <c r="Q54" s="22">
        <f>Q53*$C$54</f>
        <v/>
      </c>
      <c r="R54" s="22">
        <f>R53*$C$54</f>
        <v/>
      </c>
      <c r="S54" s="22">
        <f>S53*$C$54</f>
        <v/>
      </c>
      <c r="T54" s="22">
        <f>T53*$C$54</f>
        <v/>
      </c>
      <c r="U54" s="22">
        <f>U53*$C$54</f>
        <v/>
      </c>
      <c r="V54" s="22">
        <f>V53*$C$54</f>
        <v/>
      </c>
      <c r="W54" s="22">
        <f>W53*$C$54</f>
        <v/>
      </c>
      <c r="X54" s="22">
        <f>X53*$C$54</f>
        <v/>
      </c>
      <c r="Y54" s="22">
        <f>Y53*$C$54</f>
        <v/>
      </c>
      <c r="Z54" s="22">
        <f>Z53*$C$54</f>
        <v/>
      </c>
      <c r="AA54" s="22">
        <f>AA53*$C$54</f>
        <v/>
      </c>
      <c r="AB54" s="22">
        <f>AB53*$C$54</f>
        <v/>
      </c>
      <c r="AC54" s="22">
        <f>AC53*$C$54</f>
        <v/>
      </c>
      <c r="AD54" s="22">
        <f>AD53*$C$54</f>
        <v/>
      </c>
      <c r="AE54" s="22">
        <f>AE53*$C$54</f>
        <v/>
      </c>
      <c r="AF54" s="22">
        <f>AF53*$C$54</f>
        <v/>
      </c>
      <c r="AG54" s="22">
        <f>AG53*$C$54</f>
        <v/>
      </c>
      <c r="AH54" s="22">
        <f>AH53*$C$54</f>
        <v/>
      </c>
    </row>
    <row r="55">
      <c r="A55" s="18" t="inlineStr">
        <is>
          <t>Export Terminal - Electricity use [kWh/kgH2]</t>
        </is>
      </c>
      <c r="B55" s="18" t="inlineStr">
        <is>
          <t>IEA 2019</t>
        </is>
      </c>
      <c r="C55" s="18" t="inlineStr">
        <is>
          <t xml:space="preserve">0,61 </t>
        </is>
      </c>
      <c r="D55" s="22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2" t="n"/>
      <c r="W55" s="22" t="n"/>
      <c r="X55" s="22" t="n"/>
      <c r="Y55" s="22" t="n"/>
      <c r="Z55" s="22" t="n"/>
      <c r="AA55" s="22" t="n"/>
      <c r="AB55" s="22" t="n"/>
      <c r="AC55" s="22" t="n"/>
      <c r="AD55" s="22" t="n"/>
      <c r="AE55" s="22" t="n"/>
      <c r="AF55" s="22" t="n"/>
      <c r="AG55" s="22" t="n"/>
      <c r="AH55" s="36" t="n"/>
    </row>
    <row r="56">
      <c r="A56" s="18" t="inlineStr">
        <is>
          <t>Export Terminal - Energy use to reliquefy opt. [kWh/kg H2/day]</t>
        </is>
      </c>
      <c r="B56" s="18" t="inlineStr">
        <is>
          <t>IRENA 2022</t>
        </is>
      </c>
      <c r="C56" s="18" t="n">
        <v>0.1</v>
      </c>
      <c r="D56" s="22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2" t="n"/>
      <c r="W56" s="22" t="n"/>
      <c r="X56" s="22" t="n"/>
      <c r="Y56" s="22" t="n"/>
      <c r="Z56" s="22" t="n"/>
      <c r="AA56" s="22" t="n"/>
      <c r="AB56" s="22" t="n"/>
      <c r="AC56" s="22" t="n"/>
      <c r="AD56" s="22" t="n"/>
      <c r="AE56" s="22" t="n"/>
      <c r="AF56" s="22" t="n"/>
      <c r="AG56" s="22" t="n"/>
      <c r="AH56" s="36" t="n"/>
    </row>
    <row r="57">
      <c r="A57" s="18" t="inlineStr">
        <is>
          <t>Export Terminal - Energy use to reliquefy pess. [kWh/kg H2/day]</t>
        </is>
      </c>
      <c r="B57" s="18" t="inlineStr">
        <is>
          <t>IRENA 2022</t>
        </is>
      </c>
      <c r="C57" s="18" t="n">
        <v>0.15</v>
      </c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  <c r="Z57" s="22" t="n"/>
      <c r="AA57" s="22" t="n"/>
      <c r="AB57" s="22" t="n"/>
      <c r="AC57" s="22" t="n"/>
      <c r="AD57" s="22" t="n"/>
      <c r="AE57" s="22" t="n"/>
      <c r="AF57" s="22" t="n"/>
      <c r="AG57" s="22" t="n"/>
      <c r="AH57" s="36" t="n"/>
    </row>
    <row r="58">
      <c r="A58" s="18" t="inlineStr">
        <is>
          <t>Export Terminal - Boil off rate [%/day]</t>
        </is>
      </c>
      <c r="B58" s="18" t="inlineStr">
        <is>
          <t>IEA 2019</t>
        </is>
      </c>
      <c r="C58" s="20" t="n">
        <v>0.001</v>
      </c>
      <c r="D58" s="22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  <c r="Z58" s="22" t="n"/>
      <c r="AA58" s="22" t="n"/>
      <c r="AB58" s="22" t="n"/>
      <c r="AC58" s="22" t="n"/>
      <c r="AD58" s="22" t="n"/>
      <c r="AE58" s="22" t="n"/>
      <c r="AF58" s="22" t="n"/>
      <c r="AG58" s="22" t="n"/>
      <c r="AH58" s="36" t="n"/>
    </row>
    <row r="59">
      <c r="A59" s="18" t="inlineStr">
        <is>
          <t>Import Terminal - Boil-off opt. [%/day]</t>
        </is>
      </c>
      <c r="B59" s="18" t="inlineStr">
        <is>
          <t>IRENA 2022</t>
        </is>
      </c>
      <c r="C59" s="20" t="n">
        <v>0.0005</v>
      </c>
      <c r="D59" s="22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  <c r="Z59" s="22" t="n"/>
      <c r="AA59" s="22" t="n"/>
      <c r="AB59" s="22" t="n"/>
      <c r="AC59" s="22" t="n"/>
      <c r="AD59" s="22" t="n"/>
      <c r="AE59" s="22" t="n"/>
      <c r="AF59" s="22" t="n"/>
      <c r="AG59" s="22" t="n"/>
      <c r="AH59" s="36" t="n"/>
    </row>
    <row r="60">
      <c r="A60" s="18" t="inlineStr">
        <is>
          <t>Import Terminal - Boil-off pess. [%/day]</t>
        </is>
      </c>
      <c r="B60" s="18" t="inlineStr">
        <is>
          <t>IRENA 2022</t>
        </is>
      </c>
      <c r="C60" s="20" t="n">
        <v>0.0025</v>
      </c>
      <c r="D60" s="22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  <c r="Z60" s="22" t="n"/>
      <c r="AA60" s="22" t="n"/>
      <c r="AB60" s="22" t="n"/>
      <c r="AC60" s="22" t="n"/>
      <c r="AD60" s="22" t="n"/>
      <c r="AE60" s="22" t="n"/>
      <c r="AF60" s="22" t="n"/>
      <c r="AG60" s="22" t="n"/>
      <c r="AH60" s="36" t="n"/>
    </row>
    <row r="61">
      <c r="A61" s="18" t="inlineStr">
        <is>
          <t>Export Terminal - Boil off rate [kg/kgH2]</t>
        </is>
      </c>
      <c r="B61" s="18" t="inlineStr">
        <is>
          <t>IEA 2020</t>
        </is>
      </c>
      <c r="C61" s="18">
        <f>C58*C50</f>
        <v/>
      </c>
      <c r="D61" s="40" t="n"/>
      <c r="E61" s="40" t="n"/>
      <c r="F61" s="40" t="n"/>
      <c r="G61" s="40" t="n"/>
      <c r="H61" s="40" t="n"/>
      <c r="I61" s="22" t="n"/>
      <c r="J61" s="22" t="n"/>
      <c r="K61" s="22" t="n"/>
      <c r="L61" s="22" t="n"/>
      <c r="M61" s="22" t="n"/>
      <c r="N61" s="40" t="n"/>
      <c r="O61" s="22" t="n"/>
      <c r="P61" s="22" t="n"/>
      <c r="Q61" s="22" t="n"/>
      <c r="R61" s="22" t="n"/>
      <c r="S61" s="22" t="n"/>
      <c r="T61" s="22" t="n"/>
      <c r="U61" s="22" t="n"/>
      <c r="V61" s="22" t="n"/>
      <c r="W61" s="22" t="n"/>
      <c r="X61" s="22" t="n"/>
      <c r="Y61" s="22" t="n"/>
      <c r="Z61" s="22" t="n"/>
      <c r="AA61" s="22" t="n"/>
      <c r="AB61" s="22" t="n"/>
      <c r="AC61" s="22" t="n"/>
      <c r="AD61" s="22" t="n"/>
      <c r="AE61" s="22" t="n"/>
      <c r="AF61" s="22" t="n"/>
      <c r="AG61" s="22" t="n"/>
      <c r="AH61" s="36" t="n"/>
    </row>
    <row r="62">
      <c r="A62" s="18" t="inlineStr">
        <is>
          <t>Export Terminal - Flash rate [%]</t>
        </is>
      </c>
      <c r="B62" s="18" t="inlineStr">
        <is>
          <t>IEA 2019</t>
        </is>
      </c>
      <c r="C62" s="18" t="inlineStr">
        <is>
          <t xml:space="preserve">0.1% </t>
        </is>
      </c>
      <c r="D62" s="22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  <c r="Z62" s="22" t="n"/>
      <c r="AA62" s="22" t="n"/>
      <c r="AB62" s="22" t="n"/>
      <c r="AC62" s="22" t="n"/>
      <c r="AD62" s="22" t="n"/>
      <c r="AE62" s="22" t="n"/>
      <c r="AF62" s="22" t="n"/>
      <c r="AG62" s="22" t="n"/>
      <c r="AH62" s="36" t="n"/>
    </row>
    <row r="63">
      <c r="A63" s="17" t="inlineStr">
        <is>
          <t>Shipping</t>
        </is>
      </c>
      <c r="B63" s="17" t="inlineStr">
        <is>
          <t>Ref</t>
        </is>
      </c>
      <c r="C63" s="17" t="n"/>
      <c r="D63" s="22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2" t="n"/>
      <c r="W63" s="22" t="n"/>
      <c r="X63" s="22" t="n"/>
      <c r="Y63" s="22" t="n"/>
      <c r="Z63" s="22" t="n"/>
      <c r="AA63" s="22" t="n"/>
      <c r="AB63" s="22" t="n"/>
      <c r="AC63" s="22" t="n"/>
      <c r="AD63" s="22" t="n"/>
      <c r="AE63" s="22" t="n"/>
      <c r="AF63" s="22" t="n"/>
      <c r="AG63" s="22" t="n"/>
      <c r="AH63" s="36" t="n"/>
    </row>
    <row r="64">
      <c r="A64" s="18" t="inlineStr">
        <is>
          <t>Shipping - Technical Lifetime [Years]</t>
        </is>
      </c>
      <c r="B64" s="18" t="inlineStr">
        <is>
          <t>IEA 2019</t>
        </is>
      </c>
      <c r="C64" s="19" t="n">
        <v>30</v>
      </c>
      <c r="D64" s="22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2" t="n"/>
      <c r="W64" s="22" t="n"/>
      <c r="X64" s="22" t="n"/>
      <c r="Y64" s="22" t="n"/>
      <c r="Z64" s="22" t="n"/>
      <c r="AA64" s="22" t="n"/>
      <c r="AB64" s="22" t="n"/>
      <c r="AC64" s="22" t="n"/>
      <c r="AD64" s="22" t="n"/>
      <c r="AE64" s="22" t="n"/>
      <c r="AF64" s="22" t="n"/>
      <c r="AG64" s="22" t="n"/>
      <c r="AH64" s="36" t="n"/>
    </row>
    <row r="65">
      <c r="A65" s="18" t="inlineStr">
        <is>
          <t>ir</t>
        </is>
      </c>
      <c r="B65" s="18" t="inlineStr">
        <is>
          <t>IEA 2019</t>
        </is>
      </c>
      <c r="C65" s="19" t="n">
        <v>11000</v>
      </c>
      <c r="D65" s="22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2" t="n"/>
      <c r="W65" s="22" t="n"/>
      <c r="X65" s="22" t="n"/>
      <c r="Y65" s="22" t="n"/>
      <c r="Z65" s="22" t="n"/>
      <c r="AA65" s="22" t="n"/>
      <c r="AB65" s="22" t="n"/>
      <c r="AC65" s="22" t="n"/>
      <c r="AD65" s="22" t="n"/>
      <c r="AE65" s="22" t="n"/>
      <c r="AF65" s="22" t="n"/>
      <c r="AG65" s="22" t="n"/>
      <c r="AH65" s="36" t="n"/>
    </row>
    <row r="66">
      <c r="A66" s="18" t="inlineStr">
        <is>
          <t>Shipping - CAPEX/ship [USD million]</t>
        </is>
      </c>
      <c r="B66" s="18" t="inlineStr">
        <is>
      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      </is>
      </c>
      <c r="C66" s="19" t="n">
        <v>412</v>
      </c>
      <c r="D66" s="22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2" t="n"/>
      <c r="W66" s="22" t="n"/>
      <c r="X66" s="22" t="inlineStr">
        <is>
          <t>216000-26000 m3</t>
        </is>
      </c>
      <c r="Y66" s="22" t="n"/>
      <c r="Z66" s="22" t="n"/>
      <c r="AA66" s="22" t="n"/>
      <c r="AB66" s="22" t="n"/>
      <c r="AC66" s="22" t="n"/>
      <c r="AD66" s="22" t="n"/>
      <c r="AE66" s="22" t="n"/>
      <c r="AF66" s="22" t="n"/>
      <c r="AG66" s="22" t="n"/>
      <c r="AH66" s="36" t="n"/>
    </row>
    <row r="67">
      <c r="A67" s="18" t="inlineStr">
        <is>
          <t>Shipping - CAPEX [$/kg ]</t>
        </is>
      </c>
      <c r="B67" s="18" t="inlineStr">
        <is>
          <t>IEA 2019</t>
        </is>
      </c>
      <c r="C67" s="21">
        <f>C66*1000000/(C65*1000)</f>
        <v/>
      </c>
      <c r="D67" s="42">
        <f>C67</f>
        <v/>
      </c>
      <c r="E67">
        <f>D67+($N67-$D67)/($N$1-$D$1)</f>
        <v/>
      </c>
      <c r="F67">
        <f>E67+($N67-$D67)/($N$1-$D$1)</f>
        <v/>
      </c>
      <c r="G67">
        <f>F67+($N67-$D67)/($N$1-$D$1)</f>
        <v/>
      </c>
      <c r="H67">
        <f>G67+($N67-$D67)/($N$1-$D$1)</f>
        <v/>
      </c>
      <c r="I67">
        <f>H67+($N67-$D67)/($N$1-$D$1)</f>
        <v/>
      </c>
      <c r="J67">
        <f>I67+($N67-$D67)/($N$1-$D$1)</f>
        <v/>
      </c>
      <c r="K67">
        <f>J67+($N67-$D67)/($N$1-$D$1)</f>
        <v/>
      </c>
      <c r="L67">
        <f>K67+($N67-$D67)/($N$1-$D$1)</f>
        <v/>
      </c>
      <c r="M67">
        <f>L67+($N67-$D67)/($N$1-$D$1)</f>
        <v/>
      </c>
      <c r="N67">
        <f>D67*0.9</f>
        <v/>
      </c>
      <c r="O67">
        <f>N67+($AH67-$N67)/($AH$1-$N$1)</f>
        <v/>
      </c>
      <c r="P67">
        <f>O67+($AH67-$N67)/($AH$1-$N$1)</f>
        <v/>
      </c>
      <c r="Q67">
        <f>P67+($AH67-$N67)/($AH$1-$N$1)</f>
        <v/>
      </c>
      <c r="R67">
        <f>Q67+($AH67-$N67)/($AH$1-$N$1)</f>
        <v/>
      </c>
      <c r="S67">
        <f>R67+($AH67-$N67)/($AH$1-$N$1)</f>
        <v/>
      </c>
      <c r="T67">
        <f>S67+($AH67-$N67)/($AH$1-$N$1)</f>
        <v/>
      </c>
      <c r="U67">
        <f>T67+($AH67-$N67)/($AH$1-$N$1)</f>
        <v/>
      </c>
      <c r="V67">
        <f>U67+($AH67-$N67)/($AH$1-$N$1)</f>
        <v/>
      </c>
      <c r="W67">
        <f>V67+($AH67-$N67)/($AH$1-$N$1)</f>
        <v/>
      </c>
      <c r="X67">
        <f>W67+($AH67-$N67)/($AH$1-$N$1)</f>
        <v/>
      </c>
      <c r="Y67">
        <f>X67+($AH67-$N67)/($AH$1-$N$1)</f>
        <v/>
      </c>
      <c r="Z67">
        <f>Y67+($AH67-$N67)/($AH$1-$N$1)</f>
        <v/>
      </c>
      <c r="AA67">
        <f>Z67+($AH67-$N67)/($AH$1-$N$1)</f>
        <v/>
      </c>
      <c r="AB67">
        <f>AA67+($AH67-$N67)/($AH$1-$N$1)</f>
        <v/>
      </c>
      <c r="AC67">
        <f>AB67+($AH67-$N67)/($AH$1-$N$1)</f>
        <v/>
      </c>
      <c r="AD67">
        <f>AC67+($AH67-$N67)/($AH$1-$N$1)</f>
        <v/>
      </c>
      <c r="AE67">
        <f>AD67+($AH67-$N67)/($AH$1-$N$1)</f>
        <v/>
      </c>
      <c r="AF67">
        <f>AE67+($AH67-$N67)/($AH$1-$N$1)</f>
        <v/>
      </c>
      <c r="AG67">
        <f>AF67+($AH67-$N67)/($AH$1-$N$1)</f>
        <v/>
      </c>
      <c r="AH67" s="35">
        <f>N67*0.5</f>
        <v/>
      </c>
    </row>
    <row r="68">
      <c r="A68" s="18" t="inlineStr">
        <is>
          <t>Shipping - Annual OPEX [% of CAPEX]</t>
        </is>
      </c>
      <c r="B68" s="18" t="inlineStr">
        <is>
          <t>IEA 2019</t>
        </is>
      </c>
      <c r="C68" s="24" t="n">
        <v>0.04</v>
      </c>
      <c r="D68" s="22">
        <f>D67*$C$68</f>
        <v/>
      </c>
      <c r="E68" s="22">
        <f>E67*$C$68</f>
        <v/>
      </c>
      <c r="F68" s="22">
        <f>F67*$C$68</f>
        <v/>
      </c>
      <c r="G68" s="22">
        <f>G67*$C$68</f>
        <v/>
      </c>
      <c r="H68" s="22">
        <f>H67*$C$68</f>
        <v/>
      </c>
      <c r="I68" s="22">
        <f>I67*$C$68</f>
        <v/>
      </c>
      <c r="J68" s="22">
        <f>J67*$C$68</f>
        <v/>
      </c>
      <c r="K68" s="22">
        <f>K67*$C$68</f>
        <v/>
      </c>
      <c r="L68" s="22">
        <f>L67*$C$68</f>
        <v/>
      </c>
      <c r="M68" s="22">
        <f>M67*$C$68</f>
        <v/>
      </c>
      <c r="N68" s="22">
        <f>N67*$C$68</f>
        <v/>
      </c>
      <c r="O68" s="22">
        <f>O67*$C$68</f>
        <v/>
      </c>
      <c r="P68" s="22">
        <f>P67*$C$68</f>
        <v/>
      </c>
      <c r="Q68" s="22">
        <f>Q67*$C$68</f>
        <v/>
      </c>
      <c r="R68" s="22">
        <f>R67*$C$68</f>
        <v/>
      </c>
      <c r="S68" s="22">
        <f>S67*$C$68</f>
        <v/>
      </c>
      <c r="T68" s="22">
        <f>T67*$C$68</f>
        <v/>
      </c>
      <c r="U68" s="22">
        <f>U67*$C$68</f>
        <v/>
      </c>
      <c r="V68" s="22">
        <f>V67*$C$68</f>
        <v/>
      </c>
      <c r="W68" s="22">
        <f>W67*$C$68</f>
        <v/>
      </c>
      <c r="X68" s="22">
        <f>X67*$C$68</f>
        <v/>
      </c>
      <c r="Y68" s="22">
        <f>Y67*$C$68</f>
        <v/>
      </c>
      <c r="Z68" s="22">
        <f>Z67*$C$68</f>
        <v/>
      </c>
      <c r="AA68" s="22">
        <f>AA67*$C$68</f>
        <v/>
      </c>
      <c r="AB68" s="22">
        <f>AB67*$C$68</f>
        <v/>
      </c>
      <c r="AC68" s="22">
        <f>AC67*$C$68</f>
        <v/>
      </c>
      <c r="AD68" s="22">
        <f>AD67*$C$68</f>
        <v/>
      </c>
      <c r="AE68" s="22">
        <f>AE67*$C$68</f>
        <v/>
      </c>
      <c r="AF68" s="22">
        <f>AF67*$C$68</f>
        <v/>
      </c>
      <c r="AG68" s="22">
        <f>AG67*$C$68</f>
        <v/>
      </c>
      <c r="AH68" s="22">
        <f>AH67*$C$68</f>
        <v/>
      </c>
    </row>
    <row r="69">
      <c r="A69" s="18" t="inlineStr">
        <is>
          <t>Shipping - Ship speed [km/h]</t>
        </is>
      </c>
      <c r="B69" s="18" t="inlineStr">
        <is>
          <t>IEA 2019</t>
        </is>
      </c>
      <c r="C69" s="19" t="n">
        <v>30</v>
      </c>
      <c r="D69" s="22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22" t="n"/>
      <c r="AG69" s="22" t="n"/>
      <c r="AH69" s="36" t="n"/>
    </row>
    <row r="70">
      <c r="A70" s="18" t="inlineStr">
        <is>
          <t>Shipping - Berthing time [hours]</t>
        </is>
      </c>
      <c r="B70" s="23" t="inlineStr">
        <is>
          <t>Source: Mizuno2016</t>
        </is>
      </c>
      <c r="C70" s="22" t="n">
        <v>48</v>
      </c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22" t="n"/>
      <c r="AG70" s="22" t="n"/>
      <c r="AH70" s="36" t="n"/>
    </row>
    <row r="71">
      <c r="A71" s="18" t="inlineStr">
        <is>
          <t>Shipping - Fuel use [MJ/km]</t>
        </is>
      </c>
      <c r="B71" s="18" t="inlineStr">
        <is>
          <t>IEA 2019</t>
        </is>
      </c>
      <c r="C71" s="19" t="n">
        <v>1487</v>
      </c>
      <c r="D71" s="22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22" t="n"/>
      <c r="AG71" s="22" t="n"/>
      <c r="AH71" s="36" t="n"/>
    </row>
    <row r="72">
      <c r="A72" s="18" t="inlineStr">
        <is>
          <t>Shipping - Fuel use [kg H2/t/km]</t>
        </is>
      </c>
      <c r="B72" s="18" t="inlineStr">
        <is>
          <t>IEA 2019</t>
        </is>
      </c>
      <c r="C72" s="18">
        <f>C71/C3/(C65)</f>
        <v/>
      </c>
      <c r="D72" s="22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22" t="n"/>
      <c r="AG72" s="22" t="n"/>
      <c r="AH72" s="36" t="n"/>
    </row>
    <row r="73">
      <c r="A73" s="18" t="inlineStr">
        <is>
          <t>Shipping - Boil off opt. [%/day]</t>
        </is>
      </c>
      <c r="B73" s="18" t="inlineStr">
        <is>
          <t>IEA 2019</t>
        </is>
      </c>
      <c r="C73" s="18" t="n">
        <v>0.002</v>
      </c>
      <c r="D73" s="22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22" t="n"/>
      <c r="AG73" s="22" t="n"/>
      <c r="AH73" s="36" t="n"/>
    </row>
    <row r="74">
      <c r="A74" s="18" t="inlineStr">
        <is>
          <t>Shipping - Boil off pess. [%/day]</t>
        </is>
      </c>
      <c r="B74" s="18" t="inlineStr">
        <is>
          <t>BOG 2020</t>
        </is>
      </c>
      <c r="C74" s="18" t="n">
        <v>0.52</v>
      </c>
      <c r="D74" s="22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  <c r="Z74" s="22" t="n"/>
      <c r="AA74" s="22" t="n"/>
      <c r="AB74" s="22" t="n"/>
      <c r="AC74" s="22" t="n"/>
      <c r="AD74" s="22" t="n"/>
      <c r="AE74" s="22" t="n"/>
      <c r="AF74" s="22" t="n"/>
      <c r="AG74" s="22" t="n"/>
      <c r="AH74" s="36" t="n"/>
    </row>
    <row r="75">
      <c r="A75" s="18" t="inlineStr">
        <is>
          <t>Shipping - Flash rate [% ]</t>
        </is>
      </c>
      <c r="B75" s="18" t="inlineStr">
        <is>
          <t>IEA 2019</t>
        </is>
      </c>
      <c r="C75" s="18" t="inlineStr">
        <is>
          <t xml:space="preserve">1.3% </t>
        </is>
      </c>
      <c r="D75" s="22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  <c r="Z75" s="22" t="n"/>
      <c r="AA75" s="22" t="n"/>
      <c r="AB75" s="22" t="n"/>
      <c r="AC75" s="22" t="n"/>
      <c r="AD75" s="22" t="n"/>
      <c r="AE75" s="22" t="n"/>
      <c r="AF75" s="22" t="n"/>
      <c r="AG75" s="22" t="n"/>
      <c r="AH75" s="36" t="n"/>
    </row>
    <row r="76">
      <c r="A76" s="18" t="inlineStr">
        <is>
          <t>Shipping - Capex typical [€/MWh]</t>
        </is>
      </c>
      <c r="B76" s="18" t="inlineStr">
        <is>
          <t xml:space="preserve">DNV GL </t>
        </is>
      </c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>
        <v>4050</v>
      </c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22" t="n"/>
      <c r="AG76" s="22" t="n"/>
      <c r="AH76" s="36" t="n"/>
    </row>
    <row r="77" ht="15" customHeight="1" s="108">
      <c r="A77" s="18" t="inlineStr">
        <is>
          <t>Shipping - [€/kg]</t>
        </is>
      </c>
      <c r="B77" s="18" t="inlineStr">
        <is>
          <t xml:space="preserve">DNV GL </t>
        </is>
      </c>
      <c r="D77" s="22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>
        <f>(N76/1000)*M4</f>
        <v/>
      </c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  <c r="AA77" s="22" t="n"/>
      <c r="AB77" s="22" t="n"/>
      <c r="AC77" s="22" t="n"/>
      <c r="AD77" s="22" t="n"/>
      <c r="AE77" s="22" t="n"/>
      <c r="AF77" s="22" t="n"/>
      <c r="AG77" s="22" t="n"/>
      <c r="AH77" s="36" t="n"/>
    </row>
    <row r="78">
      <c r="A78" s="18" t="inlineStr">
        <is>
          <t>Shipping - Capex opt. [€/MWh]</t>
        </is>
      </c>
      <c r="B78" s="18" t="inlineStr">
        <is>
          <t xml:space="preserve">DNV GL </t>
        </is>
      </c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>
        <v>972</v>
      </c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22" t="n"/>
      <c r="AG78" s="22" t="n"/>
      <c r="AH78" s="36" t="n"/>
    </row>
    <row r="79">
      <c r="A79" s="18" t="inlineStr">
        <is>
          <t>Shipping - [€/kg]</t>
        </is>
      </c>
      <c r="B79" s="18" t="inlineStr">
        <is>
          <t xml:space="preserve">DNV GL </t>
        </is>
      </c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>
        <f>(N78/1000)*M4</f>
        <v/>
      </c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  <c r="Z79" s="22" t="n"/>
      <c r="AA79" s="22" t="n"/>
      <c r="AB79" s="22" t="n"/>
      <c r="AC79" s="22" t="n"/>
      <c r="AD79" s="22" t="n"/>
      <c r="AE79" s="22" t="n"/>
      <c r="AF79" s="22" t="n"/>
      <c r="AG79" s="22" t="n"/>
      <c r="AH79" s="36" t="n"/>
    </row>
    <row r="80">
      <c r="A80" s="18" t="inlineStr">
        <is>
          <t>Shipping - Investmet per Ship opt. [USD/t of carrier]</t>
        </is>
      </c>
      <c r="B80" s="18" t="inlineStr">
        <is>
          <t>Irena 2022</t>
        </is>
      </c>
      <c r="D80" s="22" t="n"/>
      <c r="E80" s="22" t="n"/>
      <c r="F80" s="22" t="n"/>
      <c r="G80" s="22" t="n"/>
      <c r="H80" s="22" t="n"/>
      <c r="I80" s="22" t="n"/>
      <c r="J80" s="22" t="n"/>
      <c r="L80" s="22" t="n"/>
      <c r="M80" s="22" t="n"/>
      <c r="N80" s="22" t="n">
        <v>109060</v>
      </c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>
        <v>35000</v>
      </c>
      <c r="Y80" s="22" t="n"/>
      <c r="Z80" s="22" t="n"/>
      <c r="AA80" s="22" t="n"/>
      <c r="AB80" s="22" t="n"/>
      <c r="AC80" s="22" t="n"/>
      <c r="AD80" s="22" t="n"/>
      <c r="AE80" s="22" t="n"/>
      <c r="AF80" s="22" t="n"/>
      <c r="AG80" s="22" t="n"/>
      <c r="AH80" s="36" t="n">
        <v>35000</v>
      </c>
    </row>
    <row r="81">
      <c r="A81" s="18" t="inlineStr">
        <is>
          <t>Shipping - Investmet per Ship pess. [USD/t of carrier]</t>
        </is>
      </c>
      <c r="B81" s="18" t="inlineStr">
        <is>
          <t>Irena 2022</t>
        </is>
      </c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>
        <v>155800</v>
      </c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>
        <v>50000</v>
      </c>
      <c r="Y81" s="22" t="n"/>
      <c r="Z81" s="22" t="n"/>
      <c r="AA81" s="22" t="n"/>
      <c r="AB81" s="22" t="n"/>
      <c r="AC81" s="22" t="n"/>
      <c r="AD81" s="22" t="n"/>
      <c r="AE81" s="22" t="n"/>
      <c r="AF81" s="22" t="n"/>
      <c r="AG81" s="22" t="n"/>
      <c r="AH81" s="36" t="n">
        <v>50000</v>
      </c>
    </row>
    <row r="82">
      <c r="A82" s="18" t="inlineStr">
        <is>
          <t>Shipping - Capex/Ship opt. [€/t/a]</t>
        </is>
      </c>
      <c r="B82" s="18" t="inlineStr">
        <is>
          <t>Irena 2022</t>
        </is>
      </c>
      <c r="D82" s="21">
        <f>$N$82+(($X$82-$N$82)/($X$1-$N$1))*(D1-$N$1)</f>
        <v/>
      </c>
      <c r="E82" s="22">
        <f>$N$82+(($X$82-$N$82)/($X$1-$N$1))*(E1-$N$1)</f>
        <v/>
      </c>
      <c r="F82" s="22">
        <f>$N$82+(($X$82-$N$82)/($X$1-$N$1))*(F1-$N$1)</f>
        <v/>
      </c>
      <c r="G82" s="22">
        <f>$N$82+(($X$82-$N$82)/($X$1-$N$1))*(G1-$N$1)</f>
        <v/>
      </c>
      <c r="H82" s="22">
        <f>$N$82+(($X$82-$N$82)/($X$1-$N$1))*(H1-$N$1)</f>
        <v/>
      </c>
      <c r="I82" s="22">
        <f>$N$82+(($X$82-$N$82)/($X$1-$N$1))*(I1-$N$1)</f>
        <v/>
      </c>
      <c r="J82" s="22">
        <f>$N$82+(($X$82-$N$82)/($X$1-$N$1))*(J1-$N$1)</f>
        <v/>
      </c>
      <c r="K82" s="22">
        <f>$N$82+(($X$82-$N$82)/($X$1-$N$1))*(K1-$N$1)</f>
        <v/>
      </c>
      <c r="L82" s="22">
        <f>$N$82+(($X$82-$N$82)/($X$1-$N$1))*(L1-$N$1)</f>
        <v/>
      </c>
      <c r="M82" s="22">
        <f>$N$82+(($X$82-$N$82)/($X$1-$N$1))*(M1-$N$1)</f>
        <v/>
      </c>
      <c r="N82" s="22">
        <f>N80*0.9462</f>
        <v/>
      </c>
      <c r="O82" s="22">
        <f>N82+($X82-$N82)/($X$1-$N$1)</f>
        <v/>
      </c>
      <c r="P82" s="22">
        <f>O82+($X82-$N82)/($X$1-$N$1)</f>
        <v/>
      </c>
      <c r="Q82" s="22">
        <f>P82+($X82-$N82)/($X$1-$N$1)</f>
        <v/>
      </c>
      <c r="R82" s="22">
        <f>Q82+($X82-$N82)/($X$1-$N$1)</f>
        <v/>
      </c>
      <c r="S82" s="22">
        <f>R82+($X82-$N82)/($X$1-$N$1)</f>
        <v/>
      </c>
      <c r="T82" s="22">
        <f>S82+($X82-$N82)/($X$1-$N$1)</f>
        <v/>
      </c>
      <c r="U82" s="22">
        <f>T82+($X82-$N82)/($X$1-$N$1)</f>
        <v/>
      </c>
      <c r="V82" s="22">
        <f>U82+($X82-$N82)/($X$1-$N$1)</f>
        <v/>
      </c>
      <c r="W82" s="22">
        <f>V82+($X82-$N82)/($X$1-$N$1)</f>
        <v/>
      </c>
      <c r="X82" s="22">
        <f>X80*0.9462</f>
        <v/>
      </c>
      <c r="Y82" s="22">
        <f>X82+($AH82-$X82)/($AH$1-$X$1)</f>
        <v/>
      </c>
      <c r="Z82" s="22">
        <f>Y82+($AH82-$X82)/($AH$1-$X$1)</f>
        <v/>
      </c>
      <c r="AA82" s="22">
        <f>Z82+($AH82-$X82)/($AH$1-$X$1)</f>
        <v/>
      </c>
      <c r="AB82" s="22">
        <f>AA82+($AH82-$X82)/($AH$1-$X$1)</f>
        <v/>
      </c>
      <c r="AC82" s="22">
        <f>AB82+($AH82-$X82)/($AH$1-$X$1)</f>
        <v/>
      </c>
      <c r="AD82" s="22">
        <f>AC82+($AH82-$X82)/($AH$1-$X$1)</f>
        <v/>
      </c>
      <c r="AE82" s="22">
        <f>AD82+($AH82-$X82)/($AH$1-$X$1)</f>
        <v/>
      </c>
      <c r="AF82" s="22">
        <f>AE82+($AH82-$X82)/($AH$1-$X$1)</f>
        <v/>
      </c>
      <c r="AG82" s="22">
        <f>AF82+($AH82-$X82)/($AH$1-$X$1)</f>
        <v/>
      </c>
      <c r="AH82" s="36">
        <f>AH80*0.9462</f>
        <v/>
      </c>
    </row>
    <row r="83">
      <c r="A83" s="18" t="inlineStr">
        <is>
          <t>Shipping - Capex/Ship pess. [€/t/a]</t>
        </is>
      </c>
      <c r="B83" s="18" t="inlineStr">
        <is>
          <t>Irena 2022</t>
        </is>
      </c>
      <c r="D83" s="22">
        <f>$N$82+(($X$82-$N$82)/($X$1-$N$1))*(D2-$N$1)</f>
        <v/>
      </c>
      <c r="E83" s="22">
        <f>$N$82+(($X$82-$N$82)/($X$1-$N$1))*(E2-$N$1)</f>
        <v/>
      </c>
      <c r="F83" s="22">
        <f>$N$82+(($X$82-$N$82)/($X$1-$N$1))*(F2-$N$1)</f>
        <v/>
      </c>
      <c r="G83" s="22">
        <f>$N$82+(($X$82-$N$82)/($X$1-$N$1))*(G2-$N$1)</f>
        <v/>
      </c>
      <c r="H83" s="22">
        <f>$N$82+(($X$82-$N$82)/($X$1-$N$1))*(H2-$N$1)</f>
        <v/>
      </c>
      <c r="I83" s="22">
        <f>$N$82+(($X$82-$N$82)/($X$1-$N$1))*(I2-$N$1)</f>
        <v/>
      </c>
      <c r="J83" s="22">
        <f>$N$82+(($X$82-$N$82)/($X$1-$N$1))*(J2-$N$1)</f>
        <v/>
      </c>
      <c r="K83" s="22">
        <f>$N$82+(($X$82-$N$82)/($X$1-$N$1))*(K2-$N$1)</f>
        <v/>
      </c>
      <c r="L83" s="22">
        <f>$N$82+(($X$82-$N$82)/($X$1-$N$1))*(L2-$N$1)</f>
        <v/>
      </c>
      <c r="M83" s="22">
        <f>$N$82+(($X$82-$N$82)/($X$1-$N$1))*(M2-$N$1)</f>
        <v/>
      </c>
      <c r="N83" s="22">
        <f>N81*0.9462</f>
        <v/>
      </c>
      <c r="O83" s="22">
        <f>N83+($X83-$N83)/($X$1-$N$1)</f>
        <v/>
      </c>
      <c r="P83" s="22">
        <f>O83+($X83-$N83)/($X$1-$N$1)</f>
        <v/>
      </c>
      <c r="Q83" s="22">
        <f>P83+($X83-$N83)/($X$1-$N$1)</f>
        <v/>
      </c>
      <c r="R83" s="22">
        <f>Q83+($X83-$N83)/($X$1-$N$1)</f>
        <v/>
      </c>
      <c r="S83" s="22">
        <f>R83+($X83-$N83)/($X$1-$N$1)</f>
        <v/>
      </c>
      <c r="T83" s="22">
        <f>S83+($X83-$N83)/($X$1-$N$1)</f>
        <v/>
      </c>
      <c r="U83" s="22">
        <f>T83+($X83-$N83)/($X$1-$N$1)</f>
        <v/>
      </c>
      <c r="V83" s="22">
        <f>U83+($X83-$N83)/($X$1-$N$1)</f>
        <v/>
      </c>
      <c r="W83" s="22">
        <f>V83+($X83-$N83)/($X$1-$N$1)</f>
        <v/>
      </c>
      <c r="X83" s="22">
        <f>X81*0.9462</f>
        <v/>
      </c>
      <c r="Y83" s="22">
        <f>X83+($AH83-$X83)/($AH$1-$X$1)</f>
        <v/>
      </c>
      <c r="Z83" s="22">
        <f>Y83+($AH83-$X83)/($AH$1-$X$1)</f>
        <v/>
      </c>
      <c r="AA83" s="22">
        <f>Z83+($AH83-$X83)/($AH$1-$X$1)</f>
        <v/>
      </c>
      <c r="AB83" s="22">
        <f>AA83+($AH83-$X83)/($AH$1-$X$1)</f>
        <v/>
      </c>
      <c r="AC83" s="22">
        <f>AB83+($AH83-$X83)/($AH$1-$X$1)</f>
        <v/>
      </c>
      <c r="AD83" s="22">
        <f>AC83+($AH83-$X83)/($AH$1-$X$1)</f>
        <v/>
      </c>
      <c r="AE83" s="22">
        <f>AD83+($AH83-$X83)/($AH$1-$X$1)</f>
        <v/>
      </c>
      <c r="AF83" s="22">
        <f>AE83+($AH83-$X83)/($AH$1-$X$1)</f>
        <v/>
      </c>
      <c r="AG83" s="22">
        <f>AF83+($AH83-$X83)/($AH$1-$X$1)</f>
        <v/>
      </c>
      <c r="AH83" s="36">
        <f>AH81*0.9462</f>
        <v/>
      </c>
    </row>
    <row r="84">
      <c r="A84" s="18" t="inlineStr">
        <is>
          <t>Shipping - Annual Opex opt. [€/t/a]</t>
        </is>
      </c>
      <c r="B84" s="18" t="inlineStr">
        <is>
          <t>Irena 2022</t>
        </is>
      </c>
      <c r="D84" s="22">
        <f>D82*$C$68</f>
        <v/>
      </c>
      <c r="E84" s="22">
        <f>E82*$C$68</f>
        <v/>
      </c>
      <c r="F84" s="22">
        <f>F82*$C$68</f>
        <v/>
      </c>
      <c r="G84" s="22">
        <f>G82*$C$68</f>
        <v/>
      </c>
      <c r="H84" s="22">
        <f>H82*$C$68</f>
        <v/>
      </c>
      <c r="I84" s="22">
        <f>I82*$C$68</f>
        <v/>
      </c>
      <c r="J84" s="22">
        <f>J82*$C$68</f>
        <v/>
      </c>
      <c r="K84" s="22">
        <f>K82*$C$68</f>
        <v/>
      </c>
      <c r="L84" s="22">
        <f>L82*$C$68</f>
        <v/>
      </c>
      <c r="M84" s="22">
        <f>M82*$C$68</f>
        <v/>
      </c>
      <c r="N84" s="22">
        <f>N82*$C$68</f>
        <v/>
      </c>
      <c r="O84" s="22">
        <f>O82*$C$68</f>
        <v/>
      </c>
      <c r="P84" s="22">
        <f>P82*$C$68</f>
        <v/>
      </c>
      <c r="Q84" s="22">
        <f>Q82*$C$68</f>
        <v/>
      </c>
      <c r="R84" s="22">
        <f>R82*$C$68</f>
        <v/>
      </c>
      <c r="S84" s="22">
        <f>S82*$C$68</f>
        <v/>
      </c>
      <c r="T84" s="22">
        <f>T82*$C$68</f>
        <v/>
      </c>
      <c r="U84" s="22">
        <f>U82*$C$68</f>
        <v/>
      </c>
      <c r="V84" s="22">
        <f>V82*$C$68</f>
        <v/>
      </c>
      <c r="W84" s="22">
        <f>W82*$C$68</f>
        <v/>
      </c>
      <c r="X84" s="22">
        <f>X82*$C$68</f>
        <v/>
      </c>
      <c r="Y84" s="22">
        <f>Y82*$C$68</f>
        <v/>
      </c>
      <c r="Z84" s="22">
        <f>Z82*$C$68</f>
        <v/>
      </c>
      <c r="AA84" s="22">
        <f>AA82*$C$68</f>
        <v/>
      </c>
      <c r="AB84" s="22">
        <f>AB82*$C$68</f>
        <v/>
      </c>
      <c r="AC84" s="22">
        <f>AC82*$C$68</f>
        <v/>
      </c>
      <c r="AD84" s="22">
        <f>AD82*$C$68</f>
        <v/>
      </c>
      <c r="AE84" s="22">
        <f>AE82*$C$68</f>
        <v/>
      </c>
      <c r="AF84" s="22">
        <f>AF82*$C$68</f>
        <v/>
      </c>
      <c r="AG84" s="22">
        <f>AG82*$C$68</f>
        <v/>
      </c>
      <c r="AH84" s="22">
        <f>AH82*$C$68</f>
        <v/>
      </c>
    </row>
    <row r="85">
      <c r="A85" s="18" t="inlineStr">
        <is>
          <t>Shipping - Annual Opex pess. [€/t/a]</t>
        </is>
      </c>
      <c r="B85" s="18" t="inlineStr">
        <is>
          <t>Irena 2022</t>
        </is>
      </c>
      <c r="D85" s="22">
        <f>D83*$C$68</f>
        <v/>
      </c>
      <c r="E85" s="22">
        <f>E83*$C$68</f>
        <v/>
      </c>
      <c r="F85" s="22">
        <f>F83*$C$68</f>
        <v/>
      </c>
      <c r="G85" s="22">
        <f>G83*$C$68</f>
        <v/>
      </c>
      <c r="H85" s="22">
        <f>H83*$C$68</f>
        <v/>
      </c>
      <c r="I85" s="22">
        <f>I83*$C$68</f>
        <v/>
      </c>
      <c r="J85" s="22">
        <f>J83*$C$68</f>
        <v/>
      </c>
      <c r="K85" s="22">
        <f>K83*$C$68</f>
        <v/>
      </c>
      <c r="L85" s="22">
        <f>L83*$C$68</f>
        <v/>
      </c>
      <c r="M85" s="22">
        <f>M83*$C$68</f>
        <v/>
      </c>
      <c r="N85" s="22">
        <f>N83*$C$68</f>
        <v/>
      </c>
      <c r="O85" s="22">
        <f>O83*$C$68</f>
        <v/>
      </c>
      <c r="P85" s="22">
        <f>P83*$C$68</f>
        <v/>
      </c>
      <c r="Q85" s="22">
        <f>Q83*$C$68</f>
        <v/>
      </c>
      <c r="R85" s="22">
        <f>R83*$C$68</f>
        <v/>
      </c>
      <c r="S85" s="22">
        <f>S83*$C$68</f>
        <v/>
      </c>
      <c r="T85" s="22">
        <f>T83*$C$68</f>
        <v/>
      </c>
      <c r="U85" s="22">
        <f>U83*$C$68</f>
        <v/>
      </c>
      <c r="V85" s="22">
        <f>V83*$C$68</f>
        <v/>
      </c>
      <c r="W85" s="22">
        <f>W83*$C$68</f>
        <v/>
      </c>
      <c r="X85" s="22">
        <f>X83*$C$68</f>
        <v/>
      </c>
      <c r="Y85" s="22">
        <f>Y83*$C$68</f>
        <v/>
      </c>
      <c r="Z85" s="22">
        <f>Z83*$C$68</f>
        <v/>
      </c>
      <c r="AA85" s="22">
        <f>AA83*$C$68</f>
        <v/>
      </c>
      <c r="AB85" s="22">
        <f>AB83*$C$68</f>
        <v/>
      </c>
      <c r="AC85" s="22">
        <f>AC83*$C$68</f>
        <v/>
      </c>
      <c r="AD85" s="22">
        <f>AD83*$C$68</f>
        <v/>
      </c>
      <c r="AE85" s="22">
        <f>AE83*$C$68</f>
        <v/>
      </c>
      <c r="AF85" s="22">
        <f>AF83*$C$68</f>
        <v/>
      </c>
      <c r="AG85" s="22">
        <f>AG83*$C$68</f>
        <v/>
      </c>
      <c r="AH85" s="22">
        <f>AH83*$C$68</f>
        <v/>
      </c>
    </row>
    <row r="86">
      <c r="A86" s="18" t="inlineStr">
        <is>
          <t>Shipping - Power opt. [MW]</t>
        </is>
      </c>
      <c r="B86" s="18" t="inlineStr">
        <is>
          <t>Irena 2022</t>
        </is>
      </c>
      <c r="D86" s="22" t="n">
        <v>2.6</v>
      </c>
      <c r="E86" s="22" t="n">
        <v>2.6</v>
      </c>
      <c r="F86" s="22" t="n">
        <v>2.6</v>
      </c>
      <c r="G86" s="22" t="n">
        <v>2.6</v>
      </c>
      <c r="H86" s="22" t="n">
        <v>2.6</v>
      </c>
      <c r="I86" s="22" t="n">
        <v>2.6</v>
      </c>
      <c r="J86" s="22" t="n">
        <v>2.6</v>
      </c>
      <c r="K86" s="22" t="n">
        <v>2.6</v>
      </c>
      <c r="L86" s="22" t="n">
        <v>2.6</v>
      </c>
      <c r="M86" s="22" t="n">
        <v>2.6</v>
      </c>
      <c r="N86" s="22" t="n">
        <v>2.6</v>
      </c>
      <c r="O86" s="22">
        <f>N86+($X86-$N86)/($X$1-$N$1)</f>
        <v/>
      </c>
      <c r="P86" s="22">
        <f>O86+($X86-$N86)/($X$1-$N$1)</f>
        <v/>
      </c>
      <c r="Q86" s="22">
        <f>P86+($X86-$N86)/($X$1-$N$1)</f>
        <v/>
      </c>
      <c r="R86" s="22">
        <f>Q86+($X86-$N86)/($X$1-$N$1)</f>
        <v/>
      </c>
      <c r="S86" s="22">
        <f>R86+($X86-$N86)/($X$1-$N$1)</f>
        <v/>
      </c>
      <c r="T86" s="22">
        <f>S86+($X86-$N86)/($X$1-$N$1)</f>
        <v/>
      </c>
      <c r="U86" s="22">
        <f>T86+($X86-$N86)/($X$1-$N$1)</f>
        <v/>
      </c>
      <c r="V86" s="22">
        <f>U86+($X86-$N86)/($X$1-$N$1)</f>
        <v/>
      </c>
      <c r="W86" s="22">
        <f>V86+($X86-$N86)/($X$1-$N$1)</f>
        <v/>
      </c>
      <c r="X86" s="22" t="n">
        <v>5.4</v>
      </c>
      <c r="Y86" s="22">
        <f>X86+($AH86-$X86)/($AH$1-$X$1)</f>
        <v/>
      </c>
      <c r="Z86" s="22">
        <f>Y86+($AH86-$X86)/($AH$1-$X$1)</f>
        <v/>
      </c>
      <c r="AA86" s="22">
        <f>Z86+($AH86-$X86)/($AH$1-$X$1)</f>
        <v/>
      </c>
      <c r="AB86" s="22">
        <f>AA86+($AH86-$X86)/($AH$1-$X$1)</f>
        <v/>
      </c>
      <c r="AC86" s="22">
        <f>AB86+($AH86-$X86)/($AH$1-$X$1)</f>
        <v/>
      </c>
      <c r="AD86" s="22">
        <f>AC86+($AH86-$X86)/($AH$1-$X$1)</f>
        <v/>
      </c>
      <c r="AE86" s="22">
        <f>AD86+($AH86-$X86)/($AH$1-$X$1)</f>
        <v/>
      </c>
      <c r="AF86" s="22">
        <f>AE86+($AH86-$X86)/($AH$1-$X$1)</f>
        <v/>
      </c>
      <c r="AG86" s="22">
        <f>AF86+($AH86-$X86)/($AH$1-$X$1)</f>
        <v/>
      </c>
      <c r="AH86" s="22" t="n">
        <v>5.4</v>
      </c>
    </row>
    <row r="87">
      <c r="A87" s="18" t="inlineStr">
        <is>
          <t>Shipping - Power pess. [MW]</t>
        </is>
      </c>
      <c r="B87" s="18" t="inlineStr">
        <is>
          <t>Irena 2022</t>
        </is>
      </c>
      <c r="D87" s="22" t="n">
        <v>2.6</v>
      </c>
      <c r="E87" s="22" t="n">
        <v>2.6</v>
      </c>
      <c r="F87" s="22" t="n">
        <v>2.6</v>
      </c>
      <c r="G87" s="22" t="n">
        <v>2.6</v>
      </c>
      <c r="H87" s="22" t="n">
        <v>2.6</v>
      </c>
      <c r="I87" s="22" t="n">
        <v>2.6</v>
      </c>
      <c r="J87" s="22" t="n">
        <v>2.6</v>
      </c>
      <c r="K87" s="22" t="n">
        <v>2.6</v>
      </c>
      <c r="L87" s="22" t="n">
        <v>2.6</v>
      </c>
      <c r="M87" s="22" t="n">
        <v>2.6</v>
      </c>
      <c r="N87" s="22" t="n">
        <v>2.6</v>
      </c>
      <c r="O87" s="22">
        <f>N87+($X87-$N87)/($X$1-$N$1)</f>
        <v/>
      </c>
      <c r="P87" s="22">
        <f>O87+($X87-$N87)/($X$1-$N$1)</f>
        <v/>
      </c>
      <c r="Q87" s="22">
        <f>P87+($X87-$N87)/($X$1-$N$1)</f>
        <v/>
      </c>
      <c r="R87" s="22">
        <f>Q87+($X87-$N87)/($X$1-$N$1)</f>
        <v/>
      </c>
      <c r="S87" s="22">
        <f>R87+($X87-$N87)/($X$1-$N$1)</f>
        <v/>
      </c>
      <c r="T87" s="22">
        <f>S87+($X87-$N87)/($X$1-$N$1)</f>
        <v/>
      </c>
      <c r="U87" s="22">
        <f>T87+($X87-$N87)/($X$1-$N$1)</f>
        <v/>
      </c>
      <c r="V87" s="22">
        <f>U87+($X87-$N87)/($X$1-$N$1)</f>
        <v/>
      </c>
      <c r="W87" s="22">
        <f>V87+($X87-$N87)/($X$1-$N$1)</f>
        <v/>
      </c>
      <c r="X87" s="22" t="n">
        <v>5.4</v>
      </c>
      <c r="Y87" s="22">
        <f>X87+($AH87-$X87)/($AH$1-$X$1)</f>
        <v/>
      </c>
      <c r="Z87" s="22">
        <f>Y87+($AH87-$X87)/($AH$1-$X$1)</f>
        <v/>
      </c>
      <c r="AA87" s="22">
        <f>Z87+($AH87-$X87)/($AH$1-$X$1)</f>
        <v/>
      </c>
      <c r="AB87" s="22">
        <f>AA87+($AH87-$X87)/($AH$1-$X$1)</f>
        <v/>
      </c>
      <c r="AC87" s="22">
        <f>AB87+($AH87-$X87)/($AH$1-$X$1)</f>
        <v/>
      </c>
      <c r="AD87" s="22">
        <f>AC87+($AH87-$X87)/($AH$1-$X$1)</f>
        <v/>
      </c>
      <c r="AE87" s="22">
        <f>AD87+($AH87-$X87)/($AH$1-$X$1)</f>
        <v/>
      </c>
      <c r="AF87" s="22">
        <f>AE87+($AH87-$X87)/($AH$1-$X$1)</f>
        <v/>
      </c>
      <c r="AG87" s="22">
        <f>AF87+($AH87-$X87)/($AH$1-$X$1)</f>
        <v/>
      </c>
      <c r="AH87" s="22" t="n">
        <v>5.4</v>
      </c>
    </row>
    <row r="88">
      <c r="A88" s="17" t="inlineStr">
        <is>
          <t>Import terminal - IEA including storage/ IRENA only storage</t>
        </is>
      </c>
      <c r="B88" s="17" t="inlineStr">
        <is>
          <t>Ref</t>
        </is>
      </c>
      <c r="C88" s="17" t="n"/>
      <c r="D88" s="40" t="n"/>
      <c r="E88" s="40" t="n"/>
      <c r="F88" s="40" t="n"/>
      <c r="G88" s="40" t="n"/>
      <c r="H88" s="40" t="n"/>
      <c r="I88" s="22" t="n"/>
      <c r="J88" s="22" t="n"/>
      <c r="K88" s="22" t="n"/>
      <c r="L88" s="22" t="n"/>
      <c r="M88" s="22" t="n"/>
      <c r="N88" s="40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  <c r="Z88" s="22" t="n"/>
      <c r="AA88" s="22" t="n"/>
      <c r="AB88" s="22" t="n"/>
      <c r="AC88" s="22" t="n"/>
      <c r="AD88" s="22" t="n"/>
      <c r="AE88" s="22" t="n"/>
      <c r="AF88" s="22" t="n"/>
      <c r="AG88" s="22" t="n"/>
      <c r="AH88" s="36" t="n"/>
    </row>
    <row r="89">
      <c r="A89" s="18" t="inlineStr">
        <is>
          <t>Import Terminal - Technical Lifetime [Years]</t>
        </is>
      </c>
      <c r="B89" s="18" t="inlineStr">
        <is>
          <t>IEA 2019</t>
        </is>
      </c>
      <c r="C89" s="18" t="n">
        <v>30</v>
      </c>
      <c r="D89" s="22" t="n"/>
      <c r="E89" s="22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  <c r="Z89" s="22" t="n"/>
      <c r="AA89" s="22" t="n"/>
      <c r="AB89" s="22" t="n"/>
      <c r="AC89" s="22" t="n"/>
      <c r="AD89" s="22" t="n"/>
      <c r="AE89" s="22" t="n"/>
      <c r="AF89" s="22" t="n"/>
      <c r="AG89" s="22" t="n"/>
      <c r="AH89" s="36" t="n"/>
    </row>
    <row r="90">
      <c r="A90" s="18" t="inlineStr">
        <is>
          <t>Import Terminal - Amortisation Factor [%]</t>
        </is>
      </c>
      <c r="B90" s="18" t="inlineStr">
        <is>
          <t>IEA 2019</t>
        </is>
      </c>
      <c r="C90" s="18" t="n">
        <v>0.088827433</v>
      </c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  <c r="Z90" s="22" t="n"/>
      <c r="AA90" s="22" t="n"/>
      <c r="AB90" s="22" t="n"/>
      <c r="AC90" s="22" t="n"/>
      <c r="AD90" s="22" t="n"/>
      <c r="AE90" s="22" t="n"/>
      <c r="AF90" s="22" t="n"/>
      <c r="AG90" s="22" t="n"/>
      <c r="AH90" s="36" t="n"/>
    </row>
    <row r="91">
      <c r="A91" s="18" t="inlineStr">
        <is>
          <t>Import Terminal - Capacity/tank [tH2 or tTol or tNH3]</t>
        </is>
      </c>
      <c r="B91" s="18" t="inlineStr">
        <is>
          <t>IEA 2019</t>
        </is>
      </c>
      <c r="C91" s="18" t="n">
        <v>3550</v>
      </c>
      <c r="D91" s="22" t="n"/>
      <c r="E91" s="22" t="n"/>
      <c r="F91" s="22" t="n"/>
      <c r="G91" s="22" t="n"/>
      <c r="H91" s="22" t="n"/>
      <c r="I91" s="22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  <c r="Z91" s="22" t="n"/>
      <c r="AA91" s="22" t="n"/>
      <c r="AB91" s="22" t="n"/>
      <c r="AC91" s="22" t="n"/>
      <c r="AD91" s="22" t="n"/>
      <c r="AE91" s="22" t="n"/>
      <c r="AF91" s="22" t="n"/>
      <c r="AG91" s="22" t="n"/>
      <c r="AH91" s="36" t="n"/>
    </row>
    <row r="92">
      <c r="A92" s="18" t="inlineStr">
        <is>
          <t>Import Terminal - Storage length per load [days]</t>
        </is>
      </c>
      <c r="B92" s="18" t="inlineStr">
        <is>
          <t>IEA 2019</t>
        </is>
      </c>
      <c r="C92" s="18" t="n">
        <v>7</v>
      </c>
      <c r="D92" s="22" t="n"/>
      <c r="E92" s="22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  <c r="AA92" s="22" t="n"/>
      <c r="AB92" s="22" t="n"/>
      <c r="AC92" s="22" t="n"/>
      <c r="AD92" s="22" t="n"/>
      <c r="AE92" s="22" t="n"/>
      <c r="AF92" s="22" t="n"/>
      <c r="AG92" s="22" t="n"/>
      <c r="AH92" s="36" t="n"/>
    </row>
    <row r="93">
      <c r="A93" s="18" t="inlineStr">
        <is>
          <t>Import Terminal - Yearly capacity [t H2/a]</t>
        </is>
      </c>
      <c r="B93" s="18" t="inlineStr">
        <is>
          <t>IEA 2019</t>
        </is>
      </c>
      <c r="C93" s="18">
        <f>365/C92*C91</f>
        <v/>
      </c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  <c r="Z93" s="22" t="n"/>
      <c r="AA93" s="22" t="n"/>
      <c r="AB93" s="22" t="n"/>
      <c r="AC93" s="22" t="n"/>
      <c r="AD93" s="22" t="n"/>
      <c r="AE93" s="22" t="n"/>
      <c r="AF93" s="22" t="n"/>
      <c r="AG93" s="22" t="n"/>
      <c r="AH93" s="36" t="n"/>
    </row>
    <row r="94">
      <c r="A94" s="18" t="inlineStr">
        <is>
          <t>Import Terminal - CAPEX/tank [€ million]</t>
        </is>
      </c>
      <c r="B94" s="18" t="inlineStr">
        <is>
          <t>IEA 2019</t>
        </is>
      </c>
      <c r="C94" s="18">
        <f>320*0.89</f>
        <v/>
      </c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  <c r="Z94" s="22" t="n"/>
      <c r="AA94" s="22" t="n"/>
      <c r="AB94" s="22" t="n"/>
      <c r="AC94" s="22" t="n"/>
      <c r="AD94" s="22" t="n"/>
      <c r="AE94" s="22" t="n"/>
      <c r="AF94" s="22" t="n"/>
      <c r="AG94" s="22" t="n"/>
      <c r="AH94" s="36" t="n"/>
    </row>
    <row r="95">
      <c r="A95" s="18" t="inlineStr">
        <is>
          <t>Import Terminal - CAPEX [€/t/a]</t>
        </is>
      </c>
      <c r="B95" s="18" t="inlineStr">
        <is>
          <t>IEA 2019</t>
        </is>
      </c>
      <c r="C95" s="18">
        <f>C94/C93*1000000</f>
        <v/>
      </c>
      <c r="D95">
        <f>C95</f>
        <v/>
      </c>
      <c r="E95">
        <f>D95+($N95-$D95)/($N$1-$D$1)</f>
        <v/>
      </c>
      <c r="F95">
        <f>E95+($N95-$D95)/($N$1-$D$1)</f>
        <v/>
      </c>
      <c r="G95">
        <f>F95+($N95-$D95)/($N$1-$D$1)</f>
        <v/>
      </c>
      <c r="H95">
        <f>G95+($N95-$D95)/($N$1-$D$1)</f>
        <v/>
      </c>
      <c r="I95">
        <f>H95+($N95-$D95)/($N$1-$D$1)</f>
        <v/>
      </c>
      <c r="J95">
        <f>I95+($N95-$D95)/($N$1-$D$1)</f>
        <v/>
      </c>
      <c r="K95">
        <f>J95+($N95-$D95)/($N$1-$D$1)</f>
        <v/>
      </c>
      <c r="L95">
        <f>K95+($N95-$D95)/($N$1-$D$1)</f>
        <v/>
      </c>
      <c r="M95">
        <f>L95+($N95-$D95)/($N$1-$D$1)</f>
        <v/>
      </c>
      <c r="N95">
        <f>D95*0.9</f>
        <v/>
      </c>
      <c r="O95">
        <f>N95+($AH95-$N95)/($AH$1-$N$1)</f>
        <v/>
      </c>
      <c r="P95">
        <f>O95+($AH95-$N95)/($AH$1-$N$1)</f>
        <v/>
      </c>
      <c r="Q95">
        <f>P95+($AH95-$N95)/($AH$1-$N$1)</f>
        <v/>
      </c>
      <c r="R95">
        <f>Q95+($AH95-$N95)/($AH$1-$N$1)</f>
        <v/>
      </c>
      <c r="S95">
        <f>R95+($AH95-$N95)/($AH$1-$N$1)</f>
        <v/>
      </c>
      <c r="T95">
        <f>S95+($AH95-$N95)/($AH$1-$N$1)</f>
        <v/>
      </c>
      <c r="U95">
        <f>T95+($AH95-$N95)/($AH$1-$N$1)</f>
        <v/>
      </c>
      <c r="V95">
        <f>U95+($AH95-$N95)/($AH$1-$N$1)</f>
        <v/>
      </c>
      <c r="W95">
        <f>V95+($AH95-$N95)/($AH$1-$N$1)</f>
        <v/>
      </c>
      <c r="X95">
        <f>W95+($AH95-$N95)/($AH$1-$N$1)</f>
        <v/>
      </c>
      <c r="Y95">
        <f>X95+($AH95-$N95)/($AH$1-$N$1)</f>
        <v/>
      </c>
      <c r="Z95">
        <f>Y95+($AH95-$N95)/($AH$1-$N$1)</f>
        <v/>
      </c>
      <c r="AA95">
        <f>Z95+($AH95-$N95)/($AH$1-$N$1)</f>
        <v/>
      </c>
      <c r="AB95">
        <f>AA95+($AH95-$N95)/($AH$1-$N$1)</f>
        <v/>
      </c>
      <c r="AC95">
        <f>AB95+($AH95-$N95)/($AH$1-$N$1)</f>
        <v/>
      </c>
      <c r="AD95">
        <f>AC95+($AH95-$N95)/($AH$1-$N$1)</f>
        <v/>
      </c>
      <c r="AE95">
        <f>AD95+($AH95-$N95)/($AH$1-$N$1)</f>
        <v/>
      </c>
      <c r="AF95">
        <f>AE95+($AH95-$N95)/($AH$1-$N$1)</f>
        <v/>
      </c>
      <c r="AG95">
        <f>AF95+($AH95-$N95)/($AH$1-$N$1)</f>
        <v/>
      </c>
      <c r="AH95" s="35">
        <f>N95*0.5</f>
        <v/>
      </c>
    </row>
    <row r="96">
      <c r="A96" s="18" t="inlineStr">
        <is>
          <t>Import Terminal - OPEX [€/t/a]</t>
        </is>
      </c>
      <c r="B96" s="18" t="inlineStr">
        <is>
          <t>IEA 2019</t>
        </is>
      </c>
      <c r="D96">
        <f>D95*$C$97</f>
        <v/>
      </c>
      <c r="E96">
        <f>E95*$C$97</f>
        <v/>
      </c>
      <c r="F96">
        <f>F95*$C$97</f>
        <v/>
      </c>
      <c r="G96">
        <f>G95*$C$97</f>
        <v/>
      </c>
      <c r="H96">
        <f>H95*$C$97</f>
        <v/>
      </c>
      <c r="I96">
        <f>I95*$C$97</f>
        <v/>
      </c>
      <c r="J96">
        <f>J95*$C$97</f>
        <v/>
      </c>
      <c r="K96">
        <f>K95*$C$97</f>
        <v/>
      </c>
      <c r="L96">
        <f>L95*$C$97</f>
        <v/>
      </c>
      <c r="M96">
        <f>M95*$C$97</f>
        <v/>
      </c>
      <c r="N96">
        <f>N95*$C$97</f>
        <v/>
      </c>
      <c r="O96">
        <f>O95*$C$97</f>
        <v/>
      </c>
      <c r="P96">
        <f>P95*$C$97</f>
        <v/>
      </c>
      <c r="Q96">
        <f>Q95*$C$97</f>
        <v/>
      </c>
      <c r="R96">
        <f>R95*$C$97</f>
        <v/>
      </c>
      <c r="S96">
        <f>S95*$C$97</f>
        <v/>
      </c>
      <c r="T96">
        <f>T95*$C$97</f>
        <v/>
      </c>
      <c r="U96">
        <f>U95*$C$97</f>
        <v/>
      </c>
      <c r="V96">
        <f>V95*$C$97</f>
        <v/>
      </c>
      <c r="W96">
        <f>W95*$C$97</f>
        <v/>
      </c>
      <c r="X96">
        <f>X95*$C$97</f>
        <v/>
      </c>
      <c r="Y96">
        <f>Y95*$C$97</f>
        <v/>
      </c>
      <c r="Z96">
        <f>Z95*$C$97</f>
        <v/>
      </c>
      <c r="AA96">
        <f>AA95*$C$97</f>
        <v/>
      </c>
      <c r="AB96">
        <f>AB95*$C$97</f>
        <v/>
      </c>
      <c r="AC96">
        <f>AC95*$C$97</f>
        <v/>
      </c>
      <c r="AD96">
        <f>AD95*$C$97</f>
        <v/>
      </c>
      <c r="AE96">
        <f>AE95*$C$97</f>
        <v/>
      </c>
      <c r="AF96">
        <f>AF95*$C$97</f>
        <v/>
      </c>
      <c r="AG96">
        <f>AG95*$C$97</f>
        <v/>
      </c>
      <c r="AH96">
        <f>AH95*$C$97</f>
        <v/>
      </c>
    </row>
    <row r="97">
      <c r="A97" s="18" t="inlineStr">
        <is>
          <t>Import Terminal - Annual OPEX [% of Opex]</t>
        </is>
      </c>
      <c r="B97" s="18" t="inlineStr">
        <is>
          <t>IEA 2019</t>
        </is>
      </c>
      <c r="C97" s="18" t="n">
        <v>0.04</v>
      </c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  <c r="AA97" s="22" t="n"/>
      <c r="AB97" s="22" t="n"/>
      <c r="AC97" s="22" t="n"/>
      <c r="AD97" s="22" t="n"/>
      <c r="AE97" s="22" t="n"/>
      <c r="AF97" s="22" t="n"/>
      <c r="AG97" s="22" t="n"/>
      <c r="AH97" s="36" t="n"/>
    </row>
    <row r="98">
      <c r="A98" s="18" t="inlineStr">
        <is>
          <t>Import Terminal - Electricity use [kWh/kg H2]</t>
        </is>
      </c>
      <c r="B98" s="18" t="inlineStr">
        <is>
          <t>IEA 2019/IRENA 2022</t>
        </is>
      </c>
      <c r="C98" s="18" t="n">
        <v>0.2</v>
      </c>
      <c r="D98" s="22" t="n"/>
      <c r="E98" s="22" t="n"/>
      <c r="F98" s="22" t="n"/>
      <c r="G98" s="22" t="n"/>
      <c r="H98" s="22" t="n"/>
      <c r="I98" s="22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  <c r="Z98" s="22" t="n"/>
      <c r="AA98" s="22" t="n"/>
      <c r="AB98" s="22" t="n"/>
      <c r="AC98" s="22" t="n"/>
      <c r="AD98" s="22" t="n"/>
      <c r="AE98" s="22" t="n"/>
      <c r="AF98" s="22" t="n"/>
      <c r="AG98" s="22" t="n"/>
      <c r="AH98" s="36" t="n"/>
    </row>
    <row r="99">
      <c r="A99" s="18" t="inlineStr">
        <is>
          <t>Import Terminal - Cost of Export without electricity [$/kg H2]</t>
        </is>
      </c>
      <c r="B99" s="18" t="inlineStr">
        <is>
          <t>IEA 2019</t>
        </is>
      </c>
      <c r="C99" s="18" t="n">
        <v>0.6363076009999999</v>
      </c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  <c r="Z99" s="22" t="n"/>
      <c r="AA99" s="22" t="n"/>
      <c r="AB99" s="22" t="n"/>
      <c r="AC99" s="22" t="n"/>
      <c r="AD99" s="22" t="n"/>
      <c r="AE99" s="22" t="n"/>
      <c r="AF99" s="22" t="n"/>
      <c r="AG99" s="22" t="n"/>
      <c r="AH99" s="36" t="n"/>
    </row>
    <row r="100">
      <c r="A100" s="18" t="inlineStr">
        <is>
          <t>Import Terminal - Boil-off [%/day]</t>
        </is>
      </c>
      <c r="B100" s="18" t="inlineStr">
        <is>
          <t>IEA 2019</t>
        </is>
      </c>
      <c r="C100" s="20" t="n">
        <v>0.001</v>
      </c>
      <c r="D100" s="22" t="n"/>
      <c r="E100" s="22" t="n"/>
      <c r="F100" s="22" t="n"/>
      <c r="G100" s="22" t="n"/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  <c r="Z100" s="22" t="n"/>
      <c r="AA100" s="22" t="n"/>
      <c r="AB100" s="22" t="n"/>
      <c r="AC100" s="22" t="n"/>
      <c r="AD100" s="22" t="n"/>
      <c r="AE100" s="22" t="n"/>
      <c r="AF100" s="22" t="n"/>
      <c r="AG100" s="22" t="n"/>
      <c r="AH100" s="36" t="n"/>
    </row>
    <row r="101">
      <c r="A101" s="18" t="inlineStr">
        <is>
          <t>Import Terminal - Boil-off opt. [%/day]</t>
        </is>
      </c>
      <c r="B101" s="18" t="inlineStr">
        <is>
          <t>IRENA 2022</t>
        </is>
      </c>
      <c r="C101" s="20" t="n">
        <v>0.0005</v>
      </c>
      <c r="D101" s="22" t="n"/>
      <c r="E101" s="22" t="n"/>
      <c r="F101" s="22" t="n"/>
      <c r="G101" s="22" t="n"/>
      <c r="H101" s="22" t="n"/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  <c r="Z101" s="22" t="n"/>
      <c r="AA101" s="22" t="n"/>
      <c r="AB101" s="22" t="n"/>
      <c r="AC101" s="22" t="n"/>
      <c r="AD101" s="22" t="n"/>
      <c r="AE101" s="22" t="n"/>
      <c r="AF101" s="22" t="n"/>
      <c r="AG101" s="22" t="n"/>
      <c r="AH101" s="36" t="n"/>
    </row>
    <row r="102">
      <c r="A102" s="18" t="inlineStr">
        <is>
          <t>Import Terminal - Boil-off pess. [%/day]</t>
        </is>
      </c>
      <c r="B102" s="18" t="inlineStr">
        <is>
          <t>IRENA 2022</t>
        </is>
      </c>
      <c r="C102" s="20" t="n">
        <v>0.0025</v>
      </c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  <c r="AA102" s="22" t="n"/>
      <c r="AB102" s="22" t="n"/>
      <c r="AC102" s="22" t="n"/>
      <c r="AD102" s="22" t="n"/>
      <c r="AE102" s="22" t="n"/>
      <c r="AF102" s="22" t="n"/>
      <c r="AG102" s="22" t="n"/>
      <c r="AH102" s="36" t="n"/>
    </row>
    <row r="103">
      <c r="A103" s="18" t="inlineStr">
        <is>
          <t>Import Terminal - CAPEX  €/kg @ 2500t/d</t>
        </is>
      </c>
      <c r="B103" s="18" t="inlineStr">
        <is>
          <t>IRENA 2022</t>
        </is>
      </c>
      <c r="C103" s="20" t="inlineStr">
        <is>
          <t>15-45€/kg</t>
        </is>
      </c>
      <c r="D103" s="22" t="n"/>
      <c r="E103" s="22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  <c r="AA103" s="22" t="n"/>
      <c r="AB103" s="22" t="n"/>
      <c r="AC103" s="22" t="n"/>
      <c r="AD103" s="22" t="n"/>
      <c r="AE103" s="22" t="n"/>
      <c r="AF103" s="22" t="n"/>
      <c r="AG103" s="22" t="n"/>
      <c r="AH103" s="36" t="n"/>
    </row>
    <row r="104">
      <c r="A104" s="18" t="inlineStr">
        <is>
          <t>Import Terminal - Energy use to reliquefy opt. [kWh/kg H2/day]</t>
        </is>
      </c>
      <c r="B104" s="18" t="inlineStr">
        <is>
          <t>IRENA 2022</t>
        </is>
      </c>
      <c r="C104" s="18" t="n">
        <v>0.1</v>
      </c>
      <c r="D104" s="22" t="n"/>
      <c r="E104" s="22" t="n"/>
      <c r="F104" s="22" t="n"/>
      <c r="G104" s="22" t="n"/>
      <c r="H104" s="22" t="n"/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  <c r="Z104" s="22" t="n"/>
      <c r="AA104" s="22" t="n"/>
      <c r="AB104" s="22" t="n"/>
      <c r="AC104" s="22" t="n"/>
      <c r="AD104" s="22" t="n"/>
      <c r="AE104" s="22" t="n"/>
      <c r="AF104" s="22" t="n"/>
      <c r="AG104" s="22" t="n"/>
      <c r="AH104" s="36" t="n"/>
    </row>
    <row r="105">
      <c r="A105" s="17" t="inlineStr">
        <is>
          <t>Reconversion (Regasification) w/o storage</t>
        </is>
      </c>
      <c r="D105" s="20" t="n"/>
      <c r="E105" s="22" t="n"/>
      <c r="F105" s="22" t="n"/>
      <c r="G105" s="22" t="n"/>
      <c r="H105" s="22" t="n"/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  <c r="Z105" s="22" t="n"/>
      <c r="AA105" s="22" t="n"/>
      <c r="AB105" s="22" t="n"/>
      <c r="AC105" s="22" t="n"/>
      <c r="AD105" s="22" t="n"/>
      <c r="AE105" s="22" t="n"/>
      <c r="AF105" s="22" t="n"/>
      <c r="AG105" s="22" t="n"/>
      <c r="AH105" s="36" t="n"/>
    </row>
    <row r="106">
      <c r="A106" s="18" t="inlineStr">
        <is>
          <t>Reconversion - Capex opt. [USD/kW H2]</t>
        </is>
      </c>
      <c r="B106" s="18" t="inlineStr">
        <is>
          <t>IRENA 2022</t>
        </is>
      </c>
      <c r="N106" s="18" t="n">
        <v>365.6</v>
      </c>
      <c r="X106" s="18" t="n">
        <v>150.5</v>
      </c>
      <c r="AH106" s="41" t="n">
        <v>60.4</v>
      </c>
    </row>
    <row r="107">
      <c r="A107" s="18" t="inlineStr">
        <is>
          <t>Reconversion - Capex pess. [USD/kW H2]</t>
        </is>
      </c>
      <c r="B107" s="18" t="inlineStr">
        <is>
          <t>IRENA 2022</t>
        </is>
      </c>
      <c r="N107" s="18" t="n">
        <v>933.3</v>
      </c>
      <c r="X107" s="18" t="n">
        <v>384.1</v>
      </c>
      <c r="AH107" s="41" t="n">
        <v>190.5</v>
      </c>
    </row>
    <row r="108">
      <c r="A108" s="18" t="inlineStr">
        <is>
          <t>Reconversion - Capex opt. [€/t/a]</t>
        </is>
      </c>
      <c r="B108" s="18" t="inlineStr">
        <is>
          <t>IRENA 2022</t>
        </is>
      </c>
      <c r="D108" s="18">
        <f>$N$108+(($X$108-$N$108)/($X$1-$N$1))*(D1-$N$1)</f>
        <v/>
      </c>
      <c r="E108" s="18">
        <f>$N$108+(($X$108-$N$108)/($X$1-$N$1))*(E1-$N$1)</f>
        <v/>
      </c>
      <c r="F108" s="18">
        <f>$N$108+(($X$108-$N$108)/($X$1-$N$1))*(F1-$N$1)</f>
        <v/>
      </c>
      <c r="G108" s="18">
        <f>$N$108+(($X$108-$N$108)/($X$1-$N$1))*(G1-$N$1)</f>
        <v/>
      </c>
      <c r="H108" s="18">
        <f>$N$108+(($X$108-$N$108)/($X$1-$N$1))*(H1-$N$1)</f>
        <v/>
      </c>
      <c r="I108" s="18">
        <f>$N$108+(($X$108-$N$108)/($X$1-$N$1))*(I1-$N$1)</f>
        <v/>
      </c>
      <c r="J108" s="18">
        <f>$N$108+(($X$108-$N$108)/($X$1-$N$1))*(J1-$N$1)</f>
        <v/>
      </c>
      <c r="K108" s="18">
        <f>$N$108+(($X$108-$N$108)/($X$1-$N$1))*(K1-$N$1)</f>
        <v/>
      </c>
      <c r="L108" s="18">
        <f>$N$108+(($X$108-$N$108)/($X$1-$N$1))*(L1-$N$1)</f>
        <v/>
      </c>
      <c r="M108" s="18">
        <f>$N$108+(($X$108-$N$108)/($X$1-$N$1))*(M1-$N$1)</f>
        <v/>
      </c>
      <c r="N108" s="18">
        <f>N106*'General Assumptions'!$B$4*$C$4*1000/8760</f>
        <v/>
      </c>
      <c r="O108" s="18">
        <f>N108+($X108-$N108)/($X$1-$N$1)</f>
        <v/>
      </c>
      <c r="P108" s="18">
        <f>O108+($X108-$N108)/($X$1-$N$1)</f>
        <v/>
      </c>
      <c r="Q108" s="18">
        <f>P108+($X108-$N108)/($X$1-$N$1)</f>
        <v/>
      </c>
      <c r="R108" s="18">
        <f>Q108+($X108-$N108)/($X$1-$N$1)</f>
        <v/>
      </c>
      <c r="S108" s="18">
        <f>R108+($X108-$N108)/($X$1-$N$1)</f>
        <v/>
      </c>
      <c r="T108" s="18">
        <f>S108+($X108-$N108)/($X$1-$N$1)</f>
        <v/>
      </c>
      <c r="U108" s="18">
        <f>T108+($X108-$N108)/($X$1-$N$1)</f>
        <v/>
      </c>
      <c r="V108" s="18">
        <f>U108+($X108-$N108)/($X$1-$N$1)</f>
        <v/>
      </c>
      <c r="W108" s="18">
        <f>V108+($X108-$N108)/($X$1-$N$1)</f>
        <v/>
      </c>
      <c r="X108" s="18">
        <f>X106*'General Assumptions'!$B$4*$C$4*1000/8760</f>
        <v/>
      </c>
      <c r="Y108" s="18">
        <f>X108+($AH108-$X108)/($AH$1-$X$1)</f>
        <v/>
      </c>
      <c r="Z108" s="18">
        <f>Y108+($AH108-$X108)/($AH$1-$X$1)</f>
        <v/>
      </c>
      <c r="AA108" s="18">
        <f>Z108+($AH108-$X108)/($AH$1-$X$1)</f>
        <v/>
      </c>
      <c r="AB108" s="18">
        <f>AA108+($AH108-$X108)/($AH$1-$X$1)</f>
        <v/>
      </c>
      <c r="AC108" s="18">
        <f>AB108+($AH108-$X108)/($AH$1-$X$1)</f>
        <v/>
      </c>
      <c r="AD108" s="18">
        <f>AC108+($AH108-$X108)/($AH$1-$X$1)</f>
        <v/>
      </c>
      <c r="AE108" s="18">
        <f>AD108+($AH108-$X108)/($AH$1-$X$1)</f>
        <v/>
      </c>
      <c r="AF108" s="18">
        <f>AE108+($AH108-$X108)/($AH$1-$X$1)</f>
        <v/>
      </c>
      <c r="AG108" s="18">
        <f>AF108+($AH108-$X108)/($AH$1-$X$1)</f>
        <v/>
      </c>
      <c r="AH108" s="41">
        <f>AH106*'General Assumptions'!$B$4*$C$4*1000/8760</f>
        <v/>
      </c>
    </row>
    <row r="109">
      <c r="A109" s="18" t="inlineStr">
        <is>
          <t>Reconversion - Capex pess. [€/t/a]</t>
        </is>
      </c>
      <c r="B109" s="18" t="inlineStr">
        <is>
          <t>IRENA 2022</t>
        </is>
      </c>
      <c r="D109" s="18">
        <f>$N$108+(($X$108-$N$108)/($X$1-$N$1))*(D2-$N$1)</f>
        <v/>
      </c>
      <c r="E109" s="18">
        <f>$N$108+(($X$108-$N$108)/($X$1-$N$1))*(E2-$N$1)</f>
        <v/>
      </c>
      <c r="F109" s="18">
        <f>$N$108+(($X$108-$N$108)/($X$1-$N$1))*(F2-$N$1)</f>
        <v/>
      </c>
      <c r="G109" s="18">
        <f>$N$108+(($X$108-$N$108)/($X$1-$N$1))*(G2-$N$1)</f>
        <v/>
      </c>
      <c r="H109" s="18">
        <f>$N$108+(($X$108-$N$108)/($X$1-$N$1))*(H2-$N$1)</f>
        <v/>
      </c>
      <c r="I109" s="18">
        <f>$N$108+(($X$108-$N$108)/($X$1-$N$1))*(I2-$N$1)</f>
        <v/>
      </c>
      <c r="J109" s="18">
        <f>$N$108+(($X$108-$N$108)/($X$1-$N$1))*(J2-$N$1)</f>
        <v/>
      </c>
      <c r="K109" s="18">
        <f>$N$108+(($X$108-$N$108)/($X$1-$N$1))*(K2-$N$1)</f>
        <v/>
      </c>
      <c r="L109" s="18">
        <f>$N$108+(($X$108-$N$108)/($X$1-$N$1))*(L2-$N$1)</f>
        <v/>
      </c>
      <c r="M109" s="18">
        <f>$N$108+(($X$108-$N$108)/($X$1-$N$1))*(M2-$N$1)</f>
        <v/>
      </c>
      <c r="N109" s="18">
        <f>N107*'General Assumptions'!$B$4*$C$4*1000/8760</f>
        <v/>
      </c>
      <c r="O109" s="18">
        <f>N109+($X109-$N109)/($X$1-$N$1)</f>
        <v/>
      </c>
      <c r="P109" s="18">
        <f>O109+($X109-$N109)/($X$1-$N$1)</f>
        <v/>
      </c>
      <c r="Q109" s="18">
        <f>P109+($X109-$N109)/($X$1-$N$1)</f>
        <v/>
      </c>
      <c r="R109" s="18">
        <f>Q109+($X109-$N109)/($X$1-$N$1)</f>
        <v/>
      </c>
      <c r="S109" s="18">
        <f>R109+($X109-$N109)/($X$1-$N$1)</f>
        <v/>
      </c>
      <c r="T109" s="18">
        <f>S109+($X109-$N109)/($X$1-$N$1)</f>
        <v/>
      </c>
      <c r="U109" s="18">
        <f>T109+($X109-$N109)/($X$1-$N$1)</f>
        <v/>
      </c>
      <c r="V109" s="18">
        <f>U109+($X109-$N109)/($X$1-$N$1)</f>
        <v/>
      </c>
      <c r="W109" s="18">
        <f>V109+($X109-$N109)/($X$1-$N$1)</f>
        <v/>
      </c>
      <c r="X109" s="18">
        <f>X107*'General Assumptions'!$B$4*$C$4*1000/8760</f>
        <v/>
      </c>
      <c r="Y109" s="18">
        <f>X109+($AH109-$X109)/($AH$1-$X$1)</f>
        <v/>
      </c>
      <c r="Z109" s="18">
        <f>Y109+($AH109-$X109)/($AH$1-$X$1)</f>
        <v/>
      </c>
      <c r="AA109" s="18">
        <f>Z109+($AH109-$X109)/($AH$1-$X$1)</f>
        <v/>
      </c>
      <c r="AB109" s="18">
        <f>AA109+($AH109-$X109)/($AH$1-$X$1)</f>
        <v/>
      </c>
      <c r="AC109" s="18">
        <f>AB109+($AH109-$X109)/($AH$1-$X$1)</f>
        <v/>
      </c>
      <c r="AD109" s="18">
        <f>AC109+($AH109-$X109)/($AH$1-$X$1)</f>
        <v/>
      </c>
      <c r="AE109" s="18">
        <f>AD109+($AH109-$X109)/($AH$1-$X$1)</f>
        <v/>
      </c>
      <c r="AF109" s="18">
        <f>AE109+($AH109-$X109)/($AH$1-$X$1)</f>
        <v/>
      </c>
      <c r="AG109" s="18">
        <f>AF109+($AH109-$X109)/($AH$1-$X$1)</f>
        <v/>
      </c>
      <c r="AH109" s="41">
        <f>AH107*'General Assumptions'!$B$4*$C$4*1000/8760</f>
        <v/>
      </c>
    </row>
    <row r="110">
      <c r="A110" s="18" t="inlineStr">
        <is>
          <t>Reconversion - Opex opt. [€/t/a]</t>
        </is>
      </c>
      <c r="B110" s="18" t="inlineStr">
        <is>
          <t>IRENA 2022</t>
        </is>
      </c>
      <c r="D110" s="18">
        <f>D108*$C$112</f>
        <v/>
      </c>
      <c r="E110" s="18">
        <f>E108*$C$112</f>
        <v/>
      </c>
      <c r="F110" s="18">
        <f>F108*$C$112</f>
        <v/>
      </c>
      <c r="G110" s="18">
        <f>G108*$C$112</f>
        <v/>
      </c>
      <c r="H110" s="18">
        <f>H108*$C$112</f>
        <v/>
      </c>
      <c r="I110" s="18">
        <f>I108*$C$112</f>
        <v/>
      </c>
      <c r="J110" s="18">
        <f>J108*$C$112</f>
        <v/>
      </c>
      <c r="K110" s="18">
        <f>K108*$C$112</f>
        <v/>
      </c>
      <c r="L110" s="18">
        <f>L108*$C$112</f>
        <v/>
      </c>
      <c r="M110" s="18">
        <f>M108*$C$112</f>
        <v/>
      </c>
      <c r="N110" s="18">
        <f>N108*$C$112</f>
        <v/>
      </c>
      <c r="O110" s="18">
        <f>O108*$C$112</f>
        <v/>
      </c>
      <c r="P110" s="18">
        <f>P108*$C$112</f>
        <v/>
      </c>
      <c r="Q110" s="18">
        <f>Q108*$C$112</f>
        <v/>
      </c>
      <c r="R110" s="18">
        <f>R108*$C$112</f>
        <v/>
      </c>
      <c r="S110" s="18">
        <f>S108*$C$112</f>
        <v/>
      </c>
      <c r="T110" s="18">
        <f>T108*$C$112</f>
        <v/>
      </c>
      <c r="U110" s="18">
        <f>U108*$C$112</f>
        <v/>
      </c>
      <c r="V110" s="18">
        <f>V108*$C$112</f>
        <v/>
      </c>
      <c r="W110" s="18">
        <f>W108*$C$112</f>
        <v/>
      </c>
      <c r="X110" s="18">
        <f>X108*$C$112</f>
        <v/>
      </c>
      <c r="Y110" s="18">
        <f>Y108*$C$112</f>
        <v/>
      </c>
      <c r="Z110" s="18">
        <f>Z108*$C$112</f>
        <v/>
      </c>
      <c r="AA110" s="18">
        <f>AA108*$C$112</f>
        <v/>
      </c>
      <c r="AB110" s="18">
        <f>AB108*$C$112</f>
        <v/>
      </c>
      <c r="AC110" s="18">
        <f>AC108*$C$112</f>
        <v/>
      </c>
      <c r="AD110" s="18">
        <f>AD108*$C$112</f>
        <v/>
      </c>
      <c r="AE110" s="18">
        <f>AE108*$C$112</f>
        <v/>
      </c>
      <c r="AF110" s="18">
        <f>AF108*$C$112</f>
        <v/>
      </c>
      <c r="AG110" s="18">
        <f>AG108*$C$112</f>
        <v/>
      </c>
      <c r="AH110" s="18">
        <f>AH108*$C$112</f>
        <v/>
      </c>
    </row>
    <row r="111">
      <c r="A111" s="18" t="inlineStr">
        <is>
          <t>Reconversion - Opex pess. [€/t/a]</t>
        </is>
      </c>
      <c r="B111" s="18" t="inlineStr">
        <is>
          <t>IRENA 2022</t>
        </is>
      </c>
      <c r="D111" s="18">
        <f>D109*$C$113</f>
        <v/>
      </c>
      <c r="E111" s="18">
        <f>E109*$C$113</f>
        <v/>
      </c>
      <c r="F111" s="18">
        <f>F109*$C$113</f>
        <v/>
      </c>
      <c r="G111" s="18">
        <f>G109*$C$113</f>
        <v/>
      </c>
      <c r="H111" s="18">
        <f>H109*$C$113</f>
        <v/>
      </c>
      <c r="I111" s="18">
        <f>I109*$C$113</f>
        <v/>
      </c>
      <c r="J111" s="18">
        <f>J109*$C$113</f>
        <v/>
      </c>
      <c r="K111" s="18">
        <f>K109*$C$113</f>
        <v/>
      </c>
      <c r="L111" s="18">
        <f>L109*$C$113</f>
        <v/>
      </c>
      <c r="M111" s="18">
        <f>M109*$C$113</f>
        <v/>
      </c>
      <c r="N111" s="18">
        <f>N109*$C$113</f>
        <v/>
      </c>
      <c r="O111" s="18">
        <f>O109*$C$113</f>
        <v/>
      </c>
      <c r="P111" s="18">
        <f>P109*$C$113</f>
        <v/>
      </c>
      <c r="Q111" s="18">
        <f>Q109*$C$113</f>
        <v/>
      </c>
      <c r="R111" s="18">
        <f>R109*$C$113</f>
        <v/>
      </c>
      <c r="S111" s="18">
        <f>S109*$C$113</f>
        <v/>
      </c>
      <c r="T111" s="18">
        <f>T109*$C$113</f>
        <v/>
      </c>
      <c r="U111" s="18">
        <f>U109*$C$113</f>
        <v/>
      </c>
      <c r="V111" s="18">
        <f>V109*$C$113</f>
        <v/>
      </c>
      <c r="W111" s="18">
        <f>W109*$C$113</f>
        <v/>
      </c>
      <c r="X111" s="18">
        <f>X109*$C$113</f>
        <v/>
      </c>
      <c r="Y111" s="18">
        <f>Y109*$C$113</f>
        <v/>
      </c>
      <c r="Z111" s="18">
        <f>Z109*$C$113</f>
        <v/>
      </c>
      <c r="AA111" s="18">
        <f>AA109*$C$113</f>
        <v/>
      </c>
      <c r="AB111" s="18">
        <f>AB109*$C$113</f>
        <v/>
      </c>
      <c r="AC111" s="18">
        <f>AC109*$C$113</f>
        <v/>
      </c>
      <c r="AD111" s="18">
        <f>AD109*$C$113</f>
        <v/>
      </c>
      <c r="AE111" s="18">
        <f>AE109*$C$113</f>
        <v/>
      </c>
      <c r="AF111" s="18">
        <f>AF109*$C$113</f>
        <v/>
      </c>
      <c r="AG111" s="18">
        <f>AG109*$C$113</f>
        <v/>
      </c>
      <c r="AH111" s="18">
        <f>AH109*$C$113</f>
        <v/>
      </c>
    </row>
    <row r="112">
      <c r="A112" s="18" t="inlineStr">
        <is>
          <t>Reconversion - Opex opt. [% of Capex]</t>
        </is>
      </c>
      <c r="B112" s="18" t="inlineStr">
        <is>
          <t>IRENA 2022</t>
        </is>
      </c>
      <c r="C112" s="18" t="n">
        <v>0.03</v>
      </c>
      <c r="D112" s="22" t="n"/>
      <c r="E112" s="22" t="n"/>
      <c r="F112" s="22" t="n"/>
      <c r="G112" s="22" t="n"/>
      <c r="H112" s="22" t="n"/>
      <c r="I112" s="22" t="n"/>
      <c r="J112" s="22" t="n"/>
      <c r="K112" s="22" t="n"/>
      <c r="L112" s="22" t="n"/>
      <c r="M112" s="22" t="n"/>
      <c r="N112" s="22" t="n">
        <v>98</v>
      </c>
      <c r="O112" s="22">
        <f>N112+($X112-$N112)/($X$1-$N$1)</f>
        <v/>
      </c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>
        <v>98</v>
      </c>
      <c r="Y112" s="22" t="n"/>
      <c r="Z112" s="22" t="n"/>
      <c r="AA112" s="22" t="n"/>
      <c r="AB112" s="22" t="n"/>
      <c r="AC112" s="22" t="n"/>
      <c r="AD112" s="22" t="n"/>
      <c r="AE112" s="22" t="n"/>
      <c r="AF112" s="22" t="n"/>
      <c r="AG112" s="22" t="n"/>
      <c r="AH112" s="36" t="n">
        <v>98</v>
      </c>
    </row>
    <row r="113">
      <c r="A113" s="18" t="inlineStr">
        <is>
          <t>Reconversion - Opex pess. [% of Capex]</t>
        </is>
      </c>
      <c r="B113" s="18" t="inlineStr">
        <is>
          <t>IRENA 2022</t>
        </is>
      </c>
      <c r="C113" s="18" t="n">
        <v>0.04</v>
      </c>
    </row>
    <row r="114">
      <c r="A114" s="18" t="inlineStr">
        <is>
          <t>Reconversion - Efficiency [% LHV]</t>
        </is>
      </c>
      <c r="B114" s="18" t="inlineStr">
        <is>
          <t>IRENA 2022</t>
        </is>
      </c>
      <c r="C114" s="18" t="n">
        <v>0.98</v>
      </c>
    </row>
    <row r="115">
      <c r="A115" s="18" t="inlineStr">
        <is>
          <t>Reconversion - Electricity consumption opt. [kWh/kg H2]</t>
        </is>
      </c>
      <c r="B115" s="18" t="inlineStr">
        <is>
          <t>IRENA 2022</t>
        </is>
      </c>
      <c r="C115" s="18" t="n">
        <v>0.2</v>
      </c>
      <c r="D115" s="22">
        <f>$N$115+(($X$115-$N$115)/($X$1-$N$1))*(D1-$N$1)</f>
        <v/>
      </c>
      <c r="E115" s="22">
        <f>$N$115+(($X$115-$N$115)/($X$1-$N$1))*(E1-$N$1)</f>
        <v/>
      </c>
      <c r="F115" s="22">
        <f>$N$115+(($X$115-$N$115)/($X$1-$N$1))*(F1-$N$1)</f>
        <v/>
      </c>
      <c r="G115" s="22">
        <f>$N$115+(($X$115-$N$115)/($X$1-$N$1))*(G1-$N$1)</f>
        <v/>
      </c>
      <c r="H115" s="22">
        <f>$N$115+(($X$115-$N$115)/($X$1-$N$1))*(H1-$N$1)</f>
        <v/>
      </c>
      <c r="I115" s="22">
        <f>$N$115+(($X$115-$N$115)/($X$1-$N$1))*(I1-$N$1)</f>
        <v/>
      </c>
      <c r="J115" s="22">
        <f>$N$115+(($X$115-$N$115)/($X$1-$N$1))*(J1-$N$1)</f>
        <v/>
      </c>
      <c r="K115" s="22">
        <f>$N$115+(($X$115-$N$115)/($X$1-$N$1))*(K1-$N$1)</f>
        <v/>
      </c>
      <c r="L115" s="22">
        <f>$N$115+(($X$115-$N$115)/($X$1-$N$1))*(L1-$N$1)</f>
        <v/>
      </c>
      <c r="M115" s="22">
        <f>$N$115+(($X$115-$N$115)/($X$1-$N$1))*(M1-$N$1)</f>
        <v/>
      </c>
      <c r="N115" s="22" t="n">
        <v>0.6</v>
      </c>
      <c r="O115" s="22">
        <f>N115+($X115-$N115)/($X$1-$N$1)</f>
        <v/>
      </c>
      <c r="P115" s="22">
        <f>O115+($X115-$N115)/($X$1-$N$1)</f>
        <v/>
      </c>
      <c r="Q115" s="22">
        <f>P115+($X115-$N115)/($X$1-$N$1)</f>
        <v/>
      </c>
      <c r="R115" s="22">
        <f>Q115+($X115-$N115)/($X$1-$N$1)</f>
        <v/>
      </c>
      <c r="S115" s="22">
        <f>R115+($X115-$N115)/($X$1-$N$1)</f>
        <v/>
      </c>
      <c r="T115" s="22">
        <f>S115+($X115-$N115)/($X$1-$N$1)</f>
        <v/>
      </c>
      <c r="U115" s="22">
        <f>T115+($X115-$N115)/($X$1-$N$1)</f>
        <v/>
      </c>
      <c r="V115" s="22">
        <f>U115+($X115-$N115)/($X$1-$N$1)</f>
        <v/>
      </c>
      <c r="W115" s="22">
        <f>V115+($X115-$N115)/($X$1-$N$1)</f>
        <v/>
      </c>
      <c r="X115" s="22" t="n">
        <v>0.4</v>
      </c>
      <c r="Y115" s="22">
        <f>X115+($AH115-$X115)/($AH$1-$X$1)</f>
        <v/>
      </c>
      <c r="Z115" s="22">
        <f>Y115+($AH115-$X115)/($AH$1-$X$1)</f>
        <v/>
      </c>
      <c r="AA115" s="22">
        <f>Z115+($AH115-$X115)/($AH$1-$X$1)</f>
        <v/>
      </c>
      <c r="AB115" s="22">
        <f>AA115+($AH115-$X115)/($AH$1-$X$1)</f>
        <v/>
      </c>
      <c r="AC115" s="22">
        <f>AB115+($AH115-$X115)/($AH$1-$X$1)</f>
        <v/>
      </c>
      <c r="AD115" s="22">
        <f>AC115+($AH115-$X115)/($AH$1-$X$1)</f>
        <v/>
      </c>
      <c r="AE115" s="22">
        <f>AD115+($AH115-$X115)/($AH$1-$X$1)</f>
        <v/>
      </c>
      <c r="AF115" s="22">
        <f>AE115+($AH115-$X115)/($AH$1-$X$1)</f>
        <v/>
      </c>
      <c r="AG115" s="22">
        <f>AF115+($AH115-$X115)/($AH$1-$X$1)</f>
        <v/>
      </c>
      <c r="AH115" s="36" t="n">
        <v>0.2</v>
      </c>
      <c r="AJ115" s="12" t="n"/>
    </row>
    <row r="116">
      <c r="A116" s="18" t="inlineStr">
        <is>
          <t>Reconversion - Electricity consumption pess. [kWh/kg H2]</t>
        </is>
      </c>
      <c r="B116" s="18" t="inlineStr">
        <is>
          <t>IRENA 2022</t>
        </is>
      </c>
      <c r="D116" s="22">
        <f>$N$116+(($X$115-$N$116)/($X$1-$N$1))*(D1-$N$1)</f>
        <v/>
      </c>
      <c r="E116" s="22">
        <f>$N$116+(($X$115-$N$116)/($X$1-$N$1))*(E1-$N$1)</f>
        <v/>
      </c>
      <c r="F116" s="22">
        <f>$N$116+(($X$115-$N$116)/($X$1-$N$1))*(F1-$N$1)</f>
        <v/>
      </c>
      <c r="G116" s="22">
        <f>$N$116+(($X$115-$N$116)/($X$1-$N$1))*(G1-$N$1)</f>
        <v/>
      </c>
      <c r="H116" s="22">
        <f>$N$116+(($X$115-$N$116)/($X$1-$N$1))*(H1-$N$1)</f>
        <v/>
      </c>
      <c r="I116" s="22">
        <f>$N$116+(($X$115-$N$116)/($X$1-$N$1))*(I1-$N$1)</f>
        <v/>
      </c>
      <c r="J116" s="22">
        <f>$N$116+(($X$115-$N$116)/($X$1-$N$1))*(J1-$N$1)</f>
        <v/>
      </c>
      <c r="K116" s="22">
        <f>$N$116+(($X$115-$N$116)/($X$1-$N$1))*(K1-$N$1)</f>
        <v/>
      </c>
      <c r="L116" s="22">
        <f>$N$116+(($X$115-$N$116)/($X$1-$N$1))*(L1-$N$1)</f>
        <v/>
      </c>
      <c r="M116" s="22">
        <f>$N$116+(($X$115-$N$116)/($X$1-$N$1))*(M1-$N$1)</f>
        <v/>
      </c>
      <c r="N116" s="22" t="n">
        <v>0.9</v>
      </c>
      <c r="O116" s="22">
        <f>N116+($X116-$N116)/($X$1-$N$1)</f>
        <v/>
      </c>
      <c r="P116" s="22">
        <f>O116+($X116-$N116)/($X$1-$N$1)</f>
        <v/>
      </c>
      <c r="Q116" s="22">
        <f>P116+($X116-$N116)/($X$1-$N$1)</f>
        <v/>
      </c>
      <c r="R116" s="22">
        <f>Q116+($X116-$N116)/($X$1-$N$1)</f>
        <v/>
      </c>
      <c r="S116" s="22">
        <f>R116+($X116-$N116)/($X$1-$N$1)</f>
        <v/>
      </c>
      <c r="T116" s="22">
        <f>S116+($X116-$N116)/($X$1-$N$1)</f>
        <v/>
      </c>
      <c r="U116" s="22">
        <f>T116+($X116-$N116)/($X$1-$N$1)</f>
        <v/>
      </c>
      <c r="V116" s="22">
        <f>U116+($X116-$N116)/($X$1-$N$1)</f>
        <v/>
      </c>
      <c r="W116" s="22">
        <f>V116+($X116-$N116)/($X$1-$N$1)</f>
        <v/>
      </c>
      <c r="X116" s="22" t="n">
        <v>0.65</v>
      </c>
      <c r="Y116" s="22">
        <f>X116+($AH116-$X116)/($AH$1-$X$1)</f>
        <v/>
      </c>
      <c r="Z116" s="22">
        <f>Y116+($AH116-$X116)/($AH$1-$X$1)</f>
        <v/>
      </c>
      <c r="AA116" s="22">
        <f>Z116+($AH116-$X116)/($AH$1-$X$1)</f>
        <v/>
      </c>
      <c r="AB116" s="22">
        <f>AA116+($AH116-$X116)/($AH$1-$X$1)</f>
        <v/>
      </c>
      <c r="AC116" s="22">
        <f>AB116+($AH116-$X116)/($AH$1-$X$1)</f>
        <v/>
      </c>
      <c r="AD116" s="22">
        <f>AC116+($AH116-$X116)/($AH$1-$X$1)</f>
        <v/>
      </c>
      <c r="AE116" s="22">
        <f>AD116+($AH116-$X116)/($AH$1-$X$1)</f>
        <v/>
      </c>
      <c r="AF116" s="22">
        <f>AE116+($AH116-$X116)/($AH$1-$X$1)</f>
        <v/>
      </c>
      <c r="AG116" s="22">
        <f>AF116+($AH116-$X116)/($AH$1-$X$1)</f>
        <v/>
      </c>
      <c r="AH116" s="36" t="n">
        <v>0.4</v>
      </c>
      <c r="AJ116" s="12" t="n"/>
    </row>
    <row r="117">
      <c r="A117" t="inlineStr">
        <is>
          <t>CAPEX ($/t-H2/a)</t>
        </is>
      </c>
      <c r="B117" s="18" t="inlineStr">
        <is>
          <t>EWI PTX</t>
        </is>
      </c>
      <c r="D117" s="57" t="n">
        <v>4939.224387420412</v>
      </c>
      <c r="E117" s="57" t="n">
        <v>4889.832143546208</v>
      </c>
      <c r="F117" s="57" t="n">
        <v>4840.439899672005</v>
      </c>
      <c r="G117" s="57" t="n">
        <v>4791.047655797801</v>
      </c>
      <c r="H117" s="57" t="n">
        <v>4741.655411923597</v>
      </c>
      <c r="I117" s="57" t="n">
        <v>4692.263168049393</v>
      </c>
      <c r="J117" s="57" t="n">
        <v>4642.870924175189</v>
      </c>
      <c r="K117" s="57" t="n">
        <v>4593.478680300986</v>
      </c>
      <c r="L117" s="57" t="n">
        <v>4544.086436426782</v>
      </c>
      <c r="M117" s="57" t="n">
        <v>4494.694192552578</v>
      </c>
      <c r="N117" s="57" t="n">
        <v>4445.301948678371</v>
      </c>
      <c r="O117" s="57" t="n">
        <v>4334.169399961412</v>
      </c>
      <c r="P117" s="57" t="n">
        <v>4223.036851244452</v>
      </c>
      <c r="Q117" s="57" t="n">
        <v>4111.904302527492</v>
      </c>
      <c r="R117" s="57" t="n">
        <v>4000.771753810533</v>
      </c>
      <c r="S117" s="57" t="n">
        <v>3889.639205093574</v>
      </c>
      <c r="T117" s="57" t="n">
        <v>3778.506656376615</v>
      </c>
      <c r="U117" s="57" t="n">
        <v>3667.374107659655</v>
      </c>
      <c r="V117" s="57" t="n">
        <v>3556.241558942696</v>
      </c>
      <c r="W117" s="57" t="n">
        <v>3445.109010225737</v>
      </c>
      <c r="X117" s="57" t="n">
        <v>3333.976461508777</v>
      </c>
      <c r="Y117" s="57" t="n">
        <v>3222.843912791818</v>
      </c>
      <c r="Z117" s="57" t="n">
        <v>3111.711364074859</v>
      </c>
      <c r="AA117" s="57" t="n">
        <v>3000.5788153579</v>
      </c>
      <c r="AB117" s="57" t="n">
        <v>2889.44626664094</v>
      </c>
      <c r="AC117" s="57" t="n">
        <v>2778.313717923981</v>
      </c>
      <c r="AD117" s="57" t="n">
        <v>2667.181169207022</v>
      </c>
      <c r="AE117" s="57" t="n">
        <v>2556.048620490063</v>
      </c>
      <c r="AF117" s="57" t="n">
        <v>2444.916071773103</v>
      </c>
      <c r="AG117" s="57" t="n">
        <v>2333.783523056144</v>
      </c>
      <c r="AH117" s="57" t="n">
        <v>2222.650974339186</v>
      </c>
      <c r="AJ117" s="12" t="n"/>
    </row>
    <row r="118">
      <c r="A118" t="inlineStr">
        <is>
          <t>CAPEX ($/kW-H2), incl. Util.</t>
        </is>
      </c>
      <c r="B118" s="18" t="inlineStr">
        <is>
          <t>EWI PTX</t>
        </is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 t="n"/>
    </row>
    <row r="119">
      <c r="A119" t="inlineStr">
        <is>
          <t>OPEX ($/kW-H2/a), incl. Util.</t>
        </is>
      </c>
      <c r="B119" s="18" t="inlineStr">
        <is>
          <t>EWI PTX</t>
        </is>
      </c>
      <c r="D119" s="57">
        <f>D117*$C$113/1000/33.33/D121*8760</f>
        <v/>
      </c>
      <c r="E119" s="57">
        <f>E117*$C$113/1000/33.33/E121*8760</f>
        <v/>
      </c>
      <c r="F119" s="57">
        <f>F117*$C$113/1000/33.33/F121*8760</f>
        <v/>
      </c>
      <c r="G119" s="57">
        <f>G117*$C$113/1000/33.33/G121*8760</f>
        <v/>
      </c>
      <c r="H119" s="57">
        <f>H117*$C$113/1000/33.33/H121*8760</f>
        <v/>
      </c>
      <c r="I119" s="57">
        <f>I117*$C$113/1000/33.33/I121*8760</f>
        <v/>
      </c>
      <c r="J119" s="57">
        <f>J117*$C$113/1000/33.33/J121*8760</f>
        <v/>
      </c>
      <c r="K119" s="57">
        <f>K117*$C$113/1000/33.33/K121*8760</f>
        <v/>
      </c>
      <c r="L119" s="57">
        <f>L117*$C$113/1000/33.33/L121*8760</f>
        <v/>
      </c>
      <c r="M119" s="57">
        <f>M117*$C$113/1000/33.33/M121*8760</f>
        <v/>
      </c>
      <c r="N119" s="57">
        <f>N117*$C$113/1000/33.33/N121*8760</f>
        <v/>
      </c>
      <c r="O119" s="57">
        <f>O117*$C$113/1000/33.33/O121*8760</f>
        <v/>
      </c>
      <c r="P119" s="57">
        <f>P117*$C$113/1000/33.33/P121*8760</f>
        <v/>
      </c>
      <c r="Q119" s="57">
        <f>Q117*$C$113/1000/33.33/Q121*8760</f>
        <v/>
      </c>
      <c r="R119" s="57">
        <f>R117*$C$113/1000/33.33/R121*8760</f>
        <v/>
      </c>
      <c r="S119" s="57">
        <f>S117*$C$113/1000/33.33/S121*8760</f>
        <v/>
      </c>
      <c r="T119" s="57">
        <f>T117*$C$113/1000/33.33/T121*8760</f>
        <v/>
      </c>
      <c r="U119" s="57">
        <f>U117*$C$113/1000/33.33/U121*8760</f>
        <v/>
      </c>
      <c r="V119" s="57">
        <f>V117*$C$113/1000/33.33/V121*8760</f>
        <v/>
      </c>
      <c r="W119" s="57">
        <f>W117*$C$113/1000/33.33/W121*8760</f>
        <v/>
      </c>
      <c r="X119" s="57">
        <f>X117*$C$113/1000/33.33/X121*8760</f>
        <v/>
      </c>
      <c r="Y119" s="57">
        <f>Y117*$C$113/1000/33.33/Y121*8760</f>
        <v/>
      </c>
      <c r="Z119" s="57">
        <f>Z117*$C$113/1000/33.33/Z121*8760</f>
        <v/>
      </c>
      <c r="AA119" s="57">
        <f>AA117*$C$113/1000/33.33/AA121*8760</f>
        <v/>
      </c>
      <c r="AB119" s="57">
        <f>AB117*$C$113/1000/33.33/AB121*8760</f>
        <v/>
      </c>
      <c r="AC119" s="57">
        <f>AC117*$C$113/1000/33.33/AC121*8760</f>
        <v/>
      </c>
      <c r="AD119" s="57">
        <f>AD117*$C$113/1000/33.33/AD121*8760</f>
        <v/>
      </c>
      <c r="AE119" s="57">
        <f>AE117*$C$113/1000/33.33/AE121*8760</f>
        <v/>
      </c>
      <c r="AF119" s="57">
        <f>AF117*$C$113/1000/33.33/AF121*8760</f>
        <v/>
      </c>
      <c r="AG119" s="57">
        <f>AG117*$C$113/1000/33.33/AG121*8760</f>
        <v/>
      </c>
      <c r="AH119" s="57">
        <f>AH117*$C$113/1000/33.33/AH121*8760</f>
        <v/>
      </c>
      <c r="AJ119" s="12" t="n"/>
    </row>
    <row r="120">
      <c r="A120" t="inlineStr">
        <is>
          <t>Electricity use (kWh/kWh-H2</t>
        </is>
      </c>
      <c r="B120" s="18" t="inlineStr">
        <is>
          <t>EWI PTX</t>
        </is>
      </c>
      <c r="C120" t="n">
        <v>0.01</v>
      </c>
      <c r="D120" t="n">
        <v>0.01</v>
      </c>
      <c r="E120" t="n">
        <v>0.01</v>
      </c>
      <c r="F120" t="n">
        <v>0.01</v>
      </c>
      <c r="G120" t="n">
        <v>0.01</v>
      </c>
      <c r="H120" t="n">
        <v>0.01</v>
      </c>
      <c r="I120" t="n">
        <v>0.01</v>
      </c>
      <c r="J120" t="n">
        <v>0.01</v>
      </c>
      <c r="K120" t="n">
        <v>0.01</v>
      </c>
      <c r="L120" t="n">
        <v>0.01</v>
      </c>
      <c r="M120" t="n">
        <v>0.01</v>
      </c>
      <c r="N120" t="n">
        <v>0.01</v>
      </c>
      <c r="O120" t="n">
        <v>0.01</v>
      </c>
      <c r="P120" t="n">
        <v>0.01</v>
      </c>
      <c r="Q120" t="n">
        <v>0.01</v>
      </c>
      <c r="R120" t="n">
        <v>0.01</v>
      </c>
      <c r="S120" t="n">
        <v>0.01</v>
      </c>
      <c r="T120" t="n">
        <v>0.01</v>
      </c>
      <c r="U120" t="n">
        <v>0.01</v>
      </c>
      <c r="V120" t="n">
        <v>0.01</v>
      </c>
      <c r="W120" t="n">
        <v>0.01</v>
      </c>
      <c r="X120" t="n">
        <v>0.01</v>
      </c>
      <c r="Y120" t="n">
        <v>0.01</v>
      </c>
      <c r="Z120" t="n">
        <v>0.01</v>
      </c>
      <c r="AA120" t="n">
        <v>0.01</v>
      </c>
      <c r="AB120" t="n">
        <v>0.01</v>
      </c>
      <c r="AC120" t="n">
        <v>0.01</v>
      </c>
      <c r="AD120" t="n">
        <v>0.01</v>
      </c>
      <c r="AE120" t="n">
        <v>0.01</v>
      </c>
      <c r="AF120" t="n">
        <v>0.01</v>
      </c>
      <c r="AG120" t="n">
        <v>0.01</v>
      </c>
      <c r="AH120" t="n">
        <v>0.01</v>
      </c>
      <c r="AJ120" s="12" t="n"/>
    </row>
    <row r="121">
      <c r="A121" t="inlineStr">
        <is>
          <t>Utilisation</t>
        </is>
      </c>
      <c r="B121" s="18" t="inlineStr">
        <is>
          <t>EWI PTX</t>
        </is>
      </c>
      <c r="C121" s="57" t="n"/>
      <c r="D121" s="58" t="n">
        <v>0.9</v>
      </c>
      <c r="E121" s="58" t="n">
        <v>0.9</v>
      </c>
      <c r="F121" s="58" t="n">
        <v>0.9</v>
      </c>
      <c r="G121" s="58" t="n">
        <v>0.9</v>
      </c>
      <c r="H121" s="58" t="n">
        <v>0.9</v>
      </c>
      <c r="I121" s="58" t="n">
        <v>0.9</v>
      </c>
      <c r="J121" s="58" t="n">
        <v>0.9</v>
      </c>
      <c r="K121" s="58" t="n">
        <v>0.9</v>
      </c>
      <c r="L121" s="58" t="n">
        <v>0.9</v>
      </c>
      <c r="M121" s="58" t="n">
        <v>0.9</v>
      </c>
      <c r="N121" s="58" t="n">
        <v>0.9</v>
      </c>
      <c r="O121" s="58" t="n">
        <v>0.9</v>
      </c>
      <c r="P121" s="58" t="n">
        <v>0.9</v>
      </c>
      <c r="Q121" s="58" t="n">
        <v>0.9</v>
      </c>
      <c r="R121" s="58" t="n">
        <v>0.9</v>
      </c>
      <c r="S121" s="58" t="n">
        <v>0.9</v>
      </c>
      <c r="T121" s="58" t="n">
        <v>0.9</v>
      </c>
      <c r="U121" s="58" t="n">
        <v>0.9</v>
      </c>
      <c r="V121" s="58" t="n">
        <v>0.9</v>
      </c>
      <c r="W121" s="58" t="n">
        <v>0.9</v>
      </c>
      <c r="X121" s="58" t="n">
        <v>0.9</v>
      </c>
      <c r="Y121" s="58" t="n">
        <v>0.9</v>
      </c>
      <c r="Z121" s="58" t="n">
        <v>0.9</v>
      </c>
      <c r="AA121" s="58" t="n">
        <v>0.9</v>
      </c>
      <c r="AB121" s="58" t="n">
        <v>0.9</v>
      </c>
      <c r="AC121" s="58" t="n">
        <v>0.9</v>
      </c>
      <c r="AD121" s="58" t="n">
        <v>0.9</v>
      </c>
      <c r="AE121" s="58" t="n">
        <v>0.9</v>
      </c>
      <c r="AF121" s="58" t="n">
        <v>0.9</v>
      </c>
      <c r="AG121" s="58" t="n">
        <v>0.9</v>
      </c>
      <c r="AH121" s="58" t="n">
        <v>0.9</v>
      </c>
    </row>
    <row r="122">
      <c r="A122" t="inlineStr">
        <is>
          <t>Reconversion - Lifetime [Years]</t>
        </is>
      </c>
      <c r="B122" s="18" t="inlineStr">
        <is>
          <t>EWI PTX</t>
        </is>
      </c>
      <c r="C122" s="67" t="n">
        <v>30</v>
      </c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57" t="n"/>
      <c r="AE122" s="57" t="n"/>
      <c r="AF122" s="57" t="n"/>
      <c r="AG122" s="57" t="n"/>
      <c r="AH122" s="57" t="n"/>
    </row>
  </sheetData>
  <pageMargins left="0.7" right="0.7" top="0.787401575" bottom="0.7874015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640625" defaultRowHeight="16"/>
  <cols>
    <col width="50.5" customWidth="1" style="18" min="1" max="1"/>
    <col width="9.83203125" customWidth="1" style="18" min="2" max="2"/>
    <col width="8" customWidth="1" style="18" min="3" max="7"/>
    <col width="12.1640625" bestFit="1" customWidth="1" style="18" min="8" max="8"/>
    <col width="12.1640625" bestFit="1" customWidth="1" style="108" min="9" max="9"/>
    <col width="12.1640625" bestFit="1" customWidth="1" style="18" min="10" max="13"/>
    <col width="8.33203125" bestFit="1" customWidth="1" style="18" min="14" max="14"/>
    <col width="12.1640625" bestFit="1" customWidth="1" style="18" min="15" max="23"/>
    <col width="12.1640625" bestFit="1" customWidth="1" style="108" min="24" max="24"/>
    <col width="12.1640625" bestFit="1" customWidth="1" style="18" min="25" max="33"/>
    <col width="8.1640625" customWidth="1" style="18" min="34" max="34"/>
    <col width="10.6640625" customWidth="1" style="18" min="35" max="51"/>
    <col width="10.6640625" customWidth="1" style="18" min="52" max="16384"/>
  </cols>
  <sheetData>
    <row r="1">
      <c r="A1" s="17" t="inlineStr">
        <is>
          <t>Properties</t>
        </is>
      </c>
      <c r="B1" s="17" t="inlineStr">
        <is>
          <t>Ref</t>
        </is>
      </c>
      <c r="C1" s="17" t="inlineStr">
        <is>
          <t>NH3</t>
        </is>
      </c>
      <c r="D1" s="55" t="n">
        <v>2020</v>
      </c>
      <c r="E1" s="55" t="n">
        <v>2021</v>
      </c>
      <c r="F1" s="55" t="n">
        <v>2022</v>
      </c>
      <c r="G1" s="55" t="n">
        <v>2023</v>
      </c>
      <c r="H1" s="55" t="n">
        <v>2024</v>
      </c>
      <c r="I1" s="3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17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17" t="n">
        <v>2050</v>
      </c>
    </row>
    <row r="2">
      <c r="A2" s="18" t="inlineStr">
        <is>
          <t>Properties - Gas density [kg/m3]</t>
        </is>
      </c>
      <c r="C2" s="18" t="n">
        <v>682.8</v>
      </c>
    </row>
    <row r="3">
      <c r="A3" s="18" t="inlineStr">
        <is>
          <t>Properties - LHV [MJ/kg] []</t>
        </is>
      </c>
      <c r="B3" s="18" t="inlineStr">
        <is>
          <t>BOG 2020</t>
        </is>
      </c>
      <c r="C3" s="18" t="n">
        <v>18.6</v>
      </c>
    </row>
    <row r="4">
      <c r="A4" s="18" t="inlineStr">
        <is>
          <t>Properties - LHV [kWh/kg]</t>
        </is>
      </c>
      <c r="B4" s="18" t="inlineStr">
        <is>
          <t>https://www.iea-amf.org/content/fuel_information/ammonia</t>
        </is>
      </c>
      <c r="C4" s="25" t="n">
        <v>5.17</v>
      </c>
      <c r="D4" s="25" t="n"/>
      <c r="E4" s="25" t="n"/>
      <c r="F4" s="25" t="n"/>
      <c r="G4" s="25" t="n"/>
      <c r="H4" s="25" t="n"/>
    </row>
    <row r="5">
      <c r="A5" s="18" t="inlineStr">
        <is>
          <t>Properties - LHV [kWh/m3]</t>
        </is>
      </c>
      <c r="B5" s="28" t="inlineStr">
        <is>
          <t xml:space="preserve"> https://www.rechargenews.com/energy-transition/special-report-why-shipping-pure-hydrogen-around-the-world-might-already-be-dead-in-the-water/2-1-1155434</t>
        </is>
      </c>
      <c r="C5" s="27" t="n">
        <v>3730</v>
      </c>
      <c r="D5" s="27" t="n"/>
      <c r="E5" s="27" t="n"/>
      <c r="F5" s="27" t="n"/>
      <c r="G5" s="27" t="n"/>
      <c r="H5" s="27" t="n"/>
    </row>
    <row r="6">
      <c r="A6" s="18" t="inlineStr">
        <is>
          <t>Properties - Boiling point at 1 Bar [°C]</t>
        </is>
      </c>
      <c r="C6" s="27" t="n">
        <v>-33</v>
      </c>
      <c r="D6" s="27" t="n"/>
      <c r="E6" s="27" t="n"/>
      <c r="F6" s="27" t="n"/>
      <c r="G6" s="27" t="n"/>
      <c r="H6" s="27" t="n"/>
      <c r="AH6" s="26" t="n"/>
    </row>
    <row r="7">
      <c r="A7" s="18" t="inlineStr">
        <is>
          <t xml:space="preserve">1kg H2 = </t>
        </is>
      </c>
      <c r="B7" s="18" t="n">
        <v>33.33</v>
      </c>
      <c r="C7" s="18">
        <f>B7/C4</f>
        <v/>
      </c>
    </row>
    <row r="8">
      <c r="A8" s="17" t="inlineStr">
        <is>
          <t>Conversion</t>
        </is>
      </c>
      <c r="F8" s="18" t="inlineStr">
        <is>
          <t xml:space="preserve"> </t>
        </is>
      </c>
      <c r="N8" s="17" t="n"/>
      <c r="X8" s="18" t="n"/>
    </row>
    <row r="9">
      <c r="A9" s="18" t="inlineStr">
        <is>
          <t>Conversion - Discount rate [%]</t>
        </is>
      </c>
      <c r="C9" s="18" t="n">
        <v>0.05</v>
      </c>
      <c r="N9" s="17" t="n"/>
      <c r="X9" s="18" t="n"/>
    </row>
    <row r="10">
      <c r="A10" s="18" t="inlineStr">
        <is>
          <t>Conversion - Lifetime [Years]</t>
        </is>
      </c>
      <c r="B10" s="18" t="inlineStr">
        <is>
          <t>??</t>
        </is>
      </c>
      <c r="C10" s="18" t="n">
        <v>30</v>
      </c>
      <c r="N10" s="17" t="n"/>
      <c r="X10" s="18" t="n"/>
    </row>
    <row r="11">
      <c r="A11" s="18" t="inlineStr">
        <is>
          <t>Conversion - Installed capacity [ktTol, Nh3/y ]</t>
        </is>
      </c>
      <c r="B11" s="18" t="inlineStr">
        <is>
          <t>IEA 2019 (LOHC), Fasihi (NH3)</t>
        </is>
      </c>
      <c r="C11" s="18" t="n">
        <v>1000</v>
      </c>
      <c r="X11" s="18" t="n"/>
    </row>
    <row r="12">
      <c r="A12" s="18" t="inlineStr">
        <is>
          <t>Conversion - Plant CAPEX [€ million ]</t>
        </is>
      </c>
      <c r="B12" s="18" t="inlineStr">
        <is>
          <t>IEA 2019</t>
        </is>
      </c>
      <c r="C12" s="18">
        <f>C13*C11/1000000</f>
        <v/>
      </c>
      <c r="X12" s="18" t="n"/>
    </row>
    <row r="13">
      <c r="A13" s="18" t="inlineStr">
        <is>
          <t>Conversion - Capex [€/t*a]</t>
        </is>
      </c>
      <c r="C13" s="18" t="n">
        <v>600</v>
      </c>
      <c r="X13" s="18" t="n"/>
    </row>
    <row r="14">
      <c r="A14" s="18" t="inlineStr">
        <is>
          <t>Conversion - Annual OPEX [% of CAPEX ]</t>
        </is>
      </c>
      <c r="B14" s="18" t="inlineStr">
        <is>
          <t>IEA 2019</t>
        </is>
      </c>
      <c r="C14" s="18" t="n">
        <v>0.04</v>
      </c>
      <c r="X14" s="18" t="n"/>
    </row>
    <row r="15">
      <c r="A15" s="18" t="inlineStr">
        <is>
          <t>Conversion - Electricity use [kWh/kgH2 ]</t>
        </is>
      </c>
      <c r="B15" s="18" t="inlineStr">
        <is>
          <t>IEA 2019</t>
        </is>
      </c>
      <c r="X15" s="18" t="n"/>
    </row>
    <row r="16">
      <c r="A16" s="18" t="inlineStr">
        <is>
          <t>Conversion - Natural gas use [kWh/kgH2 ]</t>
        </is>
      </c>
      <c r="B16" s="18" t="inlineStr">
        <is>
          <t>IEA 2019</t>
        </is>
      </c>
      <c r="X16" s="18" t="n"/>
    </row>
    <row r="17" ht="17.25" customHeight="1" s="108">
      <c r="A17" s="18" t="inlineStr">
        <is>
          <t>Conversion - Capex opt. [USD/kW product]</t>
        </is>
      </c>
      <c r="B17" s="18" t="inlineStr">
        <is>
          <t>IRENA 2022</t>
        </is>
      </c>
      <c r="N17" s="18" t="n">
        <v>987</v>
      </c>
      <c r="X17" t="n">
        <v>440.9</v>
      </c>
      <c r="AH17" s="18" t="n">
        <v>292.7</v>
      </c>
    </row>
    <row r="18" ht="19.5" customHeight="1" s="108">
      <c r="A18" s="18" t="inlineStr">
        <is>
          <t>Conversion - Capex pess. [USD/kW product]</t>
        </is>
      </c>
      <c r="B18" s="18" t="inlineStr">
        <is>
          <t>IRENA 2022</t>
        </is>
      </c>
      <c r="N18" s="18" t="n">
        <v>1973.9</v>
      </c>
      <c r="X18" t="n">
        <v>881.7</v>
      </c>
      <c r="AH18" s="18" t="n">
        <v>585.4</v>
      </c>
    </row>
    <row r="19" ht="19.5" customHeight="1" s="108">
      <c r="A19" s="18" t="inlineStr">
        <is>
          <t>Conversion - Capex opt. [€/kW product]</t>
        </is>
      </c>
      <c r="B19" s="18" t="inlineStr">
        <is>
          <t>IRENA 2022</t>
        </is>
      </c>
      <c r="D19" s="18">
        <f>$N19+(($X19-$N19)/($X$1-$N$1))*(D1-$N$1)</f>
        <v/>
      </c>
      <c r="E19" s="18">
        <f>$N19+(($X19-$N19)/($X$1-$N$1))*(E1-$N$1)</f>
        <v/>
      </c>
      <c r="F19" s="18">
        <f>$N19+(($X19-$N19)/($X$1-$N$1))*(F1-$N$1)</f>
        <v/>
      </c>
      <c r="G19" s="18">
        <f>$N19+(($X19-$N19)/($X$1-$N$1))*(G1-$N$1)</f>
        <v/>
      </c>
      <c r="H19" s="18">
        <f>$N19+(($X19-$N19)/($X$1-$N$1))*(H1-$N$1)</f>
        <v/>
      </c>
      <c r="I19" s="18">
        <f>$N19+(($X19-$N19)/($X$1-$N$1))*(I1-$N$1)</f>
        <v/>
      </c>
      <c r="J19" s="18">
        <f>$N19+(($X19-$N19)/($X$1-$N$1))*(J1-$N$1)</f>
        <v/>
      </c>
      <c r="K19" s="18">
        <f>$N19+(($X19-$N19)/($X$1-$N$1))*(K1-$N$1)</f>
        <v/>
      </c>
      <c r="L19" s="18">
        <f>$N19+(($X19-$N19)/($X$1-$N$1))*(L1-$N$1)</f>
        <v/>
      </c>
      <c r="M19" s="18">
        <f>$N19+(($X19-$N19)/($X$1-$N$1))*(M1-$N$1)</f>
        <v/>
      </c>
      <c r="N19" s="18">
        <f>N17*0.9462</f>
        <v/>
      </c>
      <c r="O19" s="18">
        <f>N19+($X19-$N19)/($X$1-$N$1)</f>
        <v/>
      </c>
      <c r="P19" s="18">
        <f>O19+($X19-$N19)/($X$1-$N$1)</f>
        <v/>
      </c>
      <c r="Q19" s="18">
        <f>P19+($X19-$N19)/($X$1-$N$1)</f>
        <v/>
      </c>
      <c r="R19" s="18">
        <f>Q19+($X19-$N19)/($X$1-$N$1)</f>
        <v/>
      </c>
      <c r="S19" s="18">
        <f>R19+($X19-$N19)/($X$1-$N$1)</f>
        <v/>
      </c>
      <c r="T19" s="18">
        <f>S19+($X19-$N19)/($X$1-$N$1)</f>
        <v/>
      </c>
      <c r="U19" s="18">
        <f>T19+($X19-$N19)/($X$1-$N$1)</f>
        <v/>
      </c>
      <c r="V19" s="18">
        <f>U19+($X19-$N19)/($X$1-$N$1)</f>
        <v/>
      </c>
      <c r="W19" s="18">
        <f>V19+($X19-$N19)/($X$1-$N$1)</f>
        <v/>
      </c>
      <c r="X19">
        <f>X17*0.9462</f>
        <v/>
      </c>
      <c r="Y19" s="18">
        <f>X19+($AH19-$X19)/($AH$1-$X$1)</f>
        <v/>
      </c>
      <c r="Z19" s="18">
        <f>Y19+($AH19-$X19)/($AH$1-$X$1)</f>
        <v/>
      </c>
      <c r="AA19" s="18">
        <f>Z19+($AH19-$X19)/($AH$1-$X$1)</f>
        <v/>
      </c>
      <c r="AB19" s="18">
        <f>AA19+($AH19-$X19)/($AH$1-$X$1)</f>
        <v/>
      </c>
      <c r="AC19" s="18">
        <f>AB19+($AH19-$X19)/($AH$1-$X$1)</f>
        <v/>
      </c>
      <c r="AD19" s="18">
        <f>AC19+($AH19-$X19)/($AH$1-$X$1)</f>
        <v/>
      </c>
      <c r="AE19" s="18">
        <f>AD19+($AH19-$X19)/($AH$1-$X$1)</f>
        <v/>
      </c>
      <c r="AF19" s="18">
        <f>AE19+($AH19-$X19)/($AH$1-$X$1)</f>
        <v/>
      </c>
      <c r="AG19" s="18">
        <f>AF19+($AH19-$X19)/($AH$1-$X$1)</f>
        <v/>
      </c>
      <c r="AH19" s="18">
        <f>AH17*0.9462</f>
        <v/>
      </c>
    </row>
    <row r="20" ht="19.5" customHeight="1" s="108">
      <c r="A20" s="18" t="inlineStr">
        <is>
          <t>Conversion - Capex pess. [€/kW product]</t>
        </is>
      </c>
      <c r="B20" s="18" t="inlineStr">
        <is>
          <t>IRENA 2022</t>
        </is>
      </c>
      <c r="D20" s="18">
        <f>$N20+(($X20-$N20)/($X$1-$N$1))*(D$1-$N$1)</f>
        <v/>
      </c>
      <c r="E20" s="18">
        <f>$N20+(($X20-$N20)/($X$1-$N$1))*(E$1-$N$1)</f>
        <v/>
      </c>
      <c r="F20" s="18">
        <f>$N20+(($X20-$N20)/($X$1-$N$1))*(F$1-$N$1)</f>
        <v/>
      </c>
      <c r="G20" s="18">
        <f>$N20+(($X20-$N20)/($X$1-$N$1))*(G$1-$N$1)</f>
        <v/>
      </c>
      <c r="H20" s="18">
        <f>$N20+(($X20-$N20)/($X$1-$N$1))*(H$1-$N$1)</f>
        <v/>
      </c>
      <c r="I20" s="18">
        <f>$N20+(($X20-$N20)/($X$1-$N$1))*(I$1-$N$1)</f>
        <v/>
      </c>
      <c r="J20" s="18">
        <f>$N20+(($X20-$N20)/($X$1-$N$1))*(J$1-$N$1)</f>
        <v/>
      </c>
      <c r="K20" s="18">
        <f>$N20+(($X20-$N20)/($X$1-$N$1))*(K$1-$N$1)</f>
        <v/>
      </c>
      <c r="L20" s="18">
        <f>$N20+(($X20-$N20)/($X$1-$N$1))*(L$1-$N$1)</f>
        <v/>
      </c>
      <c r="M20" s="18">
        <f>$N20+(($X20-$N20)/($X$1-$N$1))*(M$1-$N$1)</f>
        <v/>
      </c>
      <c r="N20" s="18">
        <f>N18*0.9462</f>
        <v/>
      </c>
      <c r="O20" s="18">
        <f>N20+($X20-$N20)/($X$1-$N$1)</f>
        <v/>
      </c>
      <c r="P20" s="18">
        <f>O20+($X20-$N20)/($X$1-$N$1)</f>
        <v/>
      </c>
      <c r="Q20" s="18">
        <f>P20+($X20-$N20)/($X$1-$N$1)</f>
        <v/>
      </c>
      <c r="R20" s="18">
        <f>Q20+($X20-$N20)/($X$1-$N$1)</f>
        <v/>
      </c>
      <c r="S20" s="18">
        <f>R20+($X20-$N20)/($X$1-$N$1)</f>
        <v/>
      </c>
      <c r="T20" s="18">
        <f>S20+($X20-$N20)/($X$1-$N$1)</f>
        <v/>
      </c>
      <c r="U20" s="18">
        <f>T20+($X20-$N20)/($X$1-$N$1)</f>
        <v/>
      </c>
      <c r="V20" s="18">
        <f>U20+($X20-$N20)/($X$1-$N$1)</f>
        <v/>
      </c>
      <c r="W20" s="18">
        <f>V20+($X20-$N20)/($X$1-$N$1)</f>
        <v/>
      </c>
      <c r="X20">
        <f>X18*0.9462</f>
        <v/>
      </c>
      <c r="Y20" s="18">
        <f>X20+($AH20-$X20)/($AH$1-$X$1)</f>
        <v/>
      </c>
      <c r="Z20" s="18">
        <f>Y20+($AH20-$X20)/($AH$1-$X$1)</f>
        <v/>
      </c>
      <c r="AA20" s="18">
        <f>Z20+($AH20-$X20)/($AH$1-$X$1)</f>
        <v/>
      </c>
      <c r="AB20" s="18">
        <f>AA20+($AH20-$X20)/($AH$1-$X$1)</f>
        <v/>
      </c>
      <c r="AC20" s="18">
        <f>AB20+($AH20-$X20)/($AH$1-$X$1)</f>
        <v/>
      </c>
      <c r="AD20" s="18">
        <f>AC20+($AH20-$X20)/($AH$1-$X$1)</f>
        <v/>
      </c>
      <c r="AE20" s="18">
        <f>AD20+($AH20-$X20)/($AH$1-$X$1)</f>
        <v/>
      </c>
      <c r="AF20" s="18">
        <f>AE20+($AH20-$X20)/($AH$1-$X$1)</f>
        <v/>
      </c>
      <c r="AG20" s="18">
        <f>AF20+($AH20-$X20)/($AH$1-$X$1)</f>
        <v/>
      </c>
      <c r="AH20" s="18">
        <f>AH18*0.9462</f>
        <v/>
      </c>
    </row>
    <row r="21" ht="19.5" customHeight="1" s="108">
      <c r="A21" s="18" t="inlineStr">
        <is>
          <t>Conversion - Capex opt. [€/t/a]</t>
        </is>
      </c>
      <c r="D21" s="18">
        <f>$N21+(($X21-$N21)/($X$1-$N$1))*(D$1-$N$1)</f>
        <v/>
      </c>
      <c r="E21" s="18">
        <f>$N21+(($X21-$N21)/($X$1-$N$1))*(E$1-$N$1)</f>
        <v/>
      </c>
      <c r="F21" s="18">
        <f>$N21+(($X21-$N21)/($X$1-$N$1))*(F$1-$N$1)</f>
        <v/>
      </c>
      <c r="G21" s="18">
        <f>$N21+(($X21-$N21)/($X$1-$N$1))*(G$1-$N$1)</f>
        <v/>
      </c>
      <c r="H21" s="18">
        <f>$N21+(($X21-$N21)/($X$1-$N$1))*(H$1-$N$1)</f>
        <v/>
      </c>
      <c r="I21" s="18">
        <f>$N21+(($X21-$N21)/($X$1-$N$1))*(I$1-$N$1)</f>
        <v/>
      </c>
      <c r="J21" s="18">
        <f>$N21+(($X21-$N21)/($X$1-$N$1))*(J$1-$N$1)</f>
        <v/>
      </c>
      <c r="K21" s="18">
        <f>$N21+(($X21-$N21)/($X$1-$N$1))*(K$1-$N$1)</f>
        <v/>
      </c>
      <c r="L21" s="18">
        <f>$N21+(($X21-$N21)/($X$1-$N$1))*(L$1-$N$1)</f>
        <v/>
      </c>
      <c r="M21" s="18">
        <f>$N21+(($X21-$N21)/($X$1-$N$1))*(M$1-$N$1)</f>
        <v/>
      </c>
      <c r="N21" s="18">
        <f>N19*$C$4*1000/8760</f>
        <v/>
      </c>
      <c r="O21" s="18">
        <f>N21+($X21-$N21)/($X$1-$N$1)</f>
        <v/>
      </c>
      <c r="P21" s="18">
        <f>O21+($X21-$N21)/($X$1-$N$1)</f>
        <v/>
      </c>
      <c r="Q21" s="18">
        <f>P21+($X21-$N21)/($X$1-$N$1)</f>
        <v/>
      </c>
      <c r="R21" s="18">
        <f>Q21+($X21-$N21)/($X$1-$N$1)</f>
        <v/>
      </c>
      <c r="S21" s="18">
        <f>R21+($X21-$N21)/($X$1-$N$1)</f>
        <v/>
      </c>
      <c r="T21" s="18">
        <f>S21+($X21-$N21)/($X$1-$N$1)</f>
        <v/>
      </c>
      <c r="U21" s="18">
        <f>T21+($X21-$N21)/($X$1-$N$1)</f>
        <v/>
      </c>
      <c r="V21" s="18">
        <f>U21+($X21-$N21)/($X$1-$N$1)</f>
        <v/>
      </c>
      <c r="W21" s="18">
        <f>V21+($X21-$N21)/($X$1-$N$1)</f>
        <v/>
      </c>
      <c r="X21">
        <f>X19*$C$4*1000/8760</f>
        <v/>
      </c>
      <c r="Y21" s="18">
        <f>X21+($AH21-$X21)/($AH$1-$X$1)</f>
        <v/>
      </c>
      <c r="Z21" s="18">
        <f>Y21+($AH21-$X21)/($AH$1-$X$1)</f>
        <v/>
      </c>
      <c r="AA21" s="18">
        <f>Z21+($AH21-$X21)/($AH$1-$X$1)</f>
        <v/>
      </c>
      <c r="AB21" s="18">
        <f>AA21+($AH21-$X21)/($AH$1-$X$1)</f>
        <v/>
      </c>
      <c r="AC21" s="18">
        <f>AB21+($AH21-$X21)/($AH$1-$X$1)</f>
        <v/>
      </c>
      <c r="AD21" s="18">
        <f>AC21+($AH21-$X21)/($AH$1-$X$1)</f>
        <v/>
      </c>
      <c r="AE21" s="18">
        <f>AD21+($AH21-$X21)/($AH$1-$X$1)</f>
        <v/>
      </c>
      <c r="AF21" s="18">
        <f>AE21+($AH21-$X21)/($AH$1-$X$1)</f>
        <v/>
      </c>
      <c r="AG21" s="18">
        <f>AF21+($AH21-$X21)/($AH$1-$X$1)</f>
        <v/>
      </c>
      <c r="AH21" s="18">
        <f>AH19*$C$4*1000/8760</f>
        <v/>
      </c>
    </row>
    <row r="22" ht="19.5" customHeight="1" s="108">
      <c r="A22" s="18" t="inlineStr">
        <is>
          <t>Conversion - Capex pess. [€/t/a]</t>
        </is>
      </c>
      <c r="D22" s="18">
        <f>$N22+(($X22-$N22)/($X$1-$N$1))*(D$1-$N$1)</f>
        <v/>
      </c>
      <c r="E22" s="18">
        <f>$N22+(($X22-$N22)/($X$1-$N$1))*(E$1-$N$1)</f>
        <v/>
      </c>
      <c r="F22" s="18">
        <f>$N22+(($X22-$N22)/($X$1-$N$1))*(F$1-$N$1)</f>
        <v/>
      </c>
      <c r="G22" s="18">
        <f>$N22+(($X22-$N22)/($X$1-$N$1))*(G$1-$N$1)</f>
        <v/>
      </c>
      <c r="H22" s="18">
        <f>$N22+(($X22-$N22)/($X$1-$N$1))*(H$1-$N$1)</f>
        <v/>
      </c>
      <c r="I22" s="18">
        <f>$N22+(($X22-$N22)/($X$1-$N$1))*(I$1-$N$1)</f>
        <v/>
      </c>
      <c r="J22" s="18">
        <f>$N22+(($X22-$N22)/($X$1-$N$1))*(J$1-$N$1)</f>
        <v/>
      </c>
      <c r="K22" s="18">
        <f>$N22+(($X22-$N22)/($X$1-$N$1))*(K$1-$N$1)</f>
        <v/>
      </c>
      <c r="L22" s="18">
        <f>$N22+(($X22-$N22)/($X$1-$N$1))*(L$1-$N$1)</f>
        <v/>
      </c>
      <c r="M22" s="18">
        <f>$N22+(($X22-$N22)/($X$1-$N$1))*(M$1-$N$1)</f>
        <v/>
      </c>
      <c r="N22" s="18">
        <f>N20*$C$4*1000/8760</f>
        <v/>
      </c>
      <c r="O22" s="18">
        <f>N22+($X22-$N22)/($X$1-$N$1)</f>
        <v/>
      </c>
      <c r="P22" s="18">
        <f>O22+($X22-$N22)/($X$1-$N$1)</f>
        <v/>
      </c>
      <c r="Q22" s="18">
        <f>P22+($X22-$N22)/($X$1-$N$1)</f>
        <v/>
      </c>
      <c r="R22" s="18">
        <f>Q22+($X22-$N22)/($X$1-$N$1)</f>
        <v/>
      </c>
      <c r="S22" s="18">
        <f>R22+($X22-$N22)/($X$1-$N$1)</f>
        <v/>
      </c>
      <c r="T22" s="18">
        <f>S22+($X22-$N22)/($X$1-$N$1)</f>
        <v/>
      </c>
      <c r="U22" s="18">
        <f>T22+($X22-$N22)/($X$1-$N$1)</f>
        <v/>
      </c>
      <c r="V22" s="18">
        <f>U22+($X22-$N22)/($X$1-$N$1)</f>
        <v/>
      </c>
      <c r="W22" s="18">
        <f>V22+($X22-$N22)/($X$1-$N$1)</f>
        <v/>
      </c>
      <c r="X22">
        <f>X20*$C$4*1000/8760</f>
        <v/>
      </c>
      <c r="Y22" s="18">
        <f>X22+($AH22-$X22)/($AH$1-$X$1)</f>
        <v/>
      </c>
      <c r="Z22" s="18">
        <f>Y22+($AH22-$X22)/($AH$1-$X$1)</f>
        <v/>
      </c>
      <c r="AA22" s="18">
        <f>Z22+($AH22-$X22)/($AH$1-$X$1)</f>
        <v/>
      </c>
      <c r="AB22" s="18">
        <f>AA22+($AH22-$X22)/($AH$1-$X$1)</f>
        <v/>
      </c>
      <c r="AC22" s="18">
        <f>AB22+($AH22-$X22)/($AH$1-$X$1)</f>
        <v/>
      </c>
      <c r="AD22" s="18">
        <f>AC22+($AH22-$X22)/($AH$1-$X$1)</f>
        <v/>
      </c>
      <c r="AE22" s="18">
        <f>AD22+($AH22-$X22)/($AH$1-$X$1)</f>
        <v/>
      </c>
      <c r="AF22" s="18">
        <f>AE22+($AH22-$X22)/($AH$1-$X$1)</f>
        <v/>
      </c>
      <c r="AG22" s="18">
        <f>AF22+($AH22-$X22)/($AH$1-$X$1)</f>
        <v/>
      </c>
      <c r="AH22" s="18">
        <f>AH20*$C$4*1000/8760</f>
        <v/>
      </c>
    </row>
    <row r="23" ht="19.5" customHeight="1" s="108">
      <c r="A23" s="18" t="inlineStr">
        <is>
          <t>Conversion - Opex opt. [% of Capex]</t>
        </is>
      </c>
      <c r="B23" s="18" t="inlineStr">
        <is>
          <t>IRENA 2022</t>
        </is>
      </c>
      <c r="C23" s="20" t="n">
        <v>0.02</v>
      </c>
      <c r="X23" s="18" t="n">
        <v>2</v>
      </c>
      <c r="AH23" s="18" t="n">
        <v>2</v>
      </c>
    </row>
    <row r="24" ht="19.5" customHeight="1" s="108">
      <c r="A24" s="18" t="inlineStr">
        <is>
          <t>Conversion - Opex pess. [% of Capex]</t>
        </is>
      </c>
      <c r="B24" s="18" t="inlineStr">
        <is>
          <t>IRENA 2022</t>
        </is>
      </c>
      <c r="C24" s="20" t="n">
        <v>0.04</v>
      </c>
      <c r="X24" s="18" t="n"/>
    </row>
    <row r="25" ht="19.5" customHeight="1" s="108">
      <c r="A25" s="18" t="inlineStr">
        <is>
          <t>Conversion - Opex opt. [€/t/a]</t>
        </is>
      </c>
      <c r="B25" s="18" t="inlineStr">
        <is>
          <t>IRENA 2022</t>
        </is>
      </c>
      <c r="D25" s="18">
        <f>D21*$C$23</f>
        <v/>
      </c>
      <c r="E25" s="18">
        <f>E21*$C$23</f>
        <v/>
      </c>
      <c r="F25" s="18">
        <f>F21*$C$23</f>
        <v/>
      </c>
      <c r="G25" s="18">
        <f>G21*$C$23</f>
        <v/>
      </c>
      <c r="H25" s="18">
        <f>H21*$C$23</f>
        <v/>
      </c>
      <c r="I25" s="18">
        <f>I21*$C$23</f>
        <v/>
      </c>
      <c r="J25" s="18">
        <f>J21*$C$23</f>
        <v/>
      </c>
      <c r="K25" s="18">
        <f>K21*$C$23</f>
        <v/>
      </c>
      <c r="L25" s="18">
        <f>L21*$C$23</f>
        <v/>
      </c>
      <c r="M25" s="18">
        <f>M21*$C$23</f>
        <v/>
      </c>
      <c r="N25" s="18">
        <f>N21*$C$23</f>
        <v/>
      </c>
      <c r="O25" s="18">
        <f>O21*$C$23</f>
        <v/>
      </c>
      <c r="P25" s="18">
        <f>P21*$C$23</f>
        <v/>
      </c>
      <c r="Q25" s="18">
        <f>Q21*$C$23</f>
        <v/>
      </c>
      <c r="R25" s="18">
        <f>R21*$C$23</f>
        <v/>
      </c>
      <c r="S25" s="18">
        <f>S21*$C$23</f>
        <v/>
      </c>
      <c r="T25" s="18">
        <f>T21*$C$23</f>
        <v/>
      </c>
      <c r="U25" s="18">
        <f>U21*$C$23</f>
        <v/>
      </c>
      <c r="V25" s="18">
        <f>V21*$C$23</f>
        <v/>
      </c>
      <c r="W25" s="18">
        <f>W21*$C$23</f>
        <v/>
      </c>
      <c r="X25" s="18">
        <f>X21*$C$23</f>
        <v/>
      </c>
      <c r="Y25" s="18">
        <f>Y21*$C$23</f>
        <v/>
      </c>
      <c r="Z25" s="18">
        <f>Z21*$C$23</f>
        <v/>
      </c>
      <c r="AA25" s="18">
        <f>AA21*$C$23</f>
        <v/>
      </c>
      <c r="AB25" s="18">
        <f>AB21*$C$23</f>
        <v/>
      </c>
      <c r="AC25" s="18">
        <f>AC21*$C$23</f>
        <v/>
      </c>
      <c r="AD25" s="18">
        <f>AD21*$C$23</f>
        <v/>
      </c>
      <c r="AE25" s="18">
        <f>AE21*$C$23</f>
        <v/>
      </c>
      <c r="AF25" s="18">
        <f>AF21*$C$23</f>
        <v/>
      </c>
      <c r="AG25" s="18">
        <f>AG21*$C$23</f>
        <v/>
      </c>
      <c r="AH25" s="18">
        <f>AH21*$C$23</f>
        <v/>
      </c>
    </row>
    <row r="26" ht="19.5" customHeight="1" s="108">
      <c r="A26" s="18" t="inlineStr">
        <is>
          <t>Conversion - Opex pess. [€/t/a]</t>
        </is>
      </c>
      <c r="B26" s="18" t="inlineStr">
        <is>
          <t>IRENA 2022</t>
        </is>
      </c>
      <c r="D26" s="18">
        <f>D22*$C$23</f>
        <v/>
      </c>
      <c r="E26" s="18">
        <f>E22*$C$23</f>
        <v/>
      </c>
      <c r="F26" s="18">
        <f>F22*$C$23</f>
        <v/>
      </c>
      <c r="G26" s="18">
        <f>G22*$C$23</f>
        <v/>
      </c>
      <c r="H26" s="18">
        <f>H22*$C$23</f>
        <v/>
      </c>
      <c r="I26" s="18">
        <f>I22*$C$23</f>
        <v/>
      </c>
      <c r="J26" s="18">
        <f>J22*$C$23</f>
        <v/>
      </c>
      <c r="K26" s="18">
        <f>K22*$C$23</f>
        <v/>
      </c>
      <c r="L26" s="18">
        <f>L22*$C$23</f>
        <v/>
      </c>
      <c r="M26" s="18">
        <f>M22*$C$23</f>
        <v/>
      </c>
      <c r="N26" s="18">
        <f>N22*$C$23</f>
        <v/>
      </c>
      <c r="O26" s="18">
        <f>O22*$C$23</f>
        <v/>
      </c>
      <c r="P26" s="18">
        <f>P22*$C$23</f>
        <v/>
      </c>
      <c r="Q26" s="18">
        <f>Q22*$C$23</f>
        <v/>
      </c>
      <c r="R26" s="18">
        <f>R22*$C$23</f>
        <v/>
      </c>
      <c r="S26" s="18">
        <f>S22*$C$23</f>
        <v/>
      </c>
      <c r="T26" s="18">
        <f>T22*$C$23</f>
        <v/>
      </c>
      <c r="U26" s="18">
        <f>U22*$C$23</f>
        <v/>
      </c>
      <c r="V26" s="18">
        <f>V22*$C$23</f>
        <v/>
      </c>
      <c r="W26" s="18">
        <f>W22*$C$23</f>
        <v/>
      </c>
      <c r="X26" s="18">
        <f>X22*$C$23</f>
        <v/>
      </c>
      <c r="Y26" s="18">
        <f>Y22*$C$23</f>
        <v/>
      </c>
      <c r="Z26" s="18">
        <f>Z22*$C$23</f>
        <v/>
      </c>
      <c r="AA26" s="18">
        <f>AA22*$C$23</f>
        <v/>
      </c>
      <c r="AB26" s="18">
        <f>AB22*$C$23</f>
        <v/>
      </c>
      <c r="AC26" s="18">
        <f>AC22*$C$23</f>
        <v/>
      </c>
      <c r="AD26" s="18">
        <f>AD22*$C$23</f>
        <v/>
      </c>
      <c r="AE26" s="18">
        <f>AE22*$C$23</f>
        <v/>
      </c>
      <c r="AF26" s="18">
        <f>AF22*$C$23</f>
        <v/>
      </c>
      <c r="AG26" s="18">
        <f>AG22*$C$23</f>
        <v/>
      </c>
      <c r="AH26" s="18">
        <f>AH22*$C$23</f>
        <v/>
      </c>
    </row>
    <row r="27" ht="19.5" customHeight="1" s="108">
      <c r="A27" s="18" t="inlineStr">
        <is>
          <t>Conversion - Efficiency opt. [% of LHV]</t>
        </is>
      </c>
      <c r="B27" s="18" t="inlineStr">
        <is>
          <t>IRENA 2022</t>
        </is>
      </c>
      <c r="D27" s="18" t="n">
        <v>0.88</v>
      </c>
      <c r="E27" s="18" t="n">
        <v>0.88</v>
      </c>
      <c r="F27" s="18" t="n">
        <v>0.88</v>
      </c>
      <c r="G27" s="18" t="n">
        <v>0.88</v>
      </c>
      <c r="H27" s="18" t="n">
        <v>0.88</v>
      </c>
      <c r="I27" s="18" t="n">
        <v>0.88</v>
      </c>
      <c r="J27" s="18" t="n">
        <v>0.88</v>
      </c>
      <c r="K27" s="18" t="n">
        <v>0.88</v>
      </c>
      <c r="L27" s="18" t="n">
        <v>0.88</v>
      </c>
      <c r="M27" s="18" t="n">
        <v>0.88</v>
      </c>
      <c r="N27" s="18" t="n">
        <v>0.88</v>
      </c>
      <c r="O27" s="18" t="n">
        <v>0.88</v>
      </c>
      <c r="P27" s="18" t="n">
        <v>0.88</v>
      </c>
      <c r="Q27" s="18" t="n">
        <v>0.88</v>
      </c>
      <c r="R27" s="18" t="n">
        <v>0.88</v>
      </c>
      <c r="S27" s="18" t="n">
        <v>0.88</v>
      </c>
      <c r="T27" s="18" t="n">
        <v>0.88</v>
      </c>
      <c r="U27" s="18" t="n">
        <v>0.88</v>
      </c>
      <c r="V27" s="18" t="n">
        <v>0.88</v>
      </c>
      <c r="W27" s="18" t="n">
        <v>0.88</v>
      </c>
      <c r="X27" s="18" t="n">
        <v>0.88</v>
      </c>
      <c r="Y27" s="18" t="n">
        <v>0.88</v>
      </c>
      <c r="Z27" s="18" t="n">
        <v>0.88</v>
      </c>
      <c r="AA27" s="18" t="n">
        <v>0.88</v>
      </c>
      <c r="AB27" s="18" t="n">
        <v>0.88</v>
      </c>
      <c r="AC27" s="18" t="n">
        <v>0.88</v>
      </c>
      <c r="AD27" s="18" t="n">
        <v>0.88</v>
      </c>
      <c r="AE27" s="18" t="n">
        <v>0.88</v>
      </c>
      <c r="AF27" s="18" t="n">
        <v>0.88</v>
      </c>
      <c r="AG27" s="18" t="n">
        <v>0.88</v>
      </c>
      <c r="AH27" s="18" t="n">
        <v>0.88</v>
      </c>
    </row>
    <row r="28" ht="19.5" customHeight="1" s="108">
      <c r="A28" s="18" t="inlineStr">
        <is>
          <t>Conversion - Efficiency pess. [% of LHV]</t>
        </is>
      </c>
      <c r="B28" s="18" t="inlineStr">
        <is>
          <t>IRENA 2022</t>
        </is>
      </c>
      <c r="D28" s="18" t="n">
        <v>0.87</v>
      </c>
      <c r="E28" s="18" t="n">
        <v>0.87</v>
      </c>
      <c r="F28" s="18" t="n">
        <v>0.87</v>
      </c>
      <c r="G28" s="18" t="n">
        <v>0.87</v>
      </c>
      <c r="H28" s="18" t="n">
        <v>0.87</v>
      </c>
      <c r="I28" s="18" t="n">
        <v>0.87</v>
      </c>
      <c r="J28" s="18" t="n">
        <v>0.87</v>
      </c>
      <c r="K28" s="18" t="n">
        <v>0.87</v>
      </c>
      <c r="L28" s="18" t="n">
        <v>0.87</v>
      </c>
      <c r="M28" s="18" t="n">
        <v>0.87</v>
      </c>
      <c r="N28" s="18" t="n">
        <v>0.87</v>
      </c>
      <c r="O28" s="18" t="n">
        <v>0.87</v>
      </c>
      <c r="P28" s="18" t="n">
        <v>0.87</v>
      </c>
      <c r="Q28" s="18" t="n">
        <v>0.87</v>
      </c>
      <c r="R28" s="18" t="n">
        <v>0.87</v>
      </c>
      <c r="S28" s="18" t="n">
        <v>0.87</v>
      </c>
      <c r="T28" s="18" t="n">
        <v>0.87</v>
      </c>
      <c r="U28" s="18" t="n">
        <v>0.87</v>
      </c>
      <c r="V28" s="18" t="n">
        <v>0.87</v>
      </c>
      <c r="W28" s="18" t="n">
        <v>0.87</v>
      </c>
      <c r="X28" s="18" t="n">
        <v>0.87</v>
      </c>
      <c r="Y28" s="18" t="n">
        <v>0.87</v>
      </c>
      <c r="Z28" s="18" t="n">
        <v>0.87</v>
      </c>
      <c r="AA28" s="18" t="n">
        <v>0.87</v>
      </c>
      <c r="AB28" s="18" t="n">
        <v>0.87</v>
      </c>
      <c r="AC28" s="18" t="n">
        <v>0.87</v>
      </c>
      <c r="AD28" s="18" t="n">
        <v>0.87</v>
      </c>
      <c r="AE28" s="18" t="n">
        <v>0.87</v>
      </c>
      <c r="AF28" s="18" t="n">
        <v>0.87</v>
      </c>
      <c r="AG28" s="18" t="n">
        <v>0.87</v>
      </c>
      <c r="AH28" s="18" t="n">
        <v>0.87</v>
      </c>
    </row>
    <row r="29">
      <c r="A29" s="18" t="inlineStr">
        <is>
          <t>Conversion - Electricity consumption opt. [kWh/kgH2]</t>
        </is>
      </c>
      <c r="B29" s="18" t="inlineStr">
        <is>
          <t>IRENA 2022</t>
        </is>
      </c>
      <c r="D29" s="18" t="n">
        <v>4.3</v>
      </c>
      <c r="E29" s="18" t="n">
        <v>4.3</v>
      </c>
      <c r="F29" s="18" t="n">
        <v>4.3</v>
      </c>
      <c r="G29" s="18" t="n">
        <v>4.3</v>
      </c>
      <c r="H29" s="18" t="n">
        <v>4.3</v>
      </c>
      <c r="I29" s="18" t="n">
        <v>4.3</v>
      </c>
      <c r="J29" s="18" t="n">
        <v>4.3</v>
      </c>
      <c r="K29" s="18" t="n">
        <v>4.3</v>
      </c>
      <c r="L29" s="18" t="n">
        <v>4.3</v>
      </c>
      <c r="M29" s="18" t="n">
        <v>4.3</v>
      </c>
      <c r="N29" s="18" t="n">
        <v>4.3</v>
      </c>
      <c r="O29" s="18">
        <f>N29+($X29-$N29)/($X$1-$N$1)</f>
        <v/>
      </c>
      <c r="P29" s="18">
        <f>O29+($X29-$N29)/($X$1-$N$1)</f>
        <v/>
      </c>
      <c r="Q29" s="18">
        <f>P29+($X29-$N29)/($X$1-$N$1)</f>
        <v/>
      </c>
      <c r="R29" s="18">
        <f>Q29+($X29-$N29)/($X$1-$N$1)</f>
        <v/>
      </c>
      <c r="S29" s="18">
        <f>R29+($X29-$N29)/($X$1-$N$1)</f>
        <v/>
      </c>
      <c r="T29" s="18">
        <f>S29+($X29-$N29)/($X$1-$N$1)</f>
        <v/>
      </c>
      <c r="U29" s="18">
        <f>T29+($X29-$N29)/($X$1-$N$1)</f>
        <v/>
      </c>
      <c r="V29" s="18">
        <f>U29+($X29-$N29)/($X$1-$N$1)</f>
        <v/>
      </c>
      <c r="W29" s="18">
        <f>V29+($X29-$N29)/($X$1-$N$1)</f>
        <v/>
      </c>
      <c r="X29" s="18" t="n">
        <v>3.3</v>
      </c>
      <c r="Y29" s="18">
        <f>X29+($AH29-$X29)/($AH$1-$X$1)</f>
        <v/>
      </c>
      <c r="Z29" s="18">
        <f>Y29+($AH29-$X29)/($AH$1-$X$1)</f>
        <v/>
      </c>
      <c r="AA29" s="18">
        <f>Z29+($AH29-$X29)/($AH$1-$X$1)</f>
        <v/>
      </c>
      <c r="AB29" s="18">
        <f>AA29+($AH29-$X29)/($AH$1-$X$1)</f>
        <v/>
      </c>
      <c r="AC29" s="18">
        <f>AB29+($AH29-$X29)/($AH$1-$X$1)</f>
        <v/>
      </c>
      <c r="AD29" s="18">
        <f>AC29+($AH29-$X29)/($AH$1-$X$1)</f>
        <v/>
      </c>
      <c r="AE29" s="18">
        <f>AD29+($AH29-$X29)/($AH$1-$X$1)</f>
        <v/>
      </c>
      <c r="AF29" s="18">
        <f>AE29+($AH29-$X29)/($AH$1-$X$1)</f>
        <v/>
      </c>
      <c r="AG29" s="18">
        <f>AF29+($AH29-$X29)/($AH$1-$X$1)</f>
        <v/>
      </c>
      <c r="AH29" s="18" t="n">
        <v>3.3</v>
      </c>
    </row>
    <row r="30">
      <c r="A30" s="18" t="inlineStr">
        <is>
          <t>Conversion - Electricity consumption pess. [kWh/kgH2]</t>
        </is>
      </c>
      <c r="B30" s="18" t="inlineStr">
        <is>
          <t>IRENA 2022</t>
        </is>
      </c>
      <c r="D30" s="18" t="n">
        <v>4.3</v>
      </c>
      <c r="E30" s="18" t="n">
        <v>4.3</v>
      </c>
      <c r="F30" s="18" t="n">
        <v>4.3</v>
      </c>
      <c r="G30" s="18" t="n">
        <v>4.3</v>
      </c>
      <c r="H30" s="18" t="n">
        <v>4.3</v>
      </c>
      <c r="I30" s="18" t="n">
        <v>4.3</v>
      </c>
      <c r="J30" s="18" t="n">
        <v>4.3</v>
      </c>
      <c r="K30" s="18" t="n">
        <v>4.3</v>
      </c>
      <c r="L30" s="18" t="n">
        <v>4.3</v>
      </c>
      <c r="M30" s="18" t="n">
        <v>4.3</v>
      </c>
      <c r="N30" s="18" t="n">
        <v>4.3</v>
      </c>
      <c r="O30" s="18" t="n">
        <v>4.3</v>
      </c>
      <c r="P30" s="18" t="n">
        <v>4.3</v>
      </c>
      <c r="Q30" s="18" t="n">
        <v>4.3</v>
      </c>
      <c r="R30" s="18" t="n">
        <v>4.3</v>
      </c>
      <c r="S30" s="18" t="n">
        <v>4.3</v>
      </c>
      <c r="T30" s="18" t="n">
        <v>4.3</v>
      </c>
      <c r="U30" s="18" t="n">
        <v>4.3</v>
      </c>
      <c r="V30" s="18" t="n">
        <v>4.3</v>
      </c>
      <c r="W30" s="18" t="n">
        <v>4.3</v>
      </c>
      <c r="X30" s="18" t="n">
        <v>4.3</v>
      </c>
      <c r="Y30" s="18" t="n">
        <v>4.3</v>
      </c>
      <c r="Z30" s="18" t="n">
        <v>4.3</v>
      </c>
      <c r="AA30" s="18" t="n">
        <v>4.3</v>
      </c>
      <c r="AB30" s="18" t="n">
        <v>4.3</v>
      </c>
      <c r="AC30" s="18" t="n">
        <v>4.3</v>
      </c>
      <c r="AD30" s="18" t="n">
        <v>4.3</v>
      </c>
      <c r="AE30" s="18" t="n">
        <v>4.3</v>
      </c>
      <c r="AF30" s="18" t="n">
        <v>4.3</v>
      </c>
      <c r="AG30" s="18" t="n">
        <v>4.3</v>
      </c>
      <c r="AH30" s="18" t="n">
        <v>4.3</v>
      </c>
    </row>
    <row r="31">
      <c r="A31" s="17" t="inlineStr">
        <is>
          <t xml:space="preserve"> Export terminal</t>
        </is>
      </c>
      <c r="B31" s="17" t="n"/>
      <c r="C31" s="17" t="n"/>
      <c r="D31" s="17" t="n"/>
      <c r="E31" s="17" t="n"/>
      <c r="F31" s="17" t="n"/>
      <c r="G31" s="17" t="n"/>
      <c r="H31" s="17" t="n"/>
      <c r="N31" s="17" t="n"/>
      <c r="X31" s="18" t="n"/>
    </row>
    <row r="32">
      <c r="A32" s="18" t="inlineStr">
        <is>
          <t>Export Terminal - Technical lifetime [Years]</t>
        </is>
      </c>
      <c r="B32" s="17" t="n"/>
      <c r="C32" s="18" t="n">
        <v>30</v>
      </c>
      <c r="X32" s="18" t="n"/>
    </row>
    <row r="33" ht="69" customHeight="1" s="108">
      <c r="A33" s="18" t="inlineStr">
        <is>
          <t>Export Terminal - Capacity/tank [tonnes of product]</t>
        </is>
      </c>
      <c r="B33" s="29" t="inlineStr">
        <is>
          <t>IEA 2019, LNG (Raab et al., 2021)</t>
        </is>
      </c>
      <c r="C33" s="18" t="n">
        <v>34100</v>
      </c>
      <c r="X33" s="18" t="n"/>
    </row>
    <row r="34" ht="32" customHeight="1" s="108">
      <c r="A34" s="18" t="inlineStr">
        <is>
          <t>Export Terminal - CAPEX for storage tanks [$/t/a]</t>
        </is>
      </c>
      <c r="B34" s="29" t="inlineStr">
        <is>
          <t>IRENA 2022 (Morgan 2013)</t>
        </is>
      </c>
      <c r="C34" s="18" t="n">
        <v>701</v>
      </c>
      <c r="D34" s="18" t="n">
        <v>701</v>
      </c>
      <c r="X34" s="18" t="n"/>
    </row>
    <row r="35" ht="32" customHeight="1" s="108">
      <c r="A35" s="18" t="inlineStr">
        <is>
          <t>Export Terminal - CAPEX for storage tanks [€/t/a]</t>
        </is>
      </c>
      <c r="B35" s="29" t="inlineStr">
        <is>
          <t>IRENA 2022 (Morgan 2013)</t>
        </is>
      </c>
      <c r="C35" s="18">
        <f>$C$34*0.981</f>
        <v/>
      </c>
      <c r="D35" s="18">
        <f>$C$34*0.981</f>
        <v/>
      </c>
      <c r="E35" s="18">
        <f>$C$34*0.981</f>
        <v/>
      </c>
      <c r="F35" s="18">
        <f>$C$34*0.981</f>
        <v/>
      </c>
      <c r="G35" s="18">
        <f>$C$34*0.981</f>
        <v/>
      </c>
      <c r="H35" s="18">
        <f>$C$34*0.981</f>
        <v/>
      </c>
      <c r="I35" s="18">
        <f>$C$34*0.981</f>
        <v/>
      </c>
      <c r="J35" s="18">
        <f>$C$34*0.981</f>
        <v/>
      </c>
      <c r="K35" s="18">
        <f>$C$34*0.981</f>
        <v/>
      </c>
      <c r="L35" s="18">
        <f>$C$34*0.981</f>
        <v/>
      </c>
      <c r="M35" s="18">
        <f>$C$34*0.981</f>
        <v/>
      </c>
      <c r="N35" s="18">
        <f>$C$34*0.981</f>
        <v/>
      </c>
      <c r="O35" s="18">
        <f>$C$34*0.981</f>
        <v/>
      </c>
      <c r="P35" s="18">
        <f>$C$34*0.981</f>
        <v/>
      </c>
      <c r="Q35" s="18">
        <f>$C$34*0.981</f>
        <v/>
      </c>
      <c r="R35" s="18">
        <f>$C$34*0.981</f>
        <v/>
      </c>
      <c r="S35" s="18">
        <f>$C$34*0.981</f>
        <v/>
      </c>
      <c r="T35" s="18">
        <f>$C$34*0.981</f>
        <v/>
      </c>
      <c r="U35" s="18">
        <f>$C$34*0.981</f>
        <v/>
      </c>
      <c r="V35" s="18">
        <f>$C$34*0.981</f>
        <v/>
      </c>
      <c r="W35" s="18">
        <f>$C$34*0.981</f>
        <v/>
      </c>
      <c r="X35" s="18">
        <f>$C$34*0.981</f>
        <v/>
      </c>
      <c r="Y35" s="18">
        <f>$C$34*0.981</f>
        <v/>
      </c>
      <c r="Z35" s="18">
        <f>$C$34*0.981</f>
        <v/>
      </c>
      <c r="AA35" s="18">
        <f>$C$34*0.981</f>
        <v/>
      </c>
      <c r="AB35" s="18">
        <f>$C$34*0.981</f>
        <v/>
      </c>
      <c r="AC35" s="18">
        <f>$C$34*0.981</f>
        <v/>
      </c>
      <c r="AD35" s="18">
        <f>$C$34*0.981</f>
        <v/>
      </c>
      <c r="AE35" s="18">
        <f>$C$34*0.981</f>
        <v/>
      </c>
      <c r="AF35" s="18">
        <f>$C$34*0.981</f>
        <v/>
      </c>
      <c r="AG35" s="18">
        <f>$C$34*0.981</f>
        <v/>
      </c>
      <c r="AH35" s="18">
        <f>$C$34*0.981</f>
        <v/>
      </c>
    </row>
    <row r="36" ht="19" customHeight="1" s="108">
      <c r="A36" s="18" t="inlineStr">
        <is>
          <t>Export Terminal - Annual OPEX [€/t/a]</t>
        </is>
      </c>
      <c r="B36" s="29" t="inlineStr">
        <is>
          <t>IRENA 2022 (Morgan 2013)</t>
        </is>
      </c>
      <c r="C36" s="18">
        <f>C35*$C$41</f>
        <v/>
      </c>
      <c r="D36" s="18">
        <f>D35*$C$41</f>
        <v/>
      </c>
      <c r="E36" s="18">
        <f>E35*$C$41</f>
        <v/>
      </c>
      <c r="F36" s="18">
        <f>F35*$C$41</f>
        <v/>
      </c>
      <c r="G36" s="18">
        <f>G35*$C$41</f>
        <v/>
      </c>
      <c r="H36" s="18">
        <f>H35*$C$41</f>
        <v/>
      </c>
      <c r="I36" s="18">
        <f>I35*$C$41</f>
        <v/>
      </c>
      <c r="J36" s="18">
        <f>J35*$C$41</f>
        <v/>
      </c>
      <c r="K36" s="18">
        <f>K35*$C$41</f>
        <v/>
      </c>
      <c r="L36" s="18">
        <f>L35*$C$41</f>
        <v/>
      </c>
      <c r="M36" s="18">
        <f>M35*$C$41</f>
        <v/>
      </c>
      <c r="N36" s="18">
        <f>N35*$C$41</f>
        <v/>
      </c>
      <c r="O36" s="18">
        <f>O35*$C$41</f>
        <v/>
      </c>
      <c r="P36" s="18">
        <f>P35*$C$41</f>
        <v/>
      </c>
      <c r="Q36" s="18">
        <f>Q35*$C$41</f>
        <v/>
      </c>
      <c r="R36" s="18">
        <f>R35*$C$41</f>
        <v/>
      </c>
      <c r="S36" s="18">
        <f>S35*$C$41</f>
        <v/>
      </c>
      <c r="T36" s="18">
        <f>T35*$C$41</f>
        <v/>
      </c>
      <c r="U36" s="18">
        <f>U35*$C$41</f>
        <v/>
      </c>
      <c r="V36" s="18">
        <f>V35*$C$41</f>
        <v/>
      </c>
      <c r="W36" s="18">
        <f>W35*$C$41</f>
        <v/>
      </c>
      <c r="X36" s="18">
        <f>X35*$C$41</f>
        <v/>
      </c>
      <c r="Y36" s="18">
        <f>Y35*$C$41</f>
        <v/>
      </c>
      <c r="Z36" s="18">
        <f>Z35*$C$41</f>
        <v/>
      </c>
      <c r="AA36" s="18">
        <f>AA35*$C$41</f>
        <v/>
      </c>
      <c r="AB36" s="18">
        <f>AB35*$C$41</f>
        <v/>
      </c>
      <c r="AC36" s="18">
        <f>AC35*$C$41</f>
        <v/>
      </c>
      <c r="AD36" s="18">
        <f>AD35*$C$41</f>
        <v/>
      </c>
      <c r="AE36" s="18">
        <f>AE35*$C$41</f>
        <v/>
      </c>
      <c r="AF36" s="18">
        <f>AF35*$C$41</f>
        <v/>
      </c>
      <c r="AG36" s="18">
        <f>AG35*$C$41</f>
        <v/>
      </c>
      <c r="AH36" s="18">
        <f>AH35*$C$41</f>
        <v/>
      </c>
    </row>
    <row r="37">
      <c r="A37" s="18" t="inlineStr">
        <is>
          <t>Export Terminal - Storage length per load [Days]</t>
        </is>
      </c>
      <c r="B37" s="18" t="inlineStr">
        <is>
          <t>?</t>
        </is>
      </c>
      <c r="C37" s="18" t="n">
        <v>7</v>
      </c>
      <c r="X37" s="18" t="n"/>
    </row>
    <row r="38">
      <c r="A38" s="18" t="inlineStr">
        <is>
          <t>Export Terminal - Yearly capacity [t/a]</t>
        </is>
      </c>
      <c r="C38" s="18">
        <f>365/C37*C33</f>
        <v/>
      </c>
      <c r="X38" s="18" t="n"/>
    </row>
    <row r="39" ht="27" customHeight="1" s="108">
      <c r="A39" s="18" t="inlineStr">
        <is>
          <t>Export Terminal - CAPEX/tank [€ million ]</t>
        </is>
      </c>
      <c r="B39" s="29" t="inlineStr">
        <is>
          <t>IEA 2019, LNG (Raab et al., 2021)</t>
        </is>
      </c>
      <c r="C39" s="18">
        <f>68*0.89</f>
        <v/>
      </c>
      <c r="X39" s="18" t="n"/>
    </row>
    <row r="40">
      <c r="A40" s="18" t="inlineStr">
        <is>
          <t>Export Terminal - CAPEX/tank [$/tpa]</t>
        </is>
      </c>
      <c r="C40" s="18">
        <f>C39*1000000/C33</f>
        <v/>
      </c>
      <c r="X40" s="18" t="n"/>
    </row>
    <row r="41">
      <c r="A41" s="18" t="inlineStr">
        <is>
          <t>Export Terminal - Annual OPEX [% of CAPEX ]</t>
        </is>
      </c>
      <c r="B41" s="18" t="inlineStr">
        <is>
          <t>IEA 2019</t>
        </is>
      </c>
      <c r="C41" s="18" t="n">
        <v>0.04</v>
      </c>
      <c r="X41" s="18" t="n"/>
    </row>
    <row r="42">
      <c r="A42" s="18" t="inlineStr">
        <is>
          <t>Export Terminal - Electricity use [kWh/kgH2]</t>
        </is>
      </c>
      <c r="B42" s="18" t="inlineStr">
        <is>
          <t>IEA 2019</t>
        </is>
      </c>
      <c r="C42" s="18" t="inlineStr">
        <is>
          <t xml:space="preserve">0,005 </t>
        </is>
      </c>
      <c r="X42" s="18" t="n"/>
    </row>
    <row r="43">
      <c r="A43" s="18" t="inlineStr">
        <is>
          <t>Export Terminal - Boil off rate [%/day]</t>
        </is>
      </c>
      <c r="B43" s="18" t="inlineStr">
        <is>
          <t>IRENA 2022</t>
        </is>
      </c>
      <c r="C43" s="18">
        <f>0.04/100</f>
        <v/>
      </c>
      <c r="F43" s="18" t="inlineStr">
        <is>
          <t xml:space="preserve"> </t>
        </is>
      </c>
      <c r="X43" s="18" t="n"/>
    </row>
    <row r="44">
      <c r="A44" s="18" t="inlineStr">
        <is>
          <t>Export Terminal - Energy use to reliquefy opt. [kWh/kg NH3/day]</t>
        </is>
      </c>
      <c r="B44" s="18" t="inlineStr">
        <is>
          <t>IRENA 2022 (LR 2020)</t>
        </is>
      </c>
      <c r="C44" s="18" t="n">
        <v>0.0378</v>
      </c>
      <c r="X44" s="18" t="n"/>
    </row>
    <row r="45">
      <c r="A45" s="17" t="inlineStr">
        <is>
          <t>Shipping</t>
        </is>
      </c>
      <c r="B45" s="17" t="inlineStr">
        <is>
          <t>Ref</t>
        </is>
      </c>
      <c r="C45" s="17" t="n"/>
      <c r="D45" s="17" t="n"/>
      <c r="E45" s="17" t="n"/>
      <c r="F45" s="17" t="n"/>
      <c r="G45" s="17" t="n"/>
      <c r="H45" s="17" t="n"/>
      <c r="N45" s="17" t="n"/>
      <c r="X45" s="18" t="n"/>
    </row>
    <row r="46">
      <c r="A46" s="18" t="inlineStr">
        <is>
          <t>Shipping - Technical Lifetime [Years]</t>
        </is>
      </c>
      <c r="B46" s="18" t="inlineStr">
        <is>
          <t>IEA 2019</t>
        </is>
      </c>
      <c r="C46" s="19" t="n">
        <v>30</v>
      </c>
      <c r="D46" s="19" t="n"/>
      <c r="E46" s="19" t="n"/>
      <c r="F46" s="19" t="n"/>
      <c r="G46" s="19" t="n"/>
      <c r="H46" s="19" t="n"/>
      <c r="X46" s="18" t="n"/>
    </row>
    <row r="47">
      <c r="A47" s="18" t="inlineStr">
        <is>
          <t>Shipping - Capacity/ship [tH2 or tTol or tNH3]</t>
        </is>
      </c>
      <c r="B47" s="18" t="inlineStr">
        <is>
          <t>IEA 2019</t>
        </is>
      </c>
      <c r="C47" s="19" t="n">
        <v>53000</v>
      </c>
      <c r="D47" s="19" t="n"/>
      <c r="E47" s="19" t="n"/>
      <c r="F47" s="19" t="n"/>
      <c r="G47" s="19" t="n"/>
      <c r="H47" s="19" t="n"/>
      <c r="X47" s="18" t="n"/>
    </row>
    <row r="48">
      <c r="A48" s="18" t="inlineStr">
        <is>
          <t>Shipping - CAPEX/ship [USD million]</t>
        </is>
      </c>
      <c r="B48" s="18" t="inlineStr">
        <is>
      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      </is>
      </c>
      <c r="C48" s="19" t="n">
        <v>85</v>
      </c>
      <c r="D48" s="19" t="n"/>
      <c r="E48" s="19" t="n"/>
      <c r="F48" s="19" t="n"/>
      <c r="G48" s="19" t="n"/>
      <c r="H48" s="19" t="n"/>
      <c r="X48" s="18" t="n"/>
      <c r="AH48" s="18" t="inlineStr">
        <is>
          <t>216000-26000 m3</t>
        </is>
      </c>
    </row>
    <row r="49">
      <c r="A49" s="18" t="inlineStr">
        <is>
          <t>Shipping - CAPEX [$/kg ]</t>
        </is>
      </c>
      <c r="B49" s="18" t="inlineStr">
        <is>
          <t>IEA 2019</t>
        </is>
      </c>
      <c r="C49" s="21">
        <f>C48*1000000/(C47*1000)</f>
        <v/>
      </c>
      <c r="D49" s="21" t="n"/>
      <c r="E49" s="21" t="n"/>
      <c r="F49" s="21" t="n"/>
      <c r="G49" s="21" t="n"/>
      <c r="H49" s="21" t="n"/>
      <c r="X49" s="18" t="n"/>
    </row>
    <row r="50">
      <c r="A50" s="18" t="inlineStr">
        <is>
          <t>Shipping - Ship speed [km/h]</t>
        </is>
      </c>
      <c r="B50" s="18" t="inlineStr">
        <is>
          <t>IEA 2019</t>
        </is>
      </c>
      <c r="C50" s="19" t="n">
        <v>30</v>
      </c>
      <c r="D50" s="19" t="n"/>
      <c r="E50" s="19" t="n"/>
      <c r="F50" s="19" t="n"/>
      <c r="G50" s="19" t="n"/>
      <c r="H50" s="19" t="n"/>
      <c r="X50" s="18" t="n"/>
    </row>
    <row r="51">
      <c r="A51" s="18" t="inlineStr">
        <is>
          <t>Shipping - Berthing time [hours]</t>
        </is>
      </c>
      <c r="B51" s="23" t="inlineStr">
        <is>
          <t>Ewi PTx</t>
        </is>
      </c>
      <c r="C51" s="22" t="n">
        <v>48</v>
      </c>
      <c r="D51" s="22" t="n"/>
      <c r="E51" s="22" t="n"/>
      <c r="F51" s="22" t="n"/>
      <c r="G51" s="22" t="n"/>
      <c r="H51" s="22" t="n"/>
      <c r="X51" s="18" t="n"/>
    </row>
    <row r="52">
      <c r="A52" s="18" t="inlineStr">
        <is>
          <t>Shipping - Annual OPEX [% of CAPEX]</t>
        </is>
      </c>
      <c r="B52" s="18" t="inlineStr">
        <is>
          <t>IRENA 2022</t>
        </is>
      </c>
      <c r="C52" s="68" t="n">
        <v>0.025</v>
      </c>
      <c r="D52" s="24" t="n"/>
      <c r="E52" s="24" t="n"/>
      <c r="F52" s="24" t="n"/>
      <c r="G52" s="24" t="n"/>
      <c r="H52" s="24" t="n"/>
      <c r="X52" s="18" t="n"/>
    </row>
    <row r="53">
      <c r="A53" s="18" t="inlineStr">
        <is>
          <t>Shipping - Fuel use [MJ/km]</t>
        </is>
      </c>
      <c r="B53" s="18" t="inlineStr">
        <is>
          <t>IEA 2019 (own assumption)</t>
        </is>
      </c>
      <c r="C53" s="19" t="n">
        <v>2500</v>
      </c>
      <c r="D53" s="19" t="n">
        <v>2500</v>
      </c>
      <c r="E53" s="19" t="n">
        <v>2500</v>
      </c>
      <c r="F53" s="19" t="n">
        <v>2500</v>
      </c>
      <c r="G53" s="19" t="n">
        <v>2500</v>
      </c>
      <c r="H53" s="19" t="n">
        <v>2500</v>
      </c>
      <c r="I53" s="19" t="n">
        <v>2500</v>
      </c>
      <c r="J53" s="19" t="n">
        <v>2500</v>
      </c>
      <c r="K53" s="19" t="n">
        <v>2500</v>
      </c>
      <c r="L53" s="19" t="n">
        <v>2500</v>
      </c>
      <c r="M53" s="19" t="n">
        <v>2500</v>
      </c>
      <c r="N53" s="19" t="n">
        <v>2500</v>
      </c>
      <c r="O53" s="22">
        <f>N53+($AH53-$N53)/($AH$1-$N$1)</f>
        <v/>
      </c>
      <c r="P53" s="22">
        <f>O53+($AH53-$N53)/($AH$1-$N$1)</f>
        <v/>
      </c>
      <c r="Q53" s="22">
        <f>P53+($AH53-$N53)/($AH$1-$N$1)</f>
        <v/>
      </c>
      <c r="R53" s="22">
        <f>Q53+($AH53-$N53)/($AH$1-$N$1)</f>
        <v/>
      </c>
      <c r="S53" s="22">
        <f>R53+($AH53-$N53)/($AH$1-$N$1)</f>
        <v/>
      </c>
      <c r="T53" s="22">
        <f>S53+($AH53-$N53)/($AH$1-$N$1)</f>
        <v/>
      </c>
      <c r="U53" s="22">
        <f>T53+($AH53-$N53)/($AH$1-$N$1)</f>
        <v/>
      </c>
      <c r="V53" s="22">
        <f>U53+($AH53-$N53)/($AH$1-$N$1)</f>
        <v/>
      </c>
      <c r="W53" s="22">
        <f>V53+($AH53-$N53)/($AH$1-$N$1)</f>
        <v/>
      </c>
      <c r="X53" s="22">
        <f>W53+($AH53-$N53)/($AH$1-$N$1)</f>
        <v/>
      </c>
      <c r="Y53" s="22">
        <f>X53+($AH53-$N53)/($AH$1-$N$1)</f>
        <v/>
      </c>
      <c r="Z53" s="22">
        <f>Y53+($AH53-$N53)/($AH$1-$N$1)</f>
        <v/>
      </c>
      <c r="AA53" s="22">
        <f>Z53+($AH53-$N53)/($AH$1-$N$1)</f>
        <v/>
      </c>
      <c r="AB53" s="22">
        <f>AA53+($AH53-$N53)/($AH$1-$N$1)</f>
        <v/>
      </c>
      <c r="AC53" s="22">
        <f>AB53+($AH53-$N53)/($AH$1-$N$1)</f>
        <v/>
      </c>
      <c r="AD53" s="22">
        <f>AC53+($AH53-$N53)/($AH$1-$N$1)</f>
        <v/>
      </c>
      <c r="AE53" s="22">
        <f>AD53+($AH53-$N53)/($AH$1-$N$1)</f>
        <v/>
      </c>
      <c r="AF53" s="22">
        <f>AE53+($AH53-$N53)/($AH$1-$N$1)</f>
        <v/>
      </c>
      <c r="AG53" s="22">
        <f>AF53+($AH53-$N53)/($AH$1-$N$1)</f>
        <v/>
      </c>
      <c r="AH53" s="18" t="n">
        <v>1500</v>
      </c>
    </row>
    <row r="54">
      <c r="A54" s="18" t="inlineStr">
        <is>
          <t>Shipping - Fuel use [kg NH3/t/km]</t>
        </is>
      </c>
      <c r="B54" s="18" t="inlineStr">
        <is>
          <t>IEA 2019</t>
        </is>
      </c>
      <c r="C54" s="18">
        <f>C53/$C$3/$C$47</f>
        <v/>
      </c>
      <c r="D54" s="18">
        <f>D53/$C$3/$C$47</f>
        <v/>
      </c>
      <c r="E54" s="18">
        <f>E53/$C$3/$C$47</f>
        <v/>
      </c>
      <c r="F54" s="18">
        <f>F53/$C$3/$C$47</f>
        <v/>
      </c>
      <c r="G54" s="18">
        <f>G53/$C$3/$C$47</f>
        <v/>
      </c>
      <c r="H54" s="18">
        <f>H53/$C$3/$C$47</f>
        <v/>
      </c>
      <c r="I54" s="18">
        <f>I53/$C$3/$C$47</f>
        <v/>
      </c>
      <c r="J54" s="18">
        <f>J53/$C$3/$C$47</f>
        <v/>
      </c>
      <c r="K54" s="18">
        <f>K53/$C$3/$C$47</f>
        <v/>
      </c>
      <c r="L54" s="18">
        <f>L53/$C$3/$C$47</f>
        <v/>
      </c>
      <c r="M54" s="18">
        <f>M53/$C$3/$C$47</f>
        <v/>
      </c>
      <c r="N54" s="18">
        <f>N53/$C$3/$C$47</f>
        <v/>
      </c>
      <c r="O54" s="18">
        <f>O53/$C$3/$C$47</f>
        <v/>
      </c>
      <c r="P54" s="18">
        <f>P53/$C$3/$C$47</f>
        <v/>
      </c>
      <c r="Q54" s="18">
        <f>Q53/$C$3/$C$47</f>
        <v/>
      </c>
      <c r="R54" s="18">
        <f>R53/$C$3/$C$47</f>
        <v/>
      </c>
      <c r="S54" s="18">
        <f>S53/$C$3/$C$47</f>
        <v/>
      </c>
      <c r="T54" s="18">
        <f>T53/$C$3/$C$47</f>
        <v/>
      </c>
      <c r="U54" s="18">
        <f>U53/$C$3/$C$47</f>
        <v/>
      </c>
      <c r="V54" s="18">
        <f>V53/$C$3/$C$47</f>
        <v/>
      </c>
      <c r="W54" s="18">
        <f>W53/$C$3/$C$47</f>
        <v/>
      </c>
      <c r="X54" s="18">
        <f>X53/$C$3/$C$47</f>
        <v/>
      </c>
      <c r="Y54" s="18">
        <f>Y53/$C$3/$C$47</f>
        <v/>
      </c>
      <c r="Z54" s="18">
        <f>Z53/$C$3/$C$47</f>
        <v/>
      </c>
      <c r="AA54" s="18">
        <f>AA53/$C$3/$C$47</f>
        <v/>
      </c>
      <c r="AB54" s="18">
        <f>AB53/$C$3/$C$47</f>
        <v/>
      </c>
      <c r="AC54" s="18">
        <f>AC53/$C$3/$C$47</f>
        <v/>
      </c>
      <c r="AD54" s="18">
        <f>AD53/$C$3/$C$47</f>
        <v/>
      </c>
      <c r="AE54" s="18">
        <f>AE53/$C$3/$C$47</f>
        <v/>
      </c>
      <c r="AF54" s="18">
        <f>AF53/$C$3/$C$47</f>
        <v/>
      </c>
      <c r="AG54" s="18">
        <f>AG53/$C$3/$C$47</f>
        <v/>
      </c>
      <c r="AH54" s="18">
        <f>AH53/$C$3/$C$47</f>
        <v/>
      </c>
    </row>
    <row r="55">
      <c r="A55" s="18" t="inlineStr">
        <is>
          <t>Shipping - Fuel use [MJ/t/km]</t>
        </is>
      </c>
      <c r="B55" s="18" t="inlineStr">
        <is>
          <t>Ishimoto 2020</t>
        </is>
      </c>
      <c r="C55" s="18" t="n">
        <v>0.12</v>
      </c>
      <c r="I55" s="18" t="n"/>
      <c r="X55" s="18" t="n"/>
    </row>
    <row r="56">
      <c r="A56" s="18" t="inlineStr">
        <is>
          <t>Shipping - Fuel use pess. [kg NH3/t/km]</t>
        </is>
      </c>
      <c r="B56" s="18" t="inlineStr">
        <is>
          <t>Ishimoto 2020</t>
        </is>
      </c>
      <c r="C56" s="18">
        <f>C55/C3</f>
        <v/>
      </c>
      <c r="I56" s="18" t="n"/>
      <c r="X56" s="18" t="n"/>
    </row>
    <row r="57">
      <c r="A57" s="18" t="inlineStr">
        <is>
          <t>Shipping - Boil off opt. [%/day]</t>
        </is>
      </c>
      <c r="B57" s="18" t="inlineStr">
        <is>
          <t>BOG 2020</t>
        </is>
      </c>
      <c r="C57" s="18" t="n">
        <v>0.025</v>
      </c>
      <c r="O57" s="22" t="n"/>
      <c r="X57" s="18" t="n"/>
    </row>
    <row r="58">
      <c r="A58" s="18" t="inlineStr">
        <is>
          <t>Shipping - Boil off pess. [%/day ]</t>
        </is>
      </c>
      <c r="B58" s="18" t="inlineStr">
        <is>
          <t>BOG 2020</t>
        </is>
      </c>
      <c r="O58" s="22" t="n"/>
      <c r="X58" s="18" t="n"/>
      <c r="AH58" s="34" t="n"/>
    </row>
    <row r="59">
      <c r="A59" s="18" t="inlineStr">
        <is>
          <t>Shipping - Flash rate [% ]</t>
        </is>
      </c>
      <c r="B59" s="18" t="inlineStr">
        <is>
          <t>IEA 2019</t>
        </is>
      </c>
      <c r="N59" s="18" t="inlineStr">
        <is>
          <t xml:space="preserve">- </t>
        </is>
      </c>
      <c r="O59" s="22" t="n"/>
      <c r="X59" s="18" t="n"/>
    </row>
    <row r="60">
      <c r="O60" s="22" t="n"/>
    </row>
    <row r="61">
      <c r="A61" s="18" t="inlineStr">
        <is>
          <t>Shipping - Capex typical [€/MWh]</t>
        </is>
      </c>
      <c r="B61" s="18" t="inlineStr">
        <is>
          <t xml:space="preserve">DNV GL </t>
        </is>
      </c>
      <c r="N61" s="22" t="n">
        <v>279</v>
      </c>
      <c r="O61" s="22" t="n"/>
      <c r="X61" s="18" t="n"/>
    </row>
    <row r="62">
      <c r="A62" s="18" t="inlineStr">
        <is>
          <t>Shipping - [€/kg]</t>
        </is>
      </c>
      <c r="B62" s="18" t="inlineStr">
        <is>
          <t xml:space="preserve">DNV GL </t>
        </is>
      </c>
      <c r="N62" s="22" t="n"/>
      <c r="O62" s="22" t="n"/>
      <c r="X62" s="18" t="n"/>
    </row>
    <row r="63">
      <c r="A63" s="18" t="inlineStr">
        <is>
          <t>Shipping - Capex opt. [€/MWh]</t>
        </is>
      </c>
      <c r="B63" s="18" t="inlineStr">
        <is>
          <t xml:space="preserve">DNV GL </t>
        </is>
      </c>
      <c r="N63" s="22" t="n">
        <v>155</v>
      </c>
      <c r="O63" s="22" t="n"/>
      <c r="X63" s="18" t="n"/>
    </row>
    <row r="64">
      <c r="A64" s="18" t="inlineStr">
        <is>
          <t>Shipping - [€/kg]</t>
        </is>
      </c>
      <c r="B64" s="18" t="inlineStr">
        <is>
          <t xml:space="preserve">DNV GL </t>
        </is>
      </c>
      <c r="N64" s="22" t="n"/>
      <c r="O64" s="22" t="n"/>
      <c r="X64" s="18" t="n"/>
    </row>
    <row r="65">
      <c r="A65" s="18" t="inlineStr">
        <is>
          <t>Shipping - Investmet per Ship opt. [USD/t of carrier]</t>
        </is>
      </c>
      <c r="B65" s="18" t="inlineStr">
        <is>
          <t>Irena 2022</t>
        </is>
      </c>
      <c r="N65" s="22" t="n">
        <v>2723</v>
      </c>
      <c r="O65" s="22" t="n"/>
      <c r="X65" s="18" t="n">
        <v>900</v>
      </c>
      <c r="AH65" s="18" t="n">
        <v>900</v>
      </c>
    </row>
    <row r="66">
      <c r="A66" s="18" t="inlineStr">
        <is>
          <t>Shipping - Investmet per Ship pess. [USD/t of carrier]</t>
        </is>
      </c>
      <c r="B66" s="18" t="inlineStr">
        <is>
          <t>Irena 2022</t>
        </is>
      </c>
      <c r="N66" s="22" t="n">
        <v>5294</v>
      </c>
      <c r="O66" s="22" t="n"/>
      <c r="X66" s="18" t="n">
        <v>1750</v>
      </c>
      <c r="AH66" s="18" t="n">
        <v>1750</v>
      </c>
    </row>
    <row r="67" ht="17" customHeight="1" s="108">
      <c r="A67" s="18" t="inlineStr">
        <is>
          <t>Shipping - Capex/Ship opt. [€/t/a]</t>
        </is>
      </c>
      <c r="B67" s="18" t="inlineStr">
        <is>
          <t>Irena 2022</t>
        </is>
      </c>
      <c r="D67" s="18">
        <f>$N67+(($X67-$N67)/($X$1-$N$1))*(D$1-$N$1)</f>
        <v/>
      </c>
      <c r="E67" s="18">
        <f>$N67+(($X67-$N67)/($X$1-$N$1))*(E$1-$N$1)</f>
        <v/>
      </c>
      <c r="F67" s="18">
        <f>$N67+(($X67-$N67)/($X$1-$N$1))*(F$1-$N$1)</f>
        <v/>
      </c>
      <c r="G67" s="18">
        <f>$N67+(($X67-$N67)/($X$1-$N$1))*(G$1-$N$1)</f>
        <v/>
      </c>
      <c r="H67" s="18">
        <f>$N67+(($X67-$N67)/($X$1-$N$1))*(H$1-$N$1)</f>
        <v/>
      </c>
      <c r="I67" s="18">
        <f>$N67+(($X67-$N67)/($X$1-$N$1))*(I$1-$N$1)</f>
        <v/>
      </c>
      <c r="J67" s="18">
        <f>$N67+(($X67-$N67)/($X$1-$N$1))*(J$1-$N$1)</f>
        <v/>
      </c>
      <c r="K67" s="18">
        <f>$N67+(($X67-$N67)/($X$1-$N$1))*(K$1-$N$1)</f>
        <v/>
      </c>
      <c r="L67" s="18">
        <f>$N67+(($X67-$N67)/($X$1-$N$1))*(L$1-$N$1)</f>
        <v/>
      </c>
      <c r="M67" s="18">
        <f>$N67+(($X67-$N67)/($X$1-$N$1))*(M$1-$N$1)</f>
        <v/>
      </c>
      <c r="N67" s="22">
        <f>N65*'General Assumptions'!$B$4</f>
        <v/>
      </c>
      <c r="O67" s="22">
        <f>N67+($X67-$N67)/($X$1-$N$1)</f>
        <v/>
      </c>
      <c r="P67" s="22">
        <f>O67+($X67-$N67)/($X$1-$N$1)</f>
        <v/>
      </c>
      <c r="Q67" s="22">
        <f>P67+($X67-$N67)/($X$1-$N$1)</f>
        <v/>
      </c>
      <c r="R67" s="22">
        <f>Q67+($X67-$N67)/($X$1-$N$1)</f>
        <v/>
      </c>
      <c r="S67" s="22">
        <f>R67+($X67-$N67)/($X$1-$N$1)</f>
        <v/>
      </c>
      <c r="T67" s="22">
        <f>S67+($X67-$N67)/($X$1-$N$1)</f>
        <v/>
      </c>
      <c r="U67" s="22">
        <f>T67+($X67-$N67)/($X$1-$N$1)</f>
        <v/>
      </c>
      <c r="V67" s="22">
        <f>U67+($X67-$N67)/($X$1-$N$1)</f>
        <v/>
      </c>
      <c r="W67" s="22">
        <f>V67+($X67-$N67)/($X$1-$N$1)</f>
        <v/>
      </c>
      <c r="X67" s="22">
        <f>X65*'General Assumptions'!$B$4</f>
        <v/>
      </c>
      <c r="Y67" s="22">
        <f>X67+($AH67-$X67)/($AH$1-$X$1)</f>
        <v/>
      </c>
      <c r="Z67" s="22">
        <f>Y67+($AH67-$X67)/($AH$1-$X$1)</f>
        <v/>
      </c>
      <c r="AA67" s="22">
        <f>Z67+($AH67-$X67)/($AH$1-$X$1)</f>
        <v/>
      </c>
      <c r="AB67" s="22">
        <f>AA67+($AH67-$X67)/($AH$1-$X$1)</f>
        <v/>
      </c>
      <c r="AC67" s="22">
        <f>AB67+($AH67-$X67)/($AH$1-$X$1)</f>
        <v/>
      </c>
      <c r="AD67" s="22">
        <f>AC67+($AH67-$X67)/($AH$1-$X$1)</f>
        <v/>
      </c>
      <c r="AE67" s="22">
        <f>AD67+($AH67-$X67)/($AH$1-$X$1)</f>
        <v/>
      </c>
      <c r="AF67" s="22">
        <f>AE67+($AH67-$X67)/($AH$1-$X$1)</f>
        <v/>
      </c>
      <c r="AG67" s="22">
        <f>AF67+($AH67-$X67)/($AH$1-$X$1)</f>
        <v/>
      </c>
      <c r="AH67" s="22">
        <f>AH65*'General Assumptions'!$B$4</f>
        <v/>
      </c>
    </row>
    <row r="68" ht="17" customHeight="1" s="108">
      <c r="A68" s="18" t="inlineStr">
        <is>
          <t>Shipping - Capex/Ship pess. [€/t/a]</t>
        </is>
      </c>
      <c r="B68" s="18" t="inlineStr">
        <is>
          <t>Irena 2022</t>
        </is>
      </c>
      <c r="D68" s="18">
        <f>$N68+(($X68-$N68)/($X$1-$N$1))*(D$1-$N$1)</f>
        <v/>
      </c>
      <c r="E68" s="18">
        <f>$N68+(($X68-$N68)/($X$1-$N$1))*(E$1-$N$1)</f>
        <v/>
      </c>
      <c r="F68" s="18">
        <f>$N68+(($X68-$N68)/($X$1-$N$1))*(F$1-$N$1)</f>
        <v/>
      </c>
      <c r="G68" s="18">
        <f>$N68+(($X68-$N68)/($X$1-$N$1))*(G$1-$N$1)</f>
        <v/>
      </c>
      <c r="H68" s="18">
        <f>$N68+(($X68-$N68)/($X$1-$N$1))*(H$1-$N$1)</f>
        <v/>
      </c>
      <c r="I68" s="18">
        <f>$N68+(($X68-$N68)/($X$1-$N$1))*(I$1-$N$1)</f>
        <v/>
      </c>
      <c r="J68" s="18">
        <f>$N68+(($X68-$N68)/($X$1-$N$1))*(J$1-$N$1)</f>
        <v/>
      </c>
      <c r="K68" s="18">
        <f>$N68+(($X68-$N68)/($X$1-$N$1))*(K$1-$N$1)</f>
        <v/>
      </c>
      <c r="L68" s="18">
        <f>$N68+(($X68-$N68)/($X$1-$N$1))*(L$1-$N$1)</f>
        <v/>
      </c>
      <c r="M68" s="18">
        <f>$N68+(($X68-$N68)/($X$1-$N$1))*(M$1-$N$1)</f>
        <v/>
      </c>
      <c r="N68" s="22">
        <f>N66*'General Assumptions'!$B$4</f>
        <v/>
      </c>
      <c r="O68" s="22">
        <f>N68+($X68-$N68)/($X$1-$N$1)</f>
        <v/>
      </c>
      <c r="P68" s="22">
        <f>O68+($X68-$N68)/($X$1-$N$1)</f>
        <v/>
      </c>
      <c r="Q68" s="22">
        <f>P68+($X68-$N68)/($X$1-$N$1)</f>
        <v/>
      </c>
      <c r="R68" s="22">
        <f>Q68+($X68-$N68)/($X$1-$N$1)</f>
        <v/>
      </c>
      <c r="S68" s="22">
        <f>R68+($X68-$N68)/($X$1-$N$1)</f>
        <v/>
      </c>
      <c r="T68" s="22">
        <f>S68+($X68-$N68)/($X$1-$N$1)</f>
        <v/>
      </c>
      <c r="U68" s="22">
        <f>T68+($X68-$N68)/($X$1-$N$1)</f>
        <v/>
      </c>
      <c r="V68" s="22">
        <f>U68+($X68-$N68)/($X$1-$N$1)</f>
        <v/>
      </c>
      <c r="W68" s="22">
        <f>V68+($X68-$N68)/($X$1-$N$1)</f>
        <v/>
      </c>
      <c r="X68" s="22">
        <f>X66*'General Assumptions'!$B$4</f>
        <v/>
      </c>
      <c r="Y68" s="22">
        <f>X68+($AH68-$X68)/($AH$1-$X$1)</f>
        <v/>
      </c>
      <c r="Z68" s="22">
        <f>Y68+($AH68-$X68)/($AH$1-$X$1)</f>
        <v/>
      </c>
      <c r="AA68" s="22">
        <f>Z68+($AH68-$X68)/($AH$1-$X$1)</f>
        <v/>
      </c>
      <c r="AB68" s="22">
        <f>AA68+($AH68-$X68)/($AH$1-$X$1)</f>
        <v/>
      </c>
      <c r="AC68" s="22">
        <f>AB68+($AH68-$X68)/($AH$1-$X$1)</f>
        <v/>
      </c>
      <c r="AD68" s="22">
        <f>AC68+($AH68-$X68)/($AH$1-$X$1)</f>
        <v/>
      </c>
      <c r="AE68" s="22">
        <f>AD68+($AH68-$X68)/($AH$1-$X$1)</f>
        <v/>
      </c>
      <c r="AF68" s="22">
        <f>AE68+($AH68-$X68)/($AH$1-$X$1)</f>
        <v/>
      </c>
      <c r="AG68" s="22">
        <f>AF68+($AH68-$X68)/($AH$1-$X$1)</f>
        <v/>
      </c>
      <c r="AH68" s="22">
        <f>AH66*'General Assumptions'!$B$4</f>
        <v/>
      </c>
    </row>
    <row r="69" ht="17" customHeight="1" s="108">
      <c r="A69" s="18" t="inlineStr">
        <is>
          <t>Shipping - Annual Opex opt. [€/t/a]</t>
        </is>
      </c>
      <c r="D69" s="18">
        <f>D67*$C$52</f>
        <v/>
      </c>
      <c r="E69" s="18">
        <f>E67*$C$52</f>
        <v/>
      </c>
      <c r="F69" s="18">
        <f>F67*$C$52</f>
        <v/>
      </c>
      <c r="G69" s="18">
        <f>G67*$C$52</f>
        <v/>
      </c>
      <c r="H69" s="18">
        <f>H67*$C$52</f>
        <v/>
      </c>
      <c r="I69" s="18">
        <f>I67*$C$52</f>
        <v/>
      </c>
      <c r="J69" s="18">
        <f>J67*$C$52</f>
        <v/>
      </c>
      <c r="K69" s="18">
        <f>K67*$C$52</f>
        <v/>
      </c>
      <c r="L69" s="18">
        <f>L67*$C$52</f>
        <v/>
      </c>
      <c r="M69" s="18">
        <f>M67*$C$52</f>
        <v/>
      </c>
      <c r="N69" s="18">
        <f>N67*$C$52</f>
        <v/>
      </c>
      <c r="O69" s="18">
        <f>O67*$C$52</f>
        <v/>
      </c>
      <c r="P69" s="18">
        <f>P67*$C$52</f>
        <v/>
      </c>
      <c r="Q69" s="18">
        <f>Q67*$C$52</f>
        <v/>
      </c>
      <c r="R69" s="18">
        <f>R67*$C$52</f>
        <v/>
      </c>
      <c r="S69" s="18">
        <f>S67*$C$52</f>
        <v/>
      </c>
      <c r="T69" s="18">
        <f>T67*$C$52</f>
        <v/>
      </c>
      <c r="U69" s="18">
        <f>U67*$C$52</f>
        <v/>
      </c>
      <c r="V69" s="18">
        <f>V67*$C$52</f>
        <v/>
      </c>
      <c r="W69" s="18">
        <f>W67*$C$52</f>
        <v/>
      </c>
      <c r="X69" s="18">
        <f>X67*$C$52</f>
        <v/>
      </c>
      <c r="Y69" s="18">
        <f>Y67*$C$52</f>
        <v/>
      </c>
      <c r="Z69" s="18">
        <f>Z67*$C$52</f>
        <v/>
      </c>
      <c r="AA69" s="18">
        <f>AA67*$C$52</f>
        <v/>
      </c>
      <c r="AB69" s="18">
        <f>AB67*$C$52</f>
        <v/>
      </c>
      <c r="AC69" s="18">
        <f>AC67*$C$52</f>
        <v/>
      </c>
      <c r="AD69" s="18">
        <f>AD67*$C$52</f>
        <v/>
      </c>
      <c r="AE69" s="18">
        <f>AE67*$C$52</f>
        <v/>
      </c>
      <c r="AF69" s="18">
        <f>AF67*$C$52</f>
        <v/>
      </c>
      <c r="AG69" s="18">
        <f>AG67*$C$52</f>
        <v/>
      </c>
      <c r="AH69" s="18">
        <f>AH67*$C$52</f>
        <v/>
      </c>
    </row>
    <row r="70" ht="17" customHeight="1" s="108">
      <c r="A70" s="18" t="inlineStr">
        <is>
          <t>Shipping - Annual Opex pes. [€/t/a]</t>
        </is>
      </c>
      <c r="D70" s="18">
        <f>D68*$C$52</f>
        <v/>
      </c>
      <c r="E70" s="18">
        <f>E68*$C$52</f>
        <v/>
      </c>
      <c r="F70" s="18">
        <f>F68*$C$52</f>
        <v/>
      </c>
      <c r="G70" s="18">
        <f>G68*$C$52</f>
        <v/>
      </c>
      <c r="H70" s="18">
        <f>H68*$C$52</f>
        <v/>
      </c>
      <c r="I70" s="18">
        <f>I68*$C$52</f>
        <v/>
      </c>
      <c r="J70" s="18">
        <f>J68*$C$52</f>
        <v/>
      </c>
      <c r="K70" s="18">
        <f>K68*$C$52</f>
        <v/>
      </c>
      <c r="L70" s="18">
        <f>L68*$C$52</f>
        <v/>
      </c>
      <c r="M70" s="18">
        <f>M68*$C$52</f>
        <v/>
      </c>
      <c r="N70" s="18">
        <f>N68*$C$52</f>
        <v/>
      </c>
      <c r="O70" s="18">
        <f>O68*$C$52</f>
        <v/>
      </c>
      <c r="P70" s="18">
        <f>P68*$C$52</f>
        <v/>
      </c>
      <c r="Q70" s="18">
        <f>Q68*$C$52</f>
        <v/>
      </c>
      <c r="R70" s="18">
        <f>R68*$C$52</f>
        <v/>
      </c>
      <c r="S70" s="18">
        <f>S68*$C$52</f>
        <v/>
      </c>
      <c r="T70" s="18">
        <f>T68*$C$52</f>
        <v/>
      </c>
      <c r="U70" s="18">
        <f>U68*$C$52</f>
        <v/>
      </c>
      <c r="V70" s="18">
        <f>V68*$C$52</f>
        <v/>
      </c>
      <c r="W70" s="18">
        <f>W68*$C$52</f>
        <v/>
      </c>
      <c r="X70" s="18">
        <f>X68*$C$52</f>
        <v/>
      </c>
      <c r="Y70" s="18">
        <f>Y68*$C$52</f>
        <v/>
      </c>
      <c r="Z70" s="18">
        <f>Z68*$C$52</f>
        <v/>
      </c>
      <c r="AA70" s="18">
        <f>AA68*$C$52</f>
        <v/>
      </c>
      <c r="AB70" s="18">
        <f>AB68*$C$52</f>
        <v/>
      </c>
      <c r="AC70" s="18">
        <f>AC68*$C$52</f>
        <v/>
      </c>
      <c r="AD70" s="18">
        <f>AD68*$C$52</f>
        <v/>
      </c>
      <c r="AE70" s="18">
        <f>AE68*$C$52</f>
        <v/>
      </c>
      <c r="AF70" s="18">
        <f>AF68*$C$52</f>
        <v/>
      </c>
      <c r="AG70" s="18">
        <f>AG68*$C$52</f>
        <v/>
      </c>
      <c r="AH70" s="18">
        <f>AH68*$C$52</f>
        <v/>
      </c>
    </row>
    <row r="71">
      <c r="A71" s="59" t="n"/>
      <c r="B71" s="18" t="inlineStr">
        <is>
          <t>Irena 2022</t>
        </is>
      </c>
      <c r="N71" s="22" t="n">
        <v>47</v>
      </c>
      <c r="X71" s="18" t="n">
        <v>50</v>
      </c>
      <c r="AH71" s="18" t="n">
        <v>52</v>
      </c>
    </row>
    <row r="72">
      <c r="B72" s="18" t="inlineStr">
        <is>
          <t>Irena 2022</t>
        </is>
      </c>
      <c r="N72" s="18" t="n">
        <v>47</v>
      </c>
      <c r="X72" s="18" t="n">
        <v>50</v>
      </c>
      <c r="AH72" s="18" t="n">
        <v>52</v>
      </c>
    </row>
    <row r="73">
      <c r="A73" s="17" t="inlineStr">
        <is>
          <t>Import terminal</t>
        </is>
      </c>
      <c r="B73" s="17" t="n"/>
      <c r="C73" s="17" t="n"/>
      <c r="D73" s="17" t="n"/>
      <c r="E73" s="17" t="n"/>
      <c r="F73" s="17" t="n"/>
      <c r="G73" s="17" t="n"/>
      <c r="H73" s="17" t="n"/>
      <c r="N73" s="17" t="n"/>
      <c r="X73" s="18" t="n"/>
    </row>
    <row r="74">
      <c r="A74" s="18" t="inlineStr">
        <is>
          <t>Import Terminal - Technical Lifetime [Years]</t>
        </is>
      </c>
      <c r="B74" s="18" t="inlineStr">
        <is>
          <t>IEA 2019</t>
        </is>
      </c>
      <c r="C74" s="18" t="n">
        <v>30</v>
      </c>
      <c r="X74" s="18" t="n"/>
    </row>
    <row r="75">
      <c r="A75" s="18" t="inlineStr">
        <is>
          <t>Import Terminal - Amortisation Factor [%]</t>
        </is>
      </c>
      <c r="B75" s="18" t="inlineStr">
        <is>
          <t>IEA 2019</t>
        </is>
      </c>
      <c r="X75" s="18" t="n"/>
    </row>
    <row r="76">
      <c r="A76" s="18" t="inlineStr">
        <is>
          <t>Import Terminal - Capacity/tank [tH2 or tTol or tNH3]</t>
        </is>
      </c>
      <c r="B76" s="18" t="inlineStr">
        <is>
          <t>IEA 2019</t>
        </is>
      </c>
      <c r="C76" s="18" t="n">
        <v>56700</v>
      </c>
      <c r="X76" s="18" t="n"/>
    </row>
    <row r="77" ht="68" customHeight="1" s="108">
      <c r="A77" s="18" t="inlineStr">
        <is>
          <t>Import Terminal - CAPEX for storage tanks [$/t NH3]</t>
        </is>
      </c>
      <c r="B77" s="29" t="inlineStr">
        <is>
          <t>IRENA 2022 (Morgan 2013)</t>
        </is>
      </c>
      <c r="C77" s="18" t="n">
        <v>701</v>
      </c>
      <c r="X77" s="18" t="n"/>
    </row>
    <row r="78" ht="32" customHeight="1" s="108">
      <c r="A78" s="18" t="inlineStr">
        <is>
          <t>Import Terminal - CAPEX for storage tanks [€/t/a]</t>
        </is>
      </c>
      <c r="B78" s="29" t="inlineStr">
        <is>
          <t>IRENA 2022 (Morgan 2013)</t>
        </is>
      </c>
      <c r="C78" s="18">
        <f>$C$34*0.981</f>
        <v/>
      </c>
      <c r="D78" s="18">
        <f>$C$34*0.981</f>
        <v/>
      </c>
      <c r="E78" s="18">
        <f>$C$34*0.981</f>
        <v/>
      </c>
      <c r="F78" s="18">
        <f>$C$34*0.981</f>
        <v/>
      </c>
      <c r="G78" s="18">
        <f>$C$34*0.981</f>
        <v/>
      </c>
      <c r="H78" s="18">
        <f>$C$34*0.981</f>
        <v/>
      </c>
      <c r="I78" s="18">
        <f>$C$34*0.981</f>
        <v/>
      </c>
      <c r="J78" s="18">
        <f>$C$34*0.981</f>
        <v/>
      </c>
      <c r="K78" s="18">
        <f>$C$34*0.981</f>
        <v/>
      </c>
      <c r="L78" s="18">
        <f>$C$34*0.981</f>
        <v/>
      </c>
      <c r="M78" s="18">
        <f>$C$34*0.981</f>
        <v/>
      </c>
      <c r="N78" s="18">
        <f>$C$34*0.981</f>
        <v/>
      </c>
      <c r="O78" s="18">
        <f>$C$34*0.981</f>
        <v/>
      </c>
      <c r="P78" s="18">
        <f>$C$34*0.981</f>
        <v/>
      </c>
      <c r="Q78" s="18">
        <f>$C$34*0.981</f>
        <v/>
      </c>
      <c r="R78" s="18">
        <f>$C$34*0.981</f>
        <v/>
      </c>
      <c r="S78" s="18">
        <f>$C$34*0.981</f>
        <v/>
      </c>
      <c r="T78" s="18">
        <f>$C$34*0.981</f>
        <v/>
      </c>
      <c r="U78" s="18">
        <f>$C$34*0.981</f>
        <v/>
      </c>
      <c r="V78" s="18">
        <f>$C$34*0.981</f>
        <v/>
      </c>
      <c r="W78" s="18">
        <f>$C$34*0.981</f>
        <v/>
      </c>
      <c r="X78" s="18">
        <f>$C$34*0.981</f>
        <v/>
      </c>
      <c r="Y78" s="18">
        <f>$C$34*0.981</f>
        <v/>
      </c>
      <c r="Z78" s="18">
        <f>$C$34*0.981</f>
        <v/>
      </c>
      <c r="AA78" s="18">
        <f>$C$34*0.981</f>
        <v/>
      </c>
      <c r="AB78" s="18">
        <f>$C$34*0.981</f>
        <v/>
      </c>
      <c r="AC78" s="18">
        <f>$C$34*0.981</f>
        <v/>
      </c>
      <c r="AD78" s="18">
        <f>$C$34*0.981</f>
        <v/>
      </c>
      <c r="AE78" s="18">
        <f>$C$34*0.981</f>
        <v/>
      </c>
      <c r="AF78" s="18">
        <f>$C$34*0.981</f>
        <v/>
      </c>
      <c r="AG78" s="18">
        <f>$C$34*0.981</f>
        <v/>
      </c>
      <c r="AH78" s="18">
        <f>$C$34*0.981</f>
        <v/>
      </c>
    </row>
    <row r="79" ht="68" customHeight="1" s="108">
      <c r="A79" s="18" t="inlineStr">
        <is>
          <t>Import Terminal - Annual OPEX [€/t/a]</t>
        </is>
      </c>
      <c r="B79" s="29" t="inlineStr">
        <is>
          <t>IRENA 2022 (Morgan 2013)</t>
        </is>
      </c>
      <c r="C79" s="18">
        <f>C78*$C$41</f>
        <v/>
      </c>
      <c r="D79" s="18">
        <f>D78*$C$41</f>
        <v/>
      </c>
      <c r="E79" s="18">
        <f>E78*$C$41</f>
        <v/>
      </c>
      <c r="F79" s="18">
        <f>F78*$C$41</f>
        <v/>
      </c>
      <c r="G79" s="18">
        <f>G78*$C$41</f>
        <v/>
      </c>
      <c r="H79" s="18">
        <f>H78*$C$41</f>
        <v/>
      </c>
      <c r="I79" s="18">
        <f>I78*$C$41</f>
        <v/>
      </c>
      <c r="J79" s="18">
        <f>J78*$C$41</f>
        <v/>
      </c>
      <c r="K79" s="18">
        <f>K78*$C$41</f>
        <v/>
      </c>
      <c r="L79" s="18">
        <f>L78*$C$41</f>
        <v/>
      </c>
      <c r="M79" s="18">
        <f>M78*$C$41</f>
        <v/>
      </c>
      <c r="N79" s="18">
        <f>N78*$C$41</f>
        <v/>
      </c>
      <c r="O79" s="18">
        <f>O78*$C$41</f>
        <v/>
      </c>
      <c r="P79" s="18">
        <f>P78*$C$41</f>
        <v/>
      </c>
      <c r="Q79" s="18">
        <f>Q78*$C$41</f>
        <v/>
      </c>
      <c r="R79" s="18">
        <f>R78*$C$41</f>
        <v/>
      </c>
      <c r="S79" s="18">
        <f>S78*$C$41</f>
        <v/>
      </c>
      <c r="T79" s="18">
        <f>T78*$C$41</f>
        <v/>
      </c>
      <c r="U79" s="18">
        <f>U78*$C$41</f>
        <v/>
      </c>
      <c r="V79" s="18">
        <f>V78*$C$41</f>
        <v/>
      </c>
      <c r="W79" s="18">
        <f>W78*$C$41</f>
        <v/>
      </c>
      <c r="X79" s="18">
        <f>X78*$C$41</f>
        <v/>
      </c>
      <c r="Y79" s="18">
        <f>Y78*$C$41</f>
        <v/>
      </c>
      <c r="Z79" s="18">
        <f>Z78*$C$41</f>
        <v/>
      </c>
      <c r="AA79" s="18">
        <f>AA78*$C$41</f>
        <v/>
      </c>
      <c r="AB79" s="18">
        <f>AB78*$C$41</f>
        <v/>
      </c>
      <c r="AC79" s="18">
        <f>AC78*$C$41</f>
        <v/>
      </c>
      <c r="AD79" s="18">
        <f>AD78*$C$41</f>
        <v/>
      </c>
      <c r="AE79" s="18">
        <f>AE78*$C$41</f>
        <v/>
      </c>
      <c r="AF79" s="18">
        <f>AF78*$C$41</f>
        <v/>
      </c>
      <c r="AG79" s="18">
        <f>AG78*$C$41</f>
        <v/>
      </c>
      <c r="AH79" s="18">
        <f>AH78*$C$41</f>
        <v/>
      </c>
    </row>
    <row r="80">
      <c r="A80" s="18" t="inlineStr">
        <is>
          <t>Import Terminal - Storage length per load [days]</t>
        </is>
      </c>
      <c r="B80" s="18" t="inlineStr">
        <is>
          <t>IEA 2019</t>
        </is>
      </c>
      <c r="C80" s="18" t="n">
        <v>7</v>
      </c>
      <c r="X80" s="18" t="n"/>
    </row>
    <row r="81">
      <c r="A81" s="18" t="inlineStr">
        <is>
          <t>Import Terminal - Yearly capacity [t H2/a]</t>
        </is>
      </c>
      <c r="B81" s="18" t="inlineStr">
        <is>
          <t>IEA 2019</t>
        </is>
      </c>
      <c r="X81" s="18" t="n"/>
    </row>
    <row r="82">
      <c r="A82" s="18" t="inlineStr">
        <is>
          <t>Import Terminal - CAPEX/tank [USD million]</t>
        </is>
      </c>
      <c r="B82" s="18" t="inlineStr">
        <is>
          <t>IEA 2019</t>
        </is>
      </c>
      <c r="C82" s="18" t="n">
        <v>97</v>
      </c>
      <c r="X82" s="18" t="n"/>
    </row>
    <row r="83">
      <c r="A83" s="18" t="inlineStr">
        <is>
          <t>Import Terminal - CAPEX [$/kg/a]</t>
        </is>
      </c>
      <c r="B83" s="18" t="inlineStr">
        <is>
          <t>IEA 2019</t>
        </is>
      </c>
      <c r="C83" s="18">
        <f>C82/C76*1000</f>
        <v/>
      </c>
      <c r="X83" s="18" t="n"/>
    </row>
    <row r="84">
      <c r="A84" s="18" t="inlineStr">
        <is>
          <t>Import Terminal - Annual OPEX [% of Opex]</t>
        </is>
      </c>
      <c r="B84" s="18" t="inlineStr">
        <is>
          <t>IEA 2019</t>
        </is>
      </c>
      <c r="X84" s="18" t="n"/>
    </row>
    <row r="85">
      <c r="A85" s="18" t="inlineStr">
        <is>
          <t>Import Terminal - Electricity use [kWh/kg H2]</t>
        </is>
      </c>
      <c r="B85" s="18" t="inlineStr">
        <is>
          <t>IEA 2019</t>
        </is>
      </c>
      <c r="C85" s="18" t="inlineStr">
        <is>
          <t xml:space="preserve">0,02 </t>
        </is>
      </c>
      <c r="X85" s="18" t="n"/>
    </row>
    <row r="86">
      <c r="A86" s="18" t="inlineStr">
        <is>
          <t>Import Terminal - Cost of Export without electricity [$/kg H2]</t>
        </is>
      </c>
      <c r="B86" s="18" t="inlineStr">
        <is>
          <t>IEA 2019</t>
        </is>
      </c>
      <c r="X86" s="18" t="n"/>
    </row>
    <row r="87">
      <c r="A87" s="18" t="inlineStr">
        <is>
          <t>Import Terminal - Boil-off [%/day]</t>
        </is>
      </c>
      <c r="B87" s="18" t="inlineStr">
        <is>
          <t>Irena 2022</t>
        </is>
      </c>
      <c r="C87" s="18">
        <f>0.04/100</f>
        <v/>
      </c>
      <c r="X87" s="18" t="n"/>
    </row>
    <row r="88">
      <c r="A88" s="18" t="inlineStr">
        <is>
          <t>Import Terminal - Energy use to reliquefy opt. [kWh/kg NH3/day]</t>
        </is>
      </c>
      <c r="B88" s="18" t="inlineStr">
        <is>
          <t>IRENA 2022 (LR 2020)</t>
        </is>
      </c>
      <c r="C88" s="18" t="n">
        <v>0.0378</v>
      </c>
      <c r="D88" s="17" t="n"/>
      <c r="E88" s="17" t="n"/>
      <c r="F88" s="17" t="n"/>
      <c r="G88" s="17" t="n"/>
      <c r="H88" s="17" t="n"/>
      <c r="X88" s="18" t="n"/>
    </row>
    <row r="89">
      <c r="A89" s="17" t="inlineStr">
        <is>
          <t>Reconversion</t>
        </is>
      </c>
      <c r="B89" s="17" t="inlineStr">
        <is>
          <t>Ref</t>
        </is>
      </c>
      <c r="C89" s="17" t="inlineStr">
        <is>
          <t>LNH3</t>
        </is>
      </c>
      <c r="D89" s="17" t="n"/>
      <c r="E89" s="17" t="n"/>
      <c r="F89" s="17" t="n"/>
      <c r="G89" s="17" t="n"/>
      <c r="H89" s="17" t="n"/>
      <c r="X89" s="18" t="n"/>
    </row>
    <row r="90">
      <c r="A90" s="18" t="inlineStr">
        <is>
          <t>Reconversion - Lifetime [Years]</t>
        </is>
      </c>
      <c r="B90" s="17" t="n"/>
      <c r="C90" s="18" t="n">
        <v>25</v>
      </c>
      <c r="X90" s="18" t="n"/>
    </row>
    <row r="91">
      <c r="A91" s="18" t="inlineStr">
        <is>
          <t>Reconversion - Capacity [ktTol/y or ktNH3/y ]</t>
        </is>
      </c>
      <c r="B91" s="18" t="inlineStr">
        <is>
          <t>IEA 2019</t>
        </is>
      </c>
      <c r="C91" s="18" t="inlineStr">
        <is>
          <t xml:space="preserve">1 500 </t>
        </is>
      </c>
      <c r="X91" s="18" t="n"/>
    </row>
    <row r="92">
      <c r="A92" s="18" t="inlineStr">
        <is>
          <t>Reconversion - Capacity CAPEX [USD million ]</t>
        </is>
      </c>
      <c r="B92" s="18" t="inlineStr">
        <is>
          <t>IEA 2019</t>
        </is>
      </c>
      <c r="C92" s="18" t="inlineStr">
        <is>
          <t xml:space="preserve">460 </t>
        </is>
      </c>
      <c r="X92" s="18" t="n"/>
    </row>
    <row r="93">
      <c r="A93" s="18" t="inlineStr">
        <is>
          <t>Reconversion - Annual OPEX pess. [% of CAPEX]</t>
        </is>
      </c>
      <c r="B93" s="18" t="inlineStr">
        <is>
          <t>IEA 2019</t>
        </is>
      </c>
      <c r="C93" s="20" t="n">
        <v>0.04</v>
      </c>
      <c r="X93" s="18" t="n"/>
    </row>
    <row r="94">
      <c r="A94" s="18" t="inlineStr">
        <is>
          <t>Reconversion - Annual OPEX opt. [% of CAPEX]</t>
        </is>
      </c>
      <c r="B94" s="18" t="inlineStr">
        <is>
          <t>Irena 2022</t>
        </is>
      </c>
      <c r="C94" s="20" t="n">
        <v>0.03</v>
      </c>
      <c r="X94" s="18" t="n"/>
    </row>
    <row r="95">
      <c r="A95" s="18" t="inlineStr">
        <is>
          <t>Reconversion - Heat required [kWh/kgH2]</t>
        </is>
      </c>
      <c r="B95" s="18" t="inlineStr">
        <is>
          <t>IEA 2019</t>
        </is>
      </c>
      <c r="C95" s="18" t="inlineStr">
        <is>
          <t xml:space="preserve">9.7 </t>
        </is>
      </c>
      <c r="X95" s="18" t="n"/>
    </row>
    <row r="96">
      <c r="A96" s="18" t="inlineStr">
        <is>
          <t>Reconversion - Plant power [kWh/kgH2]</t>
        </is>
      </c>
      <c r="B96" s="18" t="inlineStr">
        <is>
          <t>IEA 2019</t>
        </is>
      </c>
      <c r="C96" s="18" t="inlineStr">
        <is>
          <t xml:space="preserve">- </t>
        </is>
      </c>
      <c r="X96" s="18" t="n"/>
    </row>
    <row r="97">
      <c r="A97" s="18" t="inlineStr">
        <is>
          <t>Reconversion - H2 purification (PSA) power [kWh/kgH2 ]</t>
        </is>
      </c>
      <c r="B97" s="18" t="inlineStr">
        <is>
          <t>IEA 2019</t>
        </is>
      </c>
      <c r="C97" s="18" t="inlineStr">
        <is>
          <t xml:space="preserve">1.5 </t>
        </is>
      </c>
      <c r="X97" s="18" t="n"/>
    </row>
    <row r="98">
      <c r="A98" s="18" t="inlineStr">
        <is>
          <t>Reconversion - H2 recovery rate [%]</t>
        </is>
      </c>
      <c r="B98" s="18" t="inlineStr">
        <is>
          <t>IEA 2019</t>
        </is>
      </c>
      <c r="C98" s="18" t="inlineStr">
        <is>
          <t xml:space="preserve">99% </t>
        </is>
      </c>
      <c r="X98" s="18" t="n"/>
    </row>
    <row r="99">
      <c r="A99" s="18" t="inlineStr">
        <is>
          <t>Reconversion - PSA H2 recovery rate [%]</t>
        </is>
      </c>
      <c r="B99" s="18" t="inlineStr">
        <is>
          <t>IEA 2019</t>
        </is>
      </c>
      <c r="C99" s="18" t="inlineStr">
        <is>
          <t xml:space="preserve">85% </t>
        </is>
      </c>
      <c r="X99" s="18" t="n"/>
    </row>
    <row r="100">
      <c r="A100" s="18" t="inlineStr">
        <is>
          <t>Reconversion - Ammonia cracking [€/kW H2]</t>
        </is>
      </c>
      <c r="B100" s="18" t="inlineStr">
        <is>
          <t>DNV GL</t>
        </is>
      </c>
      <c r="N100" s="18" t="n">
        <v>783.4</v>
      </c>
      <c r="X100" t="n">
        <v>310.8</v>
      </c>
      <c r="AH100" s="18" t="n">
        <v>199.1</v>
      </c>
    </row>
    <row r="101">
      <c r="A101" s="18" t="inlineStr">
        <is>
          <t>Reconversion - Capex opt. [USD/kW H2]</t>
        </is>
      </c>
      <c r="B101" s="18" t="inlineStr">
        <is>
          <t>IRENA 2022</t>
        </is>
      </c>
      <c r="N101" s="18" t="n">
        <v>1524.7</v>
      </c>
      <c r="X101" t="n">
        <v>604.9</v>
      </c>
      <c r="AH101" s="18" t="n">
        <v>354</v>
      </c>
    </row>
    <row r="102">
      <c r="A102" s="18" t="inlineStr">
        <is>
          <t>Reconversion - Capex pess. [USD/kW H2]</t>
        </is>
      </c>
      <c r="B102" s="18" t="inlineStr">
        <is>
          <t>IRENA 2022</t>
        </is>
      </c>
      <c r="N102" s="18" t="n">
        <v>235</v>
      </c>
    </row>
    <row r="103">
      <c r="A103" s="18" t="inlineStr">
        <is>
          <t>Reconversion - Capex opt. [€/t/a]</t>
        </is>
      </c>
      <c r="B103" s="18" t="inlineStr">
        <is>
          <t>IRENA 2022</t>
        </is>
      </c>
      <c r="D103" s="18">
        <f>$N103+(($X103-$N103)/($X$1-$N$1))*(D$1-$N$1)</f>
        <v/>
      </c>
      <c r="E103" s="18">
        <f>$N103+(($X103-$N103)/($X$1-$N$1))*(E$1-$N$1)</f>
        <v/>
      </c>
      <c r="F103" s="18">
        <f>$N103+(($X103-$N103)/($X$1-$N$1))*(F$1-$N$1)</f>
        <v/>
      </c>
      <c r="G103" s="18">
        <f>$N103+(($X103-$N103)/($X$1-$N$1))*(G$1-$N$1)</f>
        <v/>
      </c>
      <c r="H103" s="18">
        <f>$N103+(($X103-$N103)/($X$1-$N$1))*(H$1-$N$1)</f>
        <v/>
      </c>
      <c r="I103" s="18">
        <f>$N103+(($X103-$N103)/($X$1-$N$1))*(I$1-$N$1)</f>
        <v/>
      </c>
      <c r="J103" s="18">
        <f>$N103+(($X103-$N103)/($X$1-$N$1))*(J$1-$N$1)</f>
        <v/>
      </c>
      <c r="K103" s="18">
        <f>$N103+(($X103-$N103)/($X$1-$N$1))*(K$1-$N$1)</f>
        <v/>
      </c>
      <c r="L103" s="18">
        <f>$N103+(($X103-$N103)/($X$1-$N$1))*(L$1-$N$1)</f>
        <v/>
      </c>
      <c r="M103" s="18">
        <f>$N103+(($X103-$N103)/($X$1-$N$1))*(M$1-$N$1)</f>
        <v/>
      </c>
      <c r="N103" s="18">
        <f>N100*$C$4*1000*'General Assumptions'!$B$4/8760</f>
        <v/>
      </c>
      <c r="O103" s="18">
        <f>N103+($X103-$N103)/($X$1-$N$1)</f>
        <v/>
      </c>
      <c r="P103" s="18">
        <f>O103+($X103-$N103)/($X$1-$N$1)</f>
        <v/>
      </c>
      <c r="Q103" s="18">
        <f>P103+($X103-$N103)/($X$1-$N$1)</f>
        <v/>
      </c>
      <c r="R103" s="18">
        <f>Q103+($X103-$N103)/($X$1-$N$1)</f>
        <v/>
      </c>
      <c r="S103" s="18">
        <f>R103+($X103-$N103)/($X$1-$N$1)</f>
        <v/>
      </c>
      <c r="T103" s="18">
        <f>S103+($X103-$N103)/($X$1-$N$1)</f>
        <v/>
      </c>
      <c r="U103" s="18">
        <f>T103+($X103-$N103)/($X$1-$N$1)</f>
        <v/>
      </c>
      <c r="V103" s="18">
        <f>U103+($X103-$N103)/($X$1-$N$1)</f>
        <v/>
      </c>
      <c r="W103" s="18">
        <f>V103+($X103-$N103)/($X$1-$N$1)</f>
        <v/>
      </c>
      <c r="X103">
        <f>X100*$C$4*1000*'General Assumptions'!$B$4/8760</f>
        <v/>
      </c>
      <c r="Y103" s="18">
        <f>X103+($AH103-$X103)/($AH$1-$X$1)</f>
        <v/>
      </c>
      <c r="Z103" s="18">
        <f>Y103+($AH103-$X103)/($AH$1-$X$1)</f>
        <v/>
      </c>
      <c r="AA103" s="18">
        <f>Z103+($AH103-$X103)/($AH$1-$X$1)</f>
        <v/>
      </c>
      <c r="AB103" s="18">
        <f>AA103+($AH103-$X103)/($AH$1-$X$1)</f>
        <v/>
      </c>
      <c r="AC103" s="18">
        <f>AB103+($AH103-$X103)/($AH$1-$X$1)</f>
        <v/>
      </c>
      <c r="AD103" s="18">
        <f>AC103+($AH103-$X103)/($AH$1-$X$1)</f>
        <v/>
      </c>
      <c r="AE103" s="18">
        <f>AD103+($AH103-$X103)/($AH$1-$X$1)</f>
        <v/>
      </c>
      <c r="AF103" s="18">
        <f>AE103+($AH103-$X103)/($AH$1-$X$1)</f>
        <v/>
      </c>
      <c r="AG103" s="18">
        <f>AF103+($AH103-$X103)/($AH$1-$X$1)</f>
        <v/>
      </c>
      <c r="AH103" s="18">
        <f>AH100*$C$4*1000*'General Assumptions'!$B$4/8760</f>
        <v/>
      </c>
    </row>
    <row r="104">
      <c r="A104" s="18" t="inlineStr">
        <is>
          <t>Reconversion - Capex pess. [€/t/a]</t>
        </is>
      </c>
      <c r="B104" s="18" t="inlineStr">
        <is>
          <t>IRENA 2022</t>
        </is>
      </c>
      <c r="D104" s="18">
        <f>$N104+(($X104-$N104)/($X$1-$N$1))*(D$1-$N$1)</f>
        <v/>
      </c>
      <c r="E104" s="18">
        <f>$N104+(($X104-$N104)/($X$1-$N$1))*(E$1-$N$1)</f>
        <v/>
      </c>
      <c r="F104" s="18">
        <f>$N104+(($X104-$N104)/($X$1-$N$1))*(F$1-$N$1)</f>
        <v/>
      </c>
      <c r="G104" s="18">
        <f>$N104+(($X104-$N104)/($X$1-$N$1))*(G$1-$N$1)</f>
        <v/>
      </c>
      <c r="H104" s="18">
        <f>$N104+(($X104-$N104)/($X$1-$N$1))*(H$1-$N$1)</f>
        <v/>
      </c>
      <c r="I104" s="18">
        <f>$N104+(($X104-$N104)/($X$1-$N$1))*(I$1-$N$1)</f>
        <v/>
      </c>
      <c r="J104" s="18">
        <f>$N104+(($X104-$N104)/($X$1-$N$1))*(J$1-$N$1)</f>
        <v/>
      </c>
      <c r="K104" s="18">
        <f>$N104+(($X104-$N104)/($X$1-$N$1))*(K$1-$N$1)</f>
        <v/>
      </c>
      <c r="L104" s="18">
        <f>$N104+(($X104-$N104)/($X$1-$N$1))*(L$1-$N$1)</f>
        <v/>
      </c>
      <c r="M104" s="18">
        <f>$N104+(($X104-$N104)/($X$1-$N$1))*(M$1-$N$1)</f>
        <v/>
      </c>
      <c r="N104" s="18">
        <f>N101*$C$4*1000*'General Assumptions'!$B$4/8760</f>
        <v/>
      </c>
      <c r="O104" s="18">
        <f>N104+($X104-$N104)/($X$1-$N$1)</f>
        <v/>
      </c>
      <c r="P104" s="18">
        <f>O104+($X104-$N104)/($X$1-$N$1)</f>
        <v/>
      </c>
      <c r="Q104" s="18">
        <f>P104+($X104-$N104)/($X$1-$N$1)</f>
        <v/>
      </c>
      <c r="R104" s="18">
        <f>Q104+($X104-$N104)/($X$1-$N$1)</f>
        <v/>
      </c>
      <c r="S104" s="18">
        <f>R104+($X104-$N104)/($X$1-$N$1)</f>
        <v/>
      </c>
      <c r="T104" s="18">
        <f>S104+($X104-$N104)/($X$1-$N$1)</f>
        <v/>
      </c>
      <c r="U104" s="18">
        <f>T104+($X104-$N104)/($X$1-$N$1)</f>
        <v/>
      </c>
      <c r="V104" s="18">
        <f>U104+($X104-$N104)/($X$1-$N$1)</f>
        <v/>
      </c>
      <c r="W104" s="18">
        <f>V104+($X104-$N104)/($X$1-$N$1)</f>
        <v/>
      </c>
      <c r="X104">
        <f>X101*$C$4*1000*'General Assumptions'!$B$4/8760</f>
        <v/>
      </c>
      <c r="Y104" s="18">
        <f>X104+($AH104-$X104)/($AH$1-$X$1)</f>
        <v/>
      </c>
      <c r="Z104" s="18">
        <f>Y104+($AH104-$X104)/($AH$1-$X$1)</f>
        <v/>
      </c>
      <c r="AA104" s="18">
        <f>Z104+($AH104-$X104)/($AH$1-$X$1)</f>
        <v/>
      </c>
      <c r="AB104" s="18">
        <f>AA104+($AH104-$X104)/($AH$1-$X$1)</f>
        <v/>
      </c>
      <c r="AC104" s="18">
        <f>AB104+($AH104-$X104)/($AH$1-$X$1)</f>
        <v/>
      </c>
      <c r="AD104" s="18">
        <f>AC104+($AH104-$X104)/($AH$1-$X$1)</f>
        <v/>
      </c>
      <c r="AE104" s="18">
        <f>AD104+($AH104-$X104)/($AH$1-$X$1)</f>
        <v/>
      </c>
      <c r="AF104" s="18">
        <f>AE104+($AH104-$X104)/($AH$1-$X$1)</f>
        <v/>
      </c>
      <c r="AG104" s="18">
        <f>AF104+($AH104-$X104)/($AH$1-$X$1)</f>
        <v/>
      </c>
      <c r="AH104" s="18">
        <f>AH101*$C$4*1000*'General Assumptions'!$B$4/8760</f>
        <v/>
      </c>
    </row>
    <row r="105">
      <c r="A105" s="18" t="inlineStr">
        <is>
          <t>Reconversion - Opex opt. [€/t/a]</t>
        </is>
      </c>
      <c r="B105" s="18" t="inlineStr">
        <is>
          <t>IRENA 2022</t>
        </is>
      </c>
      <c r="D105" s="18">
        <f>D103*$C$94</f>
        <v/>
      </c>
      <c r="E105" s="18">
        <f>E103*$C$94</f>
        <v/>
      </c>
      <c r="F105" s="18">
        <f>F103*$C$94</f>
        <v/>
      </c>
      <c r="G105" s="18">
        <f>G103*$C$94</f>
        <v/>
      </c>
      <c r="H105" s="18">
        <f>H103*$C$94</f>
        <v/>
      </c>
      <c r="I105" s="18">
        <f>I103*$C$94</f>
        <v/>
      </c>
      <c r="J105" s="18">
        <f>J103*$C$94</f>
        <v/>
      </c>
      <c r="K105" s="18">
        <f>K103*$C$94</f>
        <v/>
      </c>
      <c r="L105" s="18">
        <f>L103*$C$94</f>
        <v/>
      </c>
      <c r="M105" s="18">
        <f>M103*$C$94</f>
        <v/>
      </c>
      <c r="N105" s="18">
        <f>N103*$C$94</f>
        <v/>
      </c>
      <c r="O105" s="18">
        <f>O103*$C$94</f>
        <v/>
      </c>
      <c r="P105" s="18">
        <f>P103*$C$94</f>
        <v/>
      </c>
      <c r="Q105" s="18">
        <f>Q103*$C$94</f>
        <v/>
      </c>
      <c r="R105" s="18">
        <f>R103*$C$94</f>
        <v/>
      </c>
      <c r="S105" s="18">
        <f>S103*$C$94</f>
        <v/>
      </c>
      <c r="T105" s="18">
        <f>T103*$C$94</f>
        <v/>
      </c>
      <c r="U105" s="18">
        <f>U103*$C$94</f>
        <v/>
      </c>
      <c r="V105" s="18">
        <f>V103*$C$94</f>
        <v/>
      </c>
      <c r="W105" s="18">
        <f>W103*$C$94</f>
        <v/>
      </c>
      <c r="X105" s="18">
        <f>X103*$C$94</f>
        <v/>
      </c>
      <c r="Y105" s="18">
        <f>Y103*$C$94</f>
        <v/>
      </c>
      <c r="Z105" s="18">
        <f>Z103*$C$94</f>
        <v/>
      </c>
      <c r="AA105" s="18">
        <f>AA103*$C$94</f>
        <v/>
      </c>
      <c r="AB105" s="18">
        <f>AB103*$C$94</f>
        <v/>
      </c>
      <c r="AC105" s="18">
        <f>AC103*$C$94</f>
        <v/>
      </c>
      <c r="AD105" s="18">
        <f>AD103*$C$94</f>
        <v/>
      </c>
      <c r="AE105" s="18">
        <f>AE103*$C$94</f>
        <v/>
      </c>
      <c r="AF105" s="18">
        <f>AF103*$C$94</f>
        <v/>
      </c>
      <c r="AG105" s="18">
        <f>AG103*$C$94</f>
        <v/>
      </c>
      <c r="AH105" s="18">
        <f>AH103*$C$94</f>
        <v/>
      </c>
    </row>
    <row r="106">
      <c r="A106" s="18" t="inlineStr">
        <is>
          <t>Reconversion - Opex pess. [€/t/a]</t>
        </is>
      </c>
      <c r="B106" s="18" t="inlineStr">
        <is>
          <t>IRENA 2022</t>
        </is>
      </c>
      <c r="D106" s="18">
        <f>D104*$C$93</f>
        <v/>
      </c>
      <c r="E106" s="18">
        <f>E104*$C$93</f>
        <v/>
      </c>
      <c r="F106" s="18">
        <f>F104*$C$93</f>
        <v/>
      </c>
      <c r="G106" s="18">
        <f>G104*$C$93</f>
        <v/>
      </c>
      <c r="H106" s="18">
        <f>H104*$C$93</f>
        <v/>
      </c>
      <c r="I106" s="18">
        <f>I104*$C$93</f>
        <v/>
      </c>
      <c r="J106" s="18">
        <f>J104*$C$93</f>
        <v/>
      </c>
      <c r="K106" s="18">
        <f>K104*$C$93</f>
        <v/>
      </c>
      <c r="L106" s="18">
        <f>L104*$C$93</f>
        <v/>
      </c>
      <c r="M106" s="18">
        <f>M104*$C$93</f>
        <v/>
      </c>
      <c r="N106" s="18">
        <f>N104*$C$93</f>
        <v/>
      </c>
      <c r="O106" s="18">
        <f>O104*$C$93</f>
        <v/>
      </c>
      <c r="P106" s="18">
        <f>P104*$C$93</f>
        <v/>
      </c>
      <c r="Q106" s="18">
        <f>Q104*$C$93</f>
        <v/>
      </c>
      <c r="R106" s="18">
        <f>R104*$C$93</f>
        <v/>
      </c>
      <c r="S106" s="18">
        <f>S104*$C$93</f>
        <v/>
      </c>
      <c r="T106" s="18">
        <f>T104*$C$93</f>
        <v/>
      </c>
      <c r="U106" s="18">
        <f>U104*$C$93</f>
        <v/>
      </c>
      <c r="V106" s="18">
        <f>V104*$C$93</f>
        <v/>
      </c>
      <c r="W106" s="18">
        <f>W104*$C$93</f>
        <v/>
      </c>
      <c r="X106" s="18">
        <f>X104*$C$93</f>
        <v/>
      </c>
      <c r="Y106" s="18">
        <f>Y104*$C$93</f>
        <v/>
      </c>
      <c r="Z106" s="18">
        <f>Z104*$C$93</f>
        <v/>
      </c>
      <c r="AA106" s="18">
        <f>AA104*$C$93</f>
        <v/>
      </c>
      <c r="AB106" s="18">
        <f>AB104*$C$93</f>
        <v/>
      </c>
      <c r="AC106" s="18">
        <f>AC104*$C$93</f>
        <v/>
      </c>
      <c r="AD106" s="18">
        <f>AD104*$C$93</f>
        <v/>
      </c>
      <c r="AE106" s="18">
        <f>AE104*$C$93</f>
        <v/>
      </c>
      <c r="AF106" s="18">
        <f>AF104*$C$93</f>
        <v/>
      </c>
      <c r="AG106" s="18">
        <f>AG104*$C$93</f>
        <v/>
      </c>
      <c r="AH106" s="18">
        <f>AH104*$C$93</f>
        <v/>
      </c>
    </row>
    <row r="107">
      <c r="A107" s="18" t="inlineStr">
        <is>
          <t>Reconversion - Efficiency [% LHV]</t>
        </is>
      </c>
      <c r="B107" s="18" t="inlineStr">
        <is>
          <t>IRENA 2022</t>
        </is>
      </c>
      <c r="D107" s="18" t="n">
        <v>0.98</v>
      </c>
      <c r="E107" s="18" t="n">
        <v>0.98</v>
      </c>
      <c r="F107" s="18" t="n">
        <v>0.98</v>
      </c>
      <c r="G107" s="18" t="n">
        <v>0.98</v>
      </c>
      <c r="H107" s="18" t="n">
        <v>0.98</v>
      </c>
      <c r="I107" s="18" t="n">
        <v>0.98</v>
      </c>
      <c r="J107" s="18" t="n">
        <v>0.98</v>
      </c>
      <c r="K107" s="18" t="n">
        <v>0.98</v>
      </c>
      <c r="L107" s="18" t="n">
        <v>0.98</v>
      </c>
      <c r="M107" s="18" t="n">
        <v>0.98</v>
      </c>
      <c r="N107" s="18" t="n">
        <v>0.98</v>
      </c>
      <c r="O107" s="18" t="n">
        <v>0.98</v>
      </c>
      <c r="P107" s="18" t="n">
        <v>0.98</v>
      </c>
      <c r="Q107" s="18" t="n">
        <v>0.98</v>
      </c>
      <c r="R107" s="18" t="n">
        <v>0.98</v>
      </c>
      <c r="S107" s="18" t="n">
        <v>0.98</v>
      </c>
      <c r="T107" s="18" t="n">
        <v>0.98</v>
      </c>
      <c r="U107" s="18" t="n">
        <v>0.98</v>
      </c>
      <c r="V107" s="18" t="n">
        <v>0.98</v>
      </c>
      <c r="W107" s="18" t="n">
        <v>0.98</v>
      </c>
      <c r="X107" s="18" t="n">
        <v>0.98</v>
      </c>
      <c r="Y107" s="18" t="n">
        <v>0.98</v>
      </c>
      <c r="Z107" s="18" t="n">
        <v>0.98</v>
      </c>
      <c r="AA107" s="18" t="n">
        <v>0.98</v>
      </c>
      <c r="AB107" s="18" t="n">
        <v>0.98</v>
      </c>
      <c r="AC107" s="18" t="n">
        <v>0.98</v>
      </c>
      <c r="AD107" s="18" t="n">
        <v>0.98</v>
      </c>
      <c r="AE107" s="18" t="n">
        <v>0.98</v>
      </c>
      <c r="AF107" s="18" t="n">
        <v>0.98</v>
      </c>
      <c r="AG107" s="18" t="n">
        <v>0.98</v>
      </c>
      <c r="AH107" s="18" t="n">
        <v>0.98</v>
      </c>
    </row>
    <row r="108">
      <c r="A108" s="18" t="inlineStr">
        <is>
          <t>Reconversion - Electricity consumption opt. [kWh/kg H2]</t>
        </is>
      </c>
      <c r="B108" s="18" t="inlineStr">
        <is>
          <t>IRENA 2022</t>
        </is>
      </c>
      <c r="D108" s="18">
        <f>$N108+(($X108-$N108)/($X$1-$N$1))*(D$1-$N$1)</f>
        <v/>
      </c>
      <c r="E108" s="18">
        <f>$N108+(($X108-$N108)/($X$1-$N$1))*(E$1-$N$1)</f>
        <v/>
      </c>
      <c r="F108" s="18">
        <f>$N108+(($X108-$N108)/($X$1-$N$1))*(F$1-$N$1)</f>
        <v/>
      </c>
      <c r="G108" s="18">
        <f>$N108+(($X108-$N108)/($X$1-$N$1))*(G$1-$N$1)</f>
        <v/>
      </c>
      <c r="H108" s="18">
        <f>$N108+(($X108-$N108)/($X$1-$N$1))*(H$1-$N$1)</f>
        <v/>
      </c>
      <c r="I108" s="18">
        <f>$N108+(($X108-$N108)/($X$1-$N$1))*(I$1-$N$1)</f>
        <v/>
      </c>
      <c r="J108" s="18">
        <f>$N108+(($X108-$N108)/($X$1-$N$1))*(J$1-$N$1)</f>
        <v/>
      </c>
      <c r="K108" s="18">
        <f>$N108+(($X108-$N108)/($X$1-$N$1))*(K$1-$N$1)</f>
        <v/>
      </c>
      <c r="L108" s="18">
        <f>$N108+(($X108-$N108)/($X$1-$N$1))*(L$1-$N$1)</f>
        <v/>
      </c>
      <c r="M108" s="18">
        <f>$N108+(($X108-$N108)/($X$1-$N$1))*(M$1-$N$1)</f>
        <v/>
      </c>
      <c r="N108" s="18" t="n">
        <v>2</v>
      </c>
      <c r="O108" s="18">
        <f>N108+($X108-$N108)/($X$1-$N$1)</f>
        <v/>
      </c>
      <c r="P108" s="18">
        <f>O108+($X108-$N108)/($X$1-$N$1)</f>
        <v/>
      </c>
      <c r="Q108" s="18">
        <f>P108+($X108-$N108)/($X$1-$N$1)</f>
        <v/>
      </c>
      <c r="R108" s="18">
        <f>Q108+($X108-$N108)/($X$1-$N$1)</f>
        <v/>
      </c>
      <c r="S108" s="18">
        <f>R108+($X108-$N108)/($X$1-$N$1)</f>
        <v/>
      </c>
      <c r="T108" s="18">
        <f>S108+($X108-$N108)/($X$1-$N$1)</f>
        <v/>
      </c>
      <c r="U108" s="18">
        <f>T108+($X108-$N108)/($X$1-$N$1)</f>
        <v/>
      </c>
      <c r="V108" s="18">
        <f>U108+($X108-$N108)/($X$1-$N$1)</f>
        <v/>
      </c>
      <c r="W108" s="18">
        <f>V108+($X108-$N108)/($X$1-$N$1)</f>
        <v/>
      </c>
      <c r="X108" t="n">
        <v>1.25</v>
      </c>
      <c r="Y108" s="18">
        <f>X108+($AH108-$X108)/($AH$1-$X$1)</f>
        <v/>
      </c>
      <c r="Z108" s="18">
        <f>Y108+($AH108-$X108)/($AH$1-$X$1)</f>
        <v/>
      </c>
      <c r="AA108" s="18">
        <f>Z108+($AH108-$X108)/($AH$1-$X$1)</f>
        <v/>
      </c>
      <c r="AB108" s="18">
        <f>AA108+($AH108-$X108)/($AH$1-$X$1)</f>
        <v/>
      </c>
      <c r="AC108" s="18">
        <f>AB108+($AH108-$X108)/($AH$1-$X$1)</f>
        <v/>
      </c>
      <c r="AD108" s="18">
        <f>AC108+($AH108-$X108)/($AH$1-$X$1)</f>
        <v/>
      </c>
      <c r="AE108" s="18">
        <f>AD108+($AH108-$X108)/($AH$1-$X$1)</f>
        <v/>
      </c>
      <c r="AF108" s="18">
        <f>AE108+($AH108-$X108)/($AH$1-$X$1)</f>
        <v/>
      </c>
      <c r="AG108" s="18">
        <f>AF108+($AH108-$X108)/($AH$1-$X$1)</f>
        <v/>
      </c>
      <c r="AH108" s="18" t="n">
        <v>0.75</v>
      </c>
    </row>
    <row r="109">
      <c r="A109" s="18" t="inlineStr">
        <is>
          <t>Reconversion - Electricity consumption pess. [kWh/kg H2]</t>
        </is>
      </c>
      <c r="B109" s="18" t="inlineStr">
        <is>
          <t>IRENA 2022</t>
        </is>
      </c>
      <c r="D109" s="18">
        <f>$N109+(($X109-$N109)/($X$1-$N$1))*(D$1-$N$1)</f>
        <v/>
      </c>
      <c r="E109" s="18">
        <f>$N109+(($X109-$N109)/($X$1-$N$1))*(E$1-$N$1)</f>
        <v/>
      </c>
      <c r="F109" s="18">
        <f>$N109+(($X109-$N109)/($X$1-$N$1))*(F$1-$N$1)</f>
        <v/>
      </c>
      <c r="G109" s="18">
        <f>$N109+(($X109-$N109)/($X$1-$N$1))*(G$1-$N$1)</f>
        <v/>
      </c>
      <c r="H109" s="18">
        <f>$N109+(($X109-$N109)/($X$1-$N$1))*(H$1-$N$1)</f>
        <v/>
      </c>
      <c r="I109" s="18">
        <f>$N109+(($X109-$N109)/($X$1-$N$1))*(I$1-$N$1)</f>
        <v/>
      </c>
      <c r="J109" s="18">
        <f>$N109+(($X109-$N109)/($X$1-$N$1))*(J$1-$N$1)</f>
        <v/>
      </c>
      <c r="K109" s="18">
        <f>$N109+(($X109-$N109)/($X$1-$N$1))*(K$1-$N$1)</f>
        <v/>
      </c>
      <c r="L109" s="18">
        <f>$N109+(($X109-$N109)/($X$1-$N$1))*(L$1-$N$1)</f>
        <v/>
      </c>
      <c r="M109" s="18">
        <f>$N109+(($X109-$N109)/($X$1-$N$1))*(M$1-$N$1)</f>
        <v/>
      </c>
      <c r="N109" s="18" t="n">
        <v>2</v>
      </c>
      <c r="O109" s="18">
        <f>N109+($X109-$N109)/($X$1-$N$1)</f>
        <v/>
      </c>
      <c r="P109" s="18">
        <f>O109+($X109-$N109)/($X$1-$N$1)</f>
        <v/>
      </c>
      <c r="Q109" s="18">
        <f>P109+($X109-$N109)/($X$1-$N$1)</f>
        <v/>
      </c>
      <c r="R109" s="18">
        <f>Q109+($X109-$N109)/($X$1-$N$1)</f>
        <v/>
      </c>
      <c r="S109" s="18">
        <f>R109+($X109-$N109)/($X$1-$N$1)</f>
        <v/>
      </c>
      <c r="T109" s="18">
        <f>S109+($X109-$N109)/($X$1-$N$1)</f>
        <v/>
      </c>
      <c r="U109" s="18">
        <f>T109+($X109-$N109)/($X$1-$N$1)</f>
        <v/>
      </c>
      <c r="V109" s="18">
        <f>U109+($X109-$N109)/($X$1-$N$1)</f>
        <v/>
      </c>
      <c r="W109" s="18">
        <f>V109+($X109-$N109)/($X$1-$N$1)</f>
        <v/>
      </c>
      <c r="X109" t="n">
        <v>1.25</v>
      </c>
      <c r="Y109" s="18">
        <f>X109+($AH109-$X109)/($AH$1-$X$1)</f>
        <v/>
      </c>
      <c r="Z109" s="18">
        <f>Y109+($AH109-$X109)/($AH$1-$X$1)</f>
        <v/>
      </c>
      <c r="AA109" s="18">
        <f>Z109+($AH109-$X109)/($AH$1-$X$1)</f>
        <v/>
      </c>
      <c r="AB109" s="18">
        <f>AA109+($AH109-$X109)/($AH$1-$X$1)</f>
        <v/>
      </c>
      <c r="AC109" s="18">
        <f>AB109+($AH109-$X109)/($AH$1-$X$1)</f>
        <v/>
      </c>
      <c r="AD109" s="18">
        <f>AC109+($AH109-$X109)/($AH$1-$X$1)</f>
        <v/>
      </c>
      <c r="AE109" s="18">
        <f>AD109+($AH109-$X109)/($AH$1-$X$1)</f>
        <v/>
      </c>
      <c r="AF109" s="18">
        <f>AE109+($AH109-$X109)/($AH$1-$X$1)</f>
        <v/>
      </c>
      <c r="AG109" s="18">
        <f>AF109+($AH109-$X109)/($AH$1-$X$1)</f>
        <v/>
      </c>
      <c r="AH109" s="18" t="n">
        <v>0.75</v>
      </c>
    </row>
    <row r="110">
      <c r="A110" s="18" t="inlineStr">
        <is>
          <t>Reconversion - Heat consumption opt. [kWh/kg H2]</t>
        </is>
      </c>
      <c r="B110" s="18" t="inlineStr">
        <is>
          <t>IRENA 2022</t>
        </is>
      </c>
      <c r="D110" s="18">
        <f>$N110+(($X110-$N110)/($X$1-$N$1))*(D$1-$N$1)</f>
        <v/>
      </c>
      <c r="E110" s="18">
        <f>$N110+(($X110-$N110)/($X$1-$N$1))*(E$1-$N$1)</f>
        <v/>
      </c>
      <c r="F110" s="18">
        <f>$N110+(($X110-$N110)/($X$1-$N$1))*(F$1-$N$1)</f>
        <v/>
      </c>
      <c r="G110" s="18">
        <f>$N110+(($X110-$N110)/($X$1-$N$1))*(G$1-$N$1)</f>
        <v/>
      </c>
      <c r="H110" s="18">
        <f>$N110+(($X110-$N110)/($X$1-$N$1))*(H$1-$N$1)</f>
        <v/>
      </c>
      <c r="I110" s="18">
        <f>$N110+(($X110-$N110)/($X$1-$N$1))*(I$1-$N$1)</f>
        <v/>
      </c>
      <c r="J110" s="18">
        <f>$N110+(($X110-$N110)/($X$1-$N$1))*(J$1-$N$1)</f>
        <v/>
      </c>
      <c r="K110" s="18">
        <f>$N110+(($X110-$N110)/($X$1-$N$1))*(K$1-$N$1)</f>
        <v/>
      </c>
      <c r="L110" s="18">
        <f>$N110+(($X110-$N110)/($X$1-$N$1))*(L$1-$N$1)</f>
        <v/>
      </c>
      <c r="M110" s="18">
        <f>$N110+(($X110-$N110)/($X$1-$N$1))*(M$1-$N$1)</f>
        <v/>
      </c>
      <c r="N110" s="18" t="n">
        <v>11.2</v>
      </c>
      <c r="O110" s="18">
        <f>N110+($X110-$N110)/($X$1-$N$1)</f>
        <v/>
      </c>
      <c r="P110" s="18">
        <f>O110+($X110-$N110)/($X$1-$N$1)</f>
        <v/>
      </c>
      <c r="Q110" s="18">
        <f>P110+($X110-$N110)/($X$1-$N$1)</f>
        <v/>
      </c>
      <c r="R110" s="18">
        <f>Q110+($X110-$N110)/($X$1-$N$1)</f>
        <v/>
      </c>
      <c r="S110" s="18">
        <f>R110+($X110-$N110)/($X$1-$N$1)</f>
        <v/>
      </c>
      <c r="T110" s="18">
        <f>S110+($X110-$N110)/($X$1-$N$1)</f>
        <v/>
      </c>
      <c r="U110" s="18">
        <f>T110+($X110-$N110)/($X$1-$N$1)</f>
        <v/>
      </c>
      <c r="V110" s="18">
        <f>U110+($X110-$N110)/($X$1-$N$1)</f>
        <v/>
      </c>
      <c r="W110" s="18">
        <f>V110+($X110-$N110)/($X$1-$N$1)</f>
        <v/>
      </c>
      <c r="X110" t="n">
        <v>8.1</v>
      </c>
      <c r="Y110" s="18">
        <f>X110+($AH110-$X110)/($AH$1-$X$1)</f>
        <v/>
      </c>
      <c r="Z110" s="18">
        <f>Y110+($AH110-$X110)/($AH$1-$X$1)</f>
        <v/>
      </c>
      <c r="AA110" s="18">
        <f>Z110+($AH110-$X110)/($AH$1-$X$1)</f>
        <v/>
      </c>
      <c r="AB110" s="18">
        <f>AA110+($AH110-$X110)/($AH$1-$X$1)</f>
        <v/>
      </c>
      <c r="AC110" s="18">
        <f>AB110+($AH110-$X110)/($AH$1-$X$1)</f>
        <v/>
      </c>
      <c r="AD110" s="18">
        <f>AC110+($AH110-$X110)/($AH$1-$X$1)</f>
        <v/>
      </c>
      <c r="AE110" s="18">
        <f>AD110+($AH110-$X110)/($AH$1-$X$1)</f>
        <v/>
      </c>
      <c r="AF110" s="18">
        <f>AE110+($AH110-$X110)/($AH$1-$X$1)</f>
        <v/>
      </c>
      <c r="AG110" s="18">
        <f>AF110+($AH110-$X110)/($AH$1-$X$1)</f>
        <v/>
      </c>
      <c r="AH110" s="18" t="n">
        <v>5</v>
      </c>
    </row>
    <row r="111">
      <c r="A111" s="18" t="inlineStr">
        <is>
          <t>Reconversion - Heat consumption pess. [kWh/kg H2]</t>
        </is>
      </c>
      <c r="B111" s="18" t="inlineStr">
        <is>
          <t>IRENA 2022</t>
        </is>
      </c>
      <c r="D111" s="18">
        <f>$N111+(($X111-$N111)/($X$1-$N$1))*(D$1-$N$1)</f>
        <v/>
      </c>
      <c r="E111" s="18">
        <f>$N111+(($X111-$N111)/($X$1-$N$1))*(E$1-$N$1)</f>
        <v/>
      </c>
      <c r="F111" s="18">
        <f>$N111+(($X111-$N111)/($X$1-$N$1))*(F$1-$N$1)</f>
        <v/>
      </c>
      <c r="G111" s="18">
        <f>$N111+(($X111-$N111)/($X$1-$N$1))*(G$1-$N$1)</f>
        <v/>
      </c>
      <c r="H111" s="18">
        <f>$N111+(($X111-$N111)/($X$1-$N$1))*(H$1-$N$1)</f>
        <v/>
      </c>
      <c r="I111" s="18">
        <f>$N111+(($X111-$N111)/($X$1-$N$1))*(I$1-$N$1)</f>
        <v/>
      </c>
      <c r="J111" s="18">
        <f>$N111+(($X111-$N111)/($X$1-$N$1))*(J$1-$N$1)</f>
        <v/>
      </c>
      <c r="K111" s="18">
        <f>$N111+(($X111-$N111)/($X$1-$N$1))*(K$1-$N$1)</f>
        <v/>
      </c>
      <c r="L111" s="18">
        <f>$N111+(($X111-$N111)/($X$1-$N$1))*(L$1-$N$1)</f>
        <v/>
      </c>
      <c r="M111" s="18">
        <f>$N111+(($X111-$N111)/($X$1-$N$1))*(M$1-$N$1)</f>
        <v/>
      </c>
      <c r="N111" s="18" t="n">
        <v>16.8</v>
      </c>
      <c r="O111" s="18">
        <f>N111+($X111-$N111)/($X$1-$N$1)</f>
        <v/>
      </c>
      <c r="P111" s="18">
        <f>O111+($X111-$N111)/($X$1-$N$1)</f>
        <v/>
      </c>
      <c r="Q111" s="18">
        <f>P111+($X111-$N111)/($X$1-$N$1)</f>
        <v/>
      </c>
      <c r="R111" s="18">
        <f>Q111+($X111-$N111)/($X$1-$N$1)</f>
        <v/>
      </c>
      <c r="S111" s="18">
        <f>R111+($X111-$N111)/($X$1-$N$1)</f>
        <v/>
      </c>
      <c r="T111" s="18">
        <f>S111+($X111-$N111)/($X$1-$N$1)</f>
        <v/>
      </c>
      <c r="U111" s="18">
        <f>T111+($X111-$N111)/($X$1-$N$1)</f>
        <v/>
      </c>
      <c r="V111" s="18">
        <f>U111+($X111-$N111)/($X$1-$N$1)</f>
        <v/>
      </c>
      <c r="W111" s="18">
        <f>V111+($X111-$N111)/($X$1-$N$1)</f>
        <v/>
      </c>
      <c r="X111" t="n">
        <v>14</v>
      </c>
      <c r="Y111" s="18">
        <f>X111+($AH111-$X111)/($AH$1-$X$1)</f>
        <v/>
      </c>
      <c r="Z111" s="18">
        <f>Y111+($AH111-$X111)/($AH$1-$X$1)</f>
        <v/>
      </c>
      <c r="AA111" s="18">
        <f>Z111+($AH111-$X111)/($AH$1-$X$1)</f>
        <v/>
      </c>
      <c r="AB111" s="18">
        <f>AA111+($AH111-$X111)/($AH$1-$X$1)</f>
        <v/>
      </c>
      <c r="AC111" s="18">
        <f>AB111+($AH111-$X111)/($AH$1-$X$1)</f>
        <v/>
      </c>
      <c r="AD111" s="18">
        <f>AC111+($AH111-$X111)/($AH$1-$X$1)</f>
        <v/>
      </c>
      <c r="AE111" s="18">
        <f>AD111+($AH111-$X111)/($AH$1-$X$1)</f>
        <v/>
      </c>
      <c r="AF111" s="18">
        <f>AE111+($AH111-$X111)/($AH$1-$X$1)</f>
        <v/>
      </c>
      <c r="AG111" s="18">
        <f>AF111+($AH111-$X111)/($AH$1-$X$1)</f>
        <v/>
      </c>
      <c r="AH111" s="18" t="n">
        <v>11.2</v>
      </c>
    </row>
  </sheetData>
  <pageMargins left="0.7" right="0.7" top="0.787401575" bottom="0.787401575" header="0.3" footer="0.3"/>
  <pageSetup orientation="portrait" paperSize="9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H47" sqref="H47"/>
    </sheetView>
  </sheetViews>
  <sheetFormatPr baseColWidth="10" defaultRowHeight="16"/>
  <cols>
    <col width="35.33203125" bestFit="1" customWidth="1" style="108" min="1" max="1"/>
    <col width="19.83203125" customWidth="1" style="108" min="2" max="2"/>
    <col width="7.83203125" bestFit="1" customWidth="1" style="108" min="3" max="3"/>
  </cols>
  <sheetData>
    <row r="1">
      <c r="A1" s="3" t="inlineStr">
        <is>
          <t>Properties</t>
        </is>
      </c>
      <c r="B1" s="3" t="inlineStr">
        <is>
          <t>Ref</t>
        </is>
      </c>
      <c r="C1" s="3" t="n">
        <v>2030</v>
      </c>
    </row>
    <row r="2">
      <c r="A2" t="inlineStr">
        <is>
          <t>CO2 shipping and storage costs [€/t Co2]</t>
        </is>
      </c>
      <c r="B2" s="16" t="inlineStr">
        <is>
          <t>Equinor Northern Lights Project</t>
        </is>
      </c>
      <c r="C2" t="inlineStr">
        <is>
          <t>30-55</t>
        </is>
      </c>
      <c r="D2" t="inlineStr">
        <is>
          <t>at 1,5-5 Mtpa</t>
        </is>
      </c>
    </row>
    <row r="3">
      <c r="B3" t="inlineStr">
        <is>
          <t>https://dvzpv6x5302g1.cloudfront.net/AcuCustom/Sitename/DAM/108/1._Meeting_the_technical_challenges_post_webinar_doc.pdf</t>
        </is>
      </c>
    </row>
    <row r="4">
      <c r="A4" t="inlineStr">
        <is>
          <t>LNG Density [kg/m^3]</t>
        </is>
      </c>
      <c r="B4" t="inlineStr">
        <is>
          <t>Irena</t>
        </is>
      </c>
      <c r="C4" t="n">
        <v>450</v>
      </c>
    </row>
    <row r="5">
      <c r="A5" t="inlineStr">
        <is>
          <t>Liquid CO2 Density [kg/m^3]</t>
        </is>
      </c>
      <c r="B5" t="inlineStr">
        <is>
          <t>IRena</t>
        </is>
      </c>
      <c r="C5" t="n">
        <v>1100</v>
      </c>
    </row>
    <row r="6">
      <c r="A6" s="71" t="inlineStr">
        <is>
          <t>Liquefaction CAPEX [GBP/t CO2/y]</t>
        </is>
      </c>
      <c r="B6" s="71" t="inlineStr">
        <is>
          <t>Element Energy</t>
        </is>
      </c>
      <c r="C6" t="n">
        <v>4.9</v>
      </c>
    </row>
    <row r="7">
      <c r="A7" s="71" t="inlineStr">
        <is>
          <t>Liquefaction - fixed OPEX [% of Capex]</t>
        </is>
      </c>
      <c r="C7" t="n">
        <v>10</v>
      </c>
    </row>
    <row r="8">
      <c r="A8" s="71" t="inlineStr">
        <is>
          <t>Liquefaciton - Energy [kWh/t CO2]</t>
        </is>
      </c>
      <c r="C8" t="n">
        <v>16.6</v>
      </c>
    </row>
    <row r="9">
      <c r="A9" s="71" t="inlineStr">
        <is>
          <t>Export Terminal - [GBP/t CO2/y]</t>
        </is>
      </c>
      <c r="C9" t="n">
        <v>1.4</v>
      </c>
    </row>
    <row r="10">
      <c r="A10" s="71" t="inlineStr">
        <is>
          <t>Export Terminal - fixed OPEX [% of Capex]</t>
        </is>
      </c>
      <c r="C10" t="n">
        <v>3</v>
      </c>
    </row>
    <row r="11">
      <c r="A11" s="71" t="inlineStr">
        <is>
          <t>Shippping - [GBP/t CO2/y]</t>
        </is>
      </c>
      <c r="C11" t="n">
        <v>1184495</v>
      </c>
    </row>
    <row r="12">
      <c r="A12" s="71" t="inlineStr">
        <is>
          <t>Shipping - fixed OPEX [% of Capex]</t>
        </is>
      </c>
    </row>
    <row r="13">
      <c r="A13" s="71" t="inlineStr">
        <is>
          <t>Shipping - Ship size [t CO2]</t>
        </is>
      </c>
      <c r="C13" t="n">
        <v>10000</v>
      </c>
    </row>
  </sheetData>
  <hyperlinks>
    <hyperlink xmlns:r="http://schemas.openxmlformats.org/officeDocument/2006/relationships" ref="B2" r:id="rId1"/>
  </hyperlinks>
  <pageMargins left="0.7" right="0.7" top="0.787401575" bottom="0.787401575" header="0.3" footer="0.3"/>
  <pageSetup orientation="portrait" paperSize="9"/>
</worksheet>
</file>

<file path=xl/worksheets/sheet1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R34"/>
  <sheetViews>
    <sheetView zoomScale="110" zoomScaleNormal="110" workbookViewId="0">
      <selection activeCell="Q2" sqref="Q2"/>
    </sheetView>
  </sheetViews>
  <sheetFormatPr baseColWidth="10" defaultRowHeight="16"/>
  <cols>
    <col width="28.6640625" bestFit="1" customWidth="1" style="108" min="1" max="1"/>
    <col width="9.83203125" bestFit="1" customWidth="1" style="108" min="2" max="2"/>
    <col width="12" customWidth="1" style="108" min="3" max="3"/>
    <col width="32" bestFit="1" customWidth="1" style="108" min="4" max="4"/>
    <col width="9.1640625" bestFit="1" customWidth="1" style="108" min="5" max="5"/>
    <col width="17.6640625" bestFit="1" customWidth="1" style="108" min="6" max="6"/>
    <col width="9.83203125" bestFit="1" customWidth="1" style="108" min="7" max="7"/>
    <col width="33.1640625" customWidth="1" style="108" min="8" max="8"/>
    <col width="11" bestFit="1" customWidth="1" style="108" min="9" max="9"/>
    <col width="16.83203125" bestFit="1" customWidth="1" style="108" min="10" max="10"/>
    <col width="12.1640625" bestFit="1" customWidth="1" style="108" min="11" max="11"/>
    <col width="16.83203125" bestFit="1" customWidth="1" style="108" min="12" max="12"/>
    <col width="19" bestFit="1" customWidth="1" style="108" min="14" max="14"/>
    <col width="6.33203125" bestFit="1" customWidth="1" style="108" min="15" max="15"/>
    <col width="16.5" bestFit="1" customWidth="1" style="108" min="16" max="16"/>
    <col width="5.1640625" bestFit="1" customWidth="1" style="108" min="17" max="17"/>
    <col width="55.1640625" bestFit="1" customWidth="1" style="108" min="18" max="18"/>
  </cols>
  <sheetData>
    <row r="1">
      <c r="A1" s="14" t="inlineStr">
        <is>
          <t>Norway</t>
        </is>
      </c>
      <c r="B1" s="14" t="inlineStr">
        <is>
          <t>Units</t>
        </is>
      </c>
      <c r="C1" s="14" t="inlineStr">
        <is>
          <t>Ref</t>
        </is>
      </c>
      <c r="D1" s="3" t="inlineStr">
        <is>
          <t>Emission intensity @ GWP100  = 25</t>
        </is>
      </c>
      <c r="E1" s="3" t="inlineStr">
        <is>
          <t>Units</t>
        </is>
      </c>
      <c r="F1" s="3" t="inlineStr">
        <is>
          <t>Emissions intensity</t>
        </is>
      </c>
      <c r="G1" s="3" t="inlineStr">
        <is>
          <t>Units</t>
        </is>
      </c>
      <c r="H1" s="3" t="inlineStr">
        <is>
          <t>Emission intensity @ GWP100 = 29,8</t>
        </is>
      </c>
      <c r="I1" s="14" t="inlineStr">
        <is>
          <t>Units</t>
        </is>
      </c>
      <c r="J1" s="14" t="inlineStr">
        <is>
          <t>Emission intensity</t>
        </is>
      </c>
      <c r="K1" s="14" t="inlineStr">
        <is>
          <t>Units</t>
        </is>
      </c>
      <c r="L1" s="14" t="inlineStr">
        <is>
          <t>Emission intensity</t>
        </is>
      </c>
      <c r="N1" s="12" t="inlineStr">
        <is>
          <t>at GWP of 25 for CH4</t>
        </is>
      </c>
      <c r="P1" s="31" t="inlineStr">
        <is>
          <t>IPCC AR6 GWP100</t>
        </is>
      </c>
      <c r="Q1" s="31" t="n">
        <v>29.8</v>
      </c>
      <c r="R1" t="inlineStr">
        <is>
          <t>https://www.ercevolution.energy/ipcc-sixth-assessment-report/</t>
        </is>
      </c>
    </row>
    <row r="2">
      <c r="A2" s="15" t="inlineStr">
        <is>
          <t>Piped Gas</t>
        </is>
      </c>
      <c r="P2" s="31" t="inlineStr">
        <is>
          <t>GWP20</t>
        </is>
      </c>
      <c r="Q2" t="n">
        <v>82.5</v>
      </c>
    </row>
    <row r="3">
      <c r="A3" t="inlineStr">
        <is>
          <t>Upstream</t>
        </is>
      </c>
      <c r="B3" s="12" t="inlineStr">
        <is>
          <t>gCO2e/MJ</t>
        </is>
      </c>
      <c r="C3" t="inlineStr">
        <is>
          <t>Equinor 2021</t>
        </is>
      </c>
      <c r="D3" s="13">
        <f>1.3</f>
        <v/>
      </c>
      <c r="E3" s="31" t="inlineStr">
        <is>
          <t>g CH4/MJ</t>
        </is>
      </c>
      <c r="F3" s="31">
        <f>D3/$O$6</f>
        <v/>
      </c>
      <c r="G3" s="12" t="inlineStr">
        <is>
          <t>gCO2e/MJ</t>
        </is>
      </c>
      <c r="H3" s="31">
        <f>F3*$Q$1</f>
        <v/>
      </c>
      <c r="I3" s="12" t="inlineStr">
        <is>
          <t>gCO2e/kWh</t>
        </is>
      </c>
      <c r="J3" s="13">
        <f>D3/$P$3</f>
        <v/>
      </c>
      <c r="K3" s="12" t="inlineStr">
        <is>
          <t>gCO2e/kg H2</t>
        </is>
      </c>
      <c r="L3" s="13">
        <f>J3*33.33</f>
        <v/>
      </c>
      <c r="O3" s="12" t="inlineStr">
        <is>
          <t xml:space="preserve">kWh= </t>
        </is>
      </c>
      <c r="P3" s="12" t="n">
        <v>3.6</v>
      </c>
      <c r="Q3" s="12" t="inlineStr">
        <is>
          <t>MJ</t>
        </is>
      </c>
    </row>
    <row r="4">
      <c r="A4" t="inlineStr">
        <is>
          <t>Midstream</t>
        </is>
      </c>
      <c r="B4" t="inlineStr">
        <is>
          <t>gCO2e/MJ</t>
        </is>
      </c>
      <c r="C4" t="inlineStr">
        <is>
          <t>Equinor 2021</t>
        </is>
      </c>
      <c r="D4" s="13">
        <f>0.16</f>
        <v/>
      </c>
      <c r="E4" s="31" t="inlineStr">
        <is>
          <t>g CH4/MJ</t>
        </is>
      </c>
      <c r="F4" s="31">
        <f>D4/$O$6</f>
        <v/>
      </c>
      <c r="G4" t="inlineStr">
        <is>
          <t>gCO2e/MJ</t>
        </is>
      </c>
      <c r="H4" s="31">
        <f>F4*$Q$1</f>
        <v/>
      </c>
      <c r="I4" s="12" t="inlineStr">
        <is>
          <t>gCO2e/kWh</t>
        </is>
      </c>
      <c r="J4" s="13">
        <f>D4/$P$3</f>
        <v/>
      </c>
      <c r="K4" s="12" t="inlineStr">
        <is>
          <t>gCO2e/kg H2</t>
        </is>
      </c>
      <c r="L4" s="13">
        <f>J4*33.33</f>
        <v/>
      </c>
      <c r="O4" s="12" t="inlineStr">
        <is>
          <t xml:space="preserve">1MJ= </t>
        </is>
      </c>
      <c r="P4" s="12">
        <f>1/3.6</f>
        <v/>
      </c>
      <c r="Q4" s="12" t="inlineStr">
        <is>
          <t>kWh</t>
        </is>
      </c>
    </row>
    <row r="5">
      <c r="A5" s="12" t="inlineStr">
        <is>
          <t>Downstream (to GER)</t>
        </is>
      </c>
      <c r="B5" s="12" t="inlineStr">
        <is>
          <t>gCO2e/MJ</t>
        </is>
      </c>
      <c r="C5" t="inlineStr">
        <is>
          <t>Equinor 2021</t>
        </is>
      </c>
      <c r="D5" t="n">
        <v>0.9</v>
      </c>
      <c r="E5" s="31" t="inlineStr">
        <is>
          <t>g CH4/MJ</t>
        </is>
      </c>
      <c r="F5" s="31">
        <f>D5/$O$6</f>
        <v/>
      </c>
      <c r="G5" s="12" t="inlineStr">
        <is>
          <t>gCO2e/MJ</t>
        </is>
      </c>
      <c r="H5" s="31">
        <f>F5*$Q$1</f>
        <v/>
      </c>
      <c r="I5" s="12" t="inlineStr">
        <is>
          <t>gCO2e/kWh</t>
        </is>
      </c>
      <c r="J5" s="13">
        <f>D5/$P$3</f>
        <v/>
      </c>
      <c r="K5" s="12" t="inlineStr">
        <is>
          <t>gCO2e/kg H2</t>
        </is>
      </c>
      <c r="L5" s="13">
        <f>J5*33.33</f>
        <v/>
      </c>
    </row>
    <row r="6">
      <c r="I6" s="12" t="n"/>
      <c r="K6" s="12" t="n"/>
      <c r="L6" s="13" t="n"/>
      <c r="N6" s="31" t="inlineStr">
        <is>
          <t>Equinor GWP100</t>
        </is>
      </c>
      <c r="O6" t="n">
        <v>25</v>
      </c>
    </row>
    <row r="7">
      <c r="A7" s="15" t="inlineStr">
        <is>
          <t>LNG</t>
        </is>
      </c>
      <c r="B7" s="12" t="n"/>
      <c r="I7" s="12" t="n"/>
      <c r="K7" s="12" t="n"/>
      <c r="L7" s="13" t="n"/>
    </row>
    <row r="8">
      <c r="A8" s="12" t="inlineStr">
        <is>
          <t>Upstream</t>
        </is>
      </c>
      <c r="B8" t="inlineStr">
        <is>
          <t>gCO2e/MJ</t>
        </is>
      </c>
      <c r="C8" t="inlineStr">
        <is>
          <t>Equinor 2021</t>
        </is>
      </c>
      <c r="D8" t="n">
        <v>3.8</v>
      </c>
      <c r="I8" s="12" t="inlineStr">
        <is>
          <t>gCO2e/kWh</t>
        </is>
      </c>
      <c r="J8" s="13">
        <f>D8/$P$3</f>
        <v/>
      </c>
      <c r="K8" s="12" t="inlineStr">
        <is>
          <t>gCO2e/kg H2</t>
        </is>
      </c>
      <c r="L8" s="13">
        <f>J8*33.33</f>
        <v/>
      </c>
    </row>
    <row r="9">
      <c r="A9" s="12" t="inlineStr">
        <is>
          <t>Midstream</t>
        </is>
      </c>
      <c r="B9" s="12" t="inlineStr">
        <is>
          <t>gCO2e/MJ</t>
        </is>
      </c>
      <c r="C9" t="inlineStr">
        <is>
          <t>Equinor 2021</t>
        </is>
      </c>
      <c r="D9" t="n">
        <v>2.9</v>
      </c>
      <c r="I9" s="12" t="inlineStr">
        <is>
          <t>gCO2e/kWh</t>
        </is>
      </c>
      <c r="J9" s="13">
        <f>D9/$P$3</f>
        <v/>
      </c>
      <c r="K9" s="12" t="inlineStr">
        <is>
          <t>gCO2e/kg H2</t>
        </is>
      </c>
      <c r="L9" s="13">
        <f>J9*33.33</f>
        <v/>
      </c>
    </row>
    <row r="10">
      <c r="A10" s="12" t="inlineStr">
        <is>
          <t>Downstream</t>
        </is>
      </c>
      <c r="B10" t="inlineStr">
        <is>
          <t>gCO2e/MJ</t>
        </is>
      </c>
      <c r="C10" t="inlineStr">
        <is>
          <t>Equinor 2021</t>
        </is>
      </c>
      <c r="D10" t="n">
        <v>1.6</v>
      </c>
      <c r="I10" s="12" t="inlineStr">
        <is>
          <t>gCO2e/kWh</t>
        </is>
      </c>
      <c r="J10" s="13">
        <f>D10/$P$3</f>
        <v/>
      </c>
      <c r="K10" s="12" t="inlineStr">
        <is>
          <t>gCO2e/kg H2</t>
        </is>
      </c>
      <c r="L10" s="13">
        <f>J10*33.33</f>
        <v/>
      </c>
    </row>
    <row r="14">
      <c r="A14" s="3" t="n"/>
    </row>
    <row r="15">
      <c r="A15" s="30" t="n"/>
    </row>
    <row r="16">
      <c r="A16" s="30" t="n"/>
    </row>
    <row r="17">
      <c r="A17" s="30" t="n"/>
    </row>
    <row r="18">
      <c r="A18" s="30" t="n"/>
      <c r="B18" s="30" t="n"/>
    </row>
    <row r="19">
      <c r="A19" s="30" t="n"/>
    </row>
    <row r="21">
      <c r="A21" s="60" t="n"/>
    </row>
    <row r="23">
      <c r="A23" s="61" t="n"/>
    </row>
    <row r="24">
      <c r="A24" s="60" t="n"/>
    </row>
    <row r="25">
      <c r="A25" s="61" t="n"/>
    </row>
    <row r="26">
      <c r="A26" s="61" t="n"/>
    </row>
    <row r="27">
      <c r="A27" s="60" t="n"/>
    </row>
    <row r="28">
      <c r="A28" s="61" t="n"/>
    </row>
    <row r="29">
      <c r="A29" s="61" t="n"/>
    </row>
    <row r="30">
      <c r="A30" s="60" t="n"/>
    </row>
    <row r="31">
      <c r="A31" s="61" t="n"/>
    </row>
    <row r="32">
      <c r="A32" s="61" t="n"/>
    </row>
    <row r="33">
      <c r="A33" s="61" t="n"/>
    </row>
    <row r="34">
      <c r="A34" s="62" t="n"/>
    </row>
  </sheetData>
  <pageMargins left="0.7" right="0.7" top="0.787401575" bottom="0.7874015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Q27"/>
  <sheetViews>
    <sheetView tabSelected="1" workbookViewId="0">
      <pane xSplit="1" topLeftCell="AI1" activePane="topRight" state="frozen"/>
      <selection pane="topRight" activeCell="AL31" sqref="AL31"/>
    </sheetView>
  </sheetViews>
  <sheetFormatPr baseColWidth="10" defaultColWidth="8.83203125" defaultRowHeight="16"/>
  <cols>
    <col width="5.6640625" bestFit="1" customWidth="1" style="108" min="1" max="1"/>
    <col width="36.6640625" bestFit="1" customWidth="1" style="108" min="2" max="2"/>
    <col width="12.1640625" bestFit="1" customWidth="1" style="108" min="3" max="3"/>
    <col width="44.1640625" bestFit="1" customWidth="1" style="108" min="4" max="4"/>
    <col width="21.1640625" bestFit="1" customWidth="1" style="108" min="5" max="5"/>
    <col width="24.33203125" bestFit="1" customWidth="1" style="108" min="6" max="6"/>
    <col width="23.83203125" bestFit="1" customWidth="1" style="108" min="7" max="7"/>
    <col width="27" bestFit="1" customWidth="1" style="108" min="8" max="8"/>
    <col width="20.6640625" bestFit="1" customWidth="1" style="108" min="9" max="9"/>
    <col width="24.1640625" bestFit="1" customWidth="1" style="108" min="10" max="10"/>
    <col width="17.6640625" bestFit="1" customWidth="1" style="108" min="11" max="11"/>
    <col width="24.33203125" bestFit="1" customWidth="1" style="108" min="12" max="12"/>
    <col width="21.83203125" bestFit="1" customWidth="1" style="108" min="13" max="13"/>
    <col width="18.1640625" bestFit="1" customWidth="1" style="108" min="14" max="14"/>
    <col width="21" bestFit="1" customWidth="1" style="108" min="15" max="15"/>
    <col width="25.5" bestFit="1" customWidth="1" style="108" min="16" max="16"/>
    <col width="19" bestFit="1" customWidth="1" style="108" min="17" max="17"/>
    <col width="25.6640625" bestFit="1" customWidth="1" style="108" min="18" max="18"/>
    <col width="23.1640625" bestFit="1" customWidth="1" style="108" min="19" max="19"/>
    <col width="19.5" bestFit="1" customWidth="1" style="108" min="20" max="20"/>
    <col width="23.83203125" bestFit="1" customWidth="1" style="108" min="21" max="21"/>
    <col width="28.33203125" bestFit="1" customWidth="1" style="108" min="22" max="22"/>
    <col width="21.83203125" bestFit="1" customWidth="1" style="108" min="23" max="23"/>
    <col width="28.5" bestFit="1" customWidth="1" style="108" min="24" max="24"/>
    <col width="25.83203125" bestFit="1" customWidth="1" style="108" min="25" max="25"/>
    <col width="22.33203125" bestFit="1" customWidth="1" style="108" min="26" max="26"/>
    <col width="24.33203125" bestFit="1" customWidth="1" style="108" min="27" max="27"/>
    <col width="28.83203125" bestFit="1" customWidth="1" style="108" min="28" max="28"/>
    <col width="22.33203125" bestFit="1" customWidth="1" style="108" min="29" max="29"/>
    <col width="29" bestFit="1" customWidth="1" style="108" min="30" max="30"/>
    <col width="26.33203125" bestFit="1" customWidth="1" style="108" min="31" max="31"/>
    <col width="22.83203125" bestFit="1" customWidth="1" style="108" min="32" max="32"/>
    <col width="17" bestFit="1" customWidth="1" style="108" min="33" max="33"/>
    <col width="25.33203125" bestFit="1" customWidth="1" style="108" min="34" max="34"/>
    <col width="44.1640625" bestFit="1" customWidth="1" style="108" min="35" max="35"/>
    <col width="23.1640625" bestFit="1" customWidth="1" style="108" min="36" max="36"/>
    <col width="20.33203125" bestFit="1" customWidth="1" style="108" min="37" max="37"/>
    <col width="19.1640625" bestFit="1" customWidth="1" style="108" min="38" max="38"/>
    <col width="30" bestFit="1" customWidth="1" style="108" min="39" max="39"/>
    <col width="19.5" bestFit="1" customWidth="1" style="108" min="40" max="40"/>
    <col width="18.33203125" bestFit="1" customWidth="1" style="108" min="41" max="41"/>
  </cols>
  <sheetData>
    <row r="1" customFormat="1" s="3">
      <c r="A1" s="98" t="inlineStr">
        <is>
          <t>Years</t>
        </is>
      </c>
      <c r="B1" s="3" t="inlineStr">
        <is>
          <t>Norway_Onshore_1_low_temp_optimistic</t>
        </is>
      </c>
      <c r="C1" s="3" t="inlineStr">
        <is>
          <t>LCOH_BLUE</t>
        </is>
      </c>
      <c r="D1" s="99" t="inlineStr">
        <is>
          <t>Blue hydrogen emissions [kg CO2/kg H2] - Norway</t>
        </is>
      </c>
      <c r="E1" s="101" t="inlineStr">
        <is>
          <t>New_Pipeline_costs_off</t>
        </is>
      </c>
      <c r="F1" s="101" t="inlineStr">
        <is>
          <t>New_Pipeline_costs_on_off</t>
        </is>
      </c>
      <c r="G1" s="101" t="inlineStr">
        <is>
          <t>Retrofit_pipeline_costs_off</t>
        </is>
      </c>
      <c r="H1" s="102" t="inlineStr">
        <is>
          <t>Retrofit_pipeline_costs_on_off</t>
        </is>
      </c>
      <c r="I1" s="102" t="inlineStr">
        <is>
          <t>LH2_Liquefaction_costs</t>
        </is>
      </c>
      <c r="J1" s="102" t="inlineStr">
        <is>
          <t>LH2_Export_terminal_costs</t>
        </is>
      </c>
      <c r="K1" s="102" t="inlineStr">
        <is>
          <t>LH2_Shipping_costs</t>
        </is>
      </c>
      <c r="L1" s="102" t="inlineStr">
        <is>
          <t>LH2_Import_terminal_costs</t>
        </is>
      </c>
      <c r="M1" s="102" t="inlineStr">
        <is>
          <t>LH2_Reconversion_costs</t>
        </is>
      </c>
      <c r="N1" s="102" t="inlineStr">
        <is>
          <t>LH2_transport_costs</t>
        </is>
      </c>
      <c r="O1" s="102" t="inlineStr">
        <is>
          <t>LNH3_Conversion_costs</t>
        </is>
      </c>
      <c r="P1" s="102" t="inlineStr">
        <is>
          <t>LNH3_Export_terminal_costs</t>
        </is>
      </c>
      <c r="Q1" s="102" t="inlineStr">
        <is>
          <t>LNH3_Shipping_costs</t>
        </is>
      </c>
      <c r="R1" s="102" t="inlineStr">
        <is>
          <t>LNH3_Import_terminal_costs</t>
        </is>
      </c>
      <c r="S1" s="102" t="inlineStr">
        <is>
          <t>LNH3_Reconversion_costs</t>
        </is>
      </c>
      <c r="T1" s="102" t="inlineStr">
        <is>
          <t>LNH3_transport_costs</t>
        </is>
      </c>
      <c r="U1" s="103" t="inlineStr">
        <is>
          <t>LH2_Conversion_emissions</t>
        </is>
      </c>
      <c r="V1" s="103" t="inlineStr">
        <is>
          <t>LH2_Export_terminal_emissions</t>
        </is>
      </c>
      <c r="W1" s="103" t="inlineStr">
        <is>
          <t>LH2_Shipping_emissions</t>
        </is>
      </c>
      <c r="X1" s="103" t="inlineStr">
        <is>
          <t>LH2_Import_terminal_emissions</t>
        </is>
      </c>
      <c r="Y1" s="103" t="inlineStr">
        <is>
          <t>LH2_Reconversion_emissions</t>
        </is>
      </c>
      <c r="Z1" s="103" t="inlineStr">
        <is>
          <t>LH2_transport_emissions</t>
        </is>
      </c>
      <c r="AA1" s="103" t="inlineStr">
        <is>
          <t>NH3_Conversion_emissions</t>
        </is>
      </c>
      <c r="AB1" s="103" t="inlineStr">
        <is>
          <t>NH3_Export_terminal_emissions</t>
        </is>
      </c>
      <c r="AC1" s="103" t="inlineStr">
        <is>
          <t>NH3_Shipping_emissions</t>
        </is>
      </c>
      <c r="AD1" s="103" t="inlineStr">
        <is>
          <t>NH3_Import_terminal_emissions</t>
        </is>
      </c>
      <c r="AE1" s="103" t="inlineStr">
        <is>
          <t>NH3_Reconversion_emissions</t>
        </is>
      </c>
      <c r="AF1" s="103" t="inlineStr">
        <is>
          <t>NH3_transport_emissions</t>
        </is>
      </c>
      <c r="AG1" s="105" t="inlineStr">
        <is>
          <t>Pipeline_emissions</t>
        </is>
      </c>
      <c r="AH1" s="106" t="inlineStr">
        <is>
          <t>Green_production_emissions</t>
        </is>
      </c>
      <c r="AI1" s="112" t="inlineStr">
        <is>
          <t>Blue hydrogen emissions [kg CO2/kg H2] - Norway</t>
        </is>
      </c>
      <c r="AJ1" s="111" t="inlineStr">
        <is>
          <t>Minimal_production_costs</t>
        </is>
      </c>
      <c r="AK1" s="109" t="inlineStr">
        <is>
          <t>Production_Technology</t>
        </is>
      </c>
      <c r="AL1" s="109" t="inlineStr">
        <is>
          <t>Production_Emissions</t>
        </is>
      </c>
      <c r="AM1" s="109" t="inlineStr">
        <is>
          <t>Minimal_offshore_transport_costs</t>
        </is>
      </c>
      <c r="AN1" s="109" t="inlineStr">
        <is>
          <t>Transport_Technology</t>
        </is>
      </c>
      <c r="AO1" s="110" t="inlineStr">
        <is>
          <t>Transport_Emissions</t>
        </is>
      </c>
      <c r="AP1" s="118" t="inlineStr">
        <is>
          <t>Minimal_production_costs</t>
        </is>
      </c>
      <c r="AQ1" s="118" t="inlineStr">
        <is>
          <t>Technology</t>
        </is>
      </c>
    </row>
    <row r="2" customFormat="1" s="113">
      <c r="A2" s="3" t="n">
        <v>2025</v>
      </c>
      <c r="B2" s="113" t="n">
        <v>2.038816398207525</v>
      </c>
      <c r="C2" s="113" t="n">
        <v>2.589820097260274</v>
      </c>
      <c r="D2" s="113" t="n">
        <v>4.751399999999999</v>
      </c>
      <c r="E2" s="113" t="n">
        <v>0.3665902170085696</v>
      </c>
      <c r="F2" s="113" t="n">
        <v>0.4675182164837055</v>
      </c>
      <c r="G2" s="113" t="n">
        <v>0.1018919363964793</v>
      </c>
      <c r="H2" s="113" t="n">
        <v>0.137474027598863</v>
      </c>
      <c r="I2" s="113" t="n">
        <v>1.215341091195463</v>
      </c>
      <c r="J2" s="113" t="n">
        <v>0.2096032935294618</v>
      </c>
      <c r="K2" s="113" t="n">
        <v>0.2356850310454568</v>
      </c>
      <c r="L2" s="113" t="n">
        <v>0.1911600081117512</v>
      </c>
      <c r="M2" s="113" t="n">
        <v>0.1911635233038925</v>
      </c>
      <c r="N2" s="113" t="n">
        <v>2.042952947186025</v>
      </c>
      <c r="O2" s="113" t="n">
        <v>0.2395512991192312</v>
      </c>
      <c r="P2" s="113" t="n">
        <v>0.07416611992169615</v>
      </c>
      <c r="Q2" s="113" t="n">
        <v>0.01493897833933681</v>
      </c>
      <c r="R2" s="113" t="n">
        <v>0.07479299710458334</v>
      </c>
      <c r="S2" s="113" t="n">
        <v>0.6895867099004496</v>
      </c>
      <c r="T2" s="113" t="n">
        <v>1.093036104385297</v>
      </c>
      <c r="U2" s="113" t="n">
        <v>71.35033267241381</v>
      </c>
      <c r="V2" s="113" t="n">
        <v>28.32391993965518</v>
      </c>
      <c r="W2" s="113" t="n">
        <v>12.41187930070302</v>
      </c>
      <c r="X2" s="113" t="n">
        <v>292.28</v>
      </c>
      <c r="Y2" s="113" t="n">
        <v>227.3288888888888</v>
      </c>
      <c r="Z2" s="113" t="n">
        <v>744.3902806011498</v>
      </c>
      <c r="AA2" s="113" t="n">
        <v>92.97164560344829</v>
      </c>
      <c r="AB2" s="113" t="n">
        <v>0.9955223134107207</v>
      </c>
      <c r="AC2" s="113" t="n">
        <v>17.89243932276963</v>
      </c>
      <c r="AD2" s="113" t="n">
        <v>19.82423665566557</v>
      </c>
      <c r="AE2" s="113" t="n">
        <v>4911.927777777777</v>
      </c>
      <c r="AF2" s="113" t="n">
        <v>5043.611621673072</v>
      </c>
      <c r="AG2" s="113" t="n">
        <v>10.26909662987716</v>
      </c>
      <c r="AH2" s="113" t="n">
        <v>0.1716</v>
      </c>
      <c r="AI2" s="114" t="n">
        <v>4.916399999999999</v>
      </c>
      <c r="AJ2" s="113" t="n">
        <v>2.491992405919429</v>
      </c>
      <c r="AK2" s="113" t="inlineStr">
        <is>
          <t>Green</t>
        </is>
      </c>
      <c r="AL2" s="113">
        <f>IF(AK2="Green",AH2,AI2)</f>
        <v/>
      </c>
      <c r="AM2" s="113" t="n">
        <v>1.093036104385297</v>
      </c>
      <c r="AN2" s="113" t="inlineStr">
        <is>
          <t>NH3</t>
        </is>
      </c>
      <c r="AO2" s="113">
        <f>IF(AN2="NH3",AF2,IF(AN2="New pipeline",AG2,IF(AN2="LH2",Z2,IF(AN2="Retrofit pipeline",AG2,0))))/1000</f>
        <v/>
      </c>
      <c r="AP2" t="n">
        <v>2.491992405919429</v>
      </c>
      <c r="AQ2" t="inlineStr">
        <is>
          <t>Green</t>
        </is>
      </c>
    </row>
    <row r="3" customFormat="1" s="13">
      <c r="A3" s="31" t="n">
        <v>2026</v>
      </c>
      <c r="B3" s="13" t="n">
        <v>1.996777775641318</v>
      </c>
      <c r="C3" s="13" t="n">
        <v>2.373446744054794</v>
      </c>
      <c r="D3" s="13" t="n">
        <v>4.64568</v>
      </c>
      <c r="E3" s="13" t="n">
        <v>0.3680200740085696</v>
      </c>
      <c r="F3" s="13" t="n">
        <v>0.4696080074837055</v>
      </c>
      <c r="G3" s="13" t="n">
        <v>0.1033217933964793</v>
      </c>
      <c r="H3" s="13" t="n">
        <v>0.139563818598863</v>
      </c>
      <c r="I3" s="13" t="n">
        <v>1.175823291862205</v>
      </c>
      <c r="J3" s="13" t="n">
        <v>0.2073427215399462</v>
      </c>
      <c r="K3" s="13" t="n">
        <v>0.2236085572533614</v>
      </c>
      <c r="L3" s="13" t="n">
        <v>0.1891105460663235</v>
      </c>
      <c r="M3" s="13" t="n">
        <v>0.1826397997591963</v>
      </c>
      <c r="N3" s="13" t="n">
        <v>1.978524916481033</v>
      </c>
      <c r="O3" s="13" t="n">
        <v>0.2348879699828612</v>
      </c>
      <c r="P3" s="13" t="n">
        <v>0.07414395895643874</v>
      </c>
      <c r="Q3" s="13" t="n">
        <v>0.01392708324575814</v>
      </c>
      <c r="R3" s="13" t="n">
        <v>0.07476361657490889</v>
      </c>
      <c r="S3" s="13" t="n">
        <v>0.6637381561212099</v>
      </c>
      <c r="T3" s="13" t="n">
        <v>1.061460784881177</v>
      </c>
      <c r="U3" s="13" t="n">
        <v>68.49631936551727</v>
      </c>
      <c r="V3" s="13" t="n">
        <v>27.19096314206898</v>
      </c>
      <c r="W3" s="13" t="n">
        <v>12.15385313956031</v>
      </c>
      <c r="X3" s="13" t="n">
        <v>274.9</v>
      </c>
      <c r="Y3" s="13" t="n">
        <v>207.7022222222221</v>
      </c>
      <c r="Z3" s="13" t="n">
        <v>696.5502794036568</v>
      </c>
      <c r="AA3" s="13" t="n">
        <v>89.25277977931037</v>
      </c>
      <c r="AB3" s="13" t="n">
        <v>0.955701420874292</v>
      </c>
      <c r="AC3" s="13" t="n">
        <v>17.51049607439464</v>
      </c>
      <c r="AD3" s="13" t="n">
        <v>18.64541760176017</v>
      </c>
      <c r="AE3" s="13" t="n">
        <v>4502.251111111109</v>
      </c>
      <c r="AF3" s="13" t="n">
        <v>4628.615505987448</v>
      </c>
      <c r="AG3" s="13" t="n">
        <v>9.858332764682073</v>
      </c>
      <c r="AH3" s="13" t="n">
        <v>0.1716</v>
      </c>
      <c r="AI3" s="115" t="n">
        <v>4.810680000000001</v>
      </c>
      <c r="AJ3" s="13" t="n">
        <v>2.373446744054794</v>
      </c>
      <c r="AK3" s="13" t="inlineStr">
        <is>
          <t>Blue</t>
        </is>
      </c>
      <c r="AL3" s="13">
        <f>IF(AK3="Green",AH3,AI3)</f>
        <v/>
      </c>
      <c r="AM3" s="13" t="n">
        <v>1.061460784881177</v>
      </c>
      <c r="AN3" s="13" t="inlineStr">
        <is>
          <t>NH3</t>
        </is>
      </c>
      <c r="AO3" s="13">
        <f>IF(AN3="NH3",AF3,IF(AN3="New pipeline",AG3,IF(AN3="LH2",Z3,IF(AN3="Retrofit pipeline",AG3,0))))/1000</f>
        <v/>
      </c>
      <c r="AP3" t="n">
        <v>2.373446744054794</v>
      </c>
      <c r="AQ3" t="inlineStr">
        <is>
          <t>Blue</t>
        </is>
      </c>
    </row>
    <row r="4" customFormat="1" s="13">
      <c r="A4" s="31" t="n">
        <v>2027</v>
      </c>
      <c r="B4" s="13" t="n">
        <v>1.957465828748027</v>
      </c>
      <c r="C4" s="13" t="n">
        <v>2.155720174849315</v>
      </c>
      <c r="D4" s="13" t="n">
        <v>4.53996</v>
      </c>
      <c r="E4" s="13" t="n">
        <v>0.3694499310085696</v>
      </c>
      <c r="F4" s="13" t="n">
        <v>0.4716977984837055</v>
      </c>
      <c r="G4" s="13" t="n">
        <v>0.1047516503964793</v>
      </c>
      <c r="H4" s="13" t="n">
        <v>0.141653609598863</v>
      </c>
      <c r="I4" s="13" t="n">
        <v>1.138194656082554</v>
      </c>
      <c r="J4" s="13" t="n">
        <v>0.2053651257588733</v>
      </c>
      <c r="K4" s="13" t="n">
        <v>0.2115340095353741</v>
      </c>
      <c r="L4" s="13" t="n">
        <v>0.1872554951564673</v>
      </c>
      <c r="M4" s="13" t="n">
        <v>0.1742778965523644</v>
      </c>
      <c r="N4" s="13" t="n">
        <v>1.916627183085633</v>
      </c>
      <c r="O4" s="13" t="n">
        <v>0.2311534940497762</v>
      </c>
      <c r="P4" s="13" t="n">
        <v>0.07413174397077275</v>
      </c>
      <c r="Q4" s="13" t="n">
        <v>0.01291374536595393</v>
      </c>
      <c r="R4" s="13" t="n">
        <v>0.07474742221041873</v>
      </c>
      <c r="S4" s="13" t="n">
        <v>0.6413610642610739</v>
      </c>
      <c r="T4" s="13" t="n">
        <v>1.034307469857995</v>
      </c>
      <c r="U4" s="13" t="n">
        <v>65.64230605862072</v>
      </c>
      <c r="V4" s="13" t="n">
        <v>26.05800634448277</v>
      </c>
      <c r="W4" s="13" t="n">
        <v>11.8958269784176</v>
      </c>
      <c r="X4" s="13" t="n">
        <v>257.5199999999999</v>
      </c>
      <c r="Y4" s="13" t="n">
        <v>188.8479999999999</v>
      </c>
      <c r="Z4" s="13" t="n">
        <v>649.6560999733766</v>
      </c>
      <c r="AA4" s="13" t="n">
        <v>85.53391395517245</v>
      </c>
      <c r="AB4" s="13" t="n">
        <v>0.9158805283378633</v>
      </c>
      <c r="AC4" s="13" t="n">
        <v>17.12855282601965</v>
      </c>
      <c r="AD4" s="13" t="n">
        <v>17.46659854785478</v>
      </c>
      <c r="AE4" s="13" t="n">
        <v>4107.443999999998</v>
      </c>
      <c r="AF4" s="13" t="n">
        <v>4228.488945857383</v>
      </c>
      <c r="AG4" s="13" t="n">
        <v>9.447568899486987</v>
      </c>
      <c r="AH4" s="13" t="n">
        <v>0.1716</v>
      </c>
      <c r="AI4" s="115" t="n">
        <v>4.70496</v>
      </c>
      <c r="AJ4" s="13" t="n">
        <v>2.155720174849315</v>
      </c>
      <c r="AK4" s="13" t="inlineStr">
        <is>
          <t>Blue</t>
        </is>
      </c>
      <c r="AL4" s="13">
        <f>IF(AK4="Green",AH4,AI4)</f>
        <v/>
      </c>
      <c r="AM4" s="13" t="n">
        <v>1.034307469857996</v>
      </c>
      <c r="AN4" s="13" t="inlineStr">
        <is>
          <t>NH3</t>
        </is>
      </c>
      <c r="AO4" s="13">
        <f>IF(AN4="NH3",AF4,IF(AN4="New pipeline",AG4,IF(AN4="LH2",Z4,IF(AN4="Retrofit pipeline",AG4,0))))/1000</f>
        <v/>
      </c>
      <c r="AP4" t="n">
        <v>2.155720174849315</v>
      </c>
      <c r="AQ4" t="inlineStr">
        <is>
          <t>Blue</t>
        </is>
      </c>
    </row>
    <row r="5" customFormat="1" s="13">
      <c r="A5" s="31" t="n">
        <v>2028</v>
      </c>
      <c r="B5" s="13" t="n">
        <v>1.920486979942289</v>
      </c>
      <c r="C5" s="13" t="n">
        <v>1.821651889643836</v>
      </c>
      <c r="D5" s="13" t="n">
        <v>4.43424</v>
      </c>
      <c r="E5" s="13" t="n">
        <v>0.3708797880085696</v>
      </c>
      <c r="F5" s="13" t="n">
        <v>0.4737875894837055</v>
      </c>
      <c r="G5" s="13" t="n">
        <v>0.1061815073964793</v>
      </c>
      <c r="H5" s="13" t="n">
        <v>0.143743400598863</v>
      </c>
      <c r="I5" s="13" t="n">
        <v>1.100022138799849</v>
      </c>
      <c r="J5" s="13" t="n">
        <v>0.2032921651909146</v>
      </c>
      <c r="K5" s="13" t="n">
        <v>0.1991843275337792</v>
      </c>
      <c r="L5" s="13" t="n">
        <v>0.1853349264540941</v>
      </c>
      <c r="M5" s="13" t="n">
        <v>0.1658800145921627</v>
      </c>
      <c r="N5" s="13" t="n">
        <v>1.8537135725708</v>
      </c>
      <c r="O5" s="13" t="n">
        <v>0.227105988663555</v>
      </c>
      <c r="P5" s="13" t="n">
        <v>0.0741161771265554</v>
      </c>
      <c r="Q5" s="13" t="n">
        <v>0.01149426398775544</v>
      </c>
      <c r="R5" s="13" t="n">
        <v>0.07472678402416857</v>
      </c>
      <c r="S5" s="13" t="n">
        <v>0.6181712654456222</v>
      </c>
      <c r="T5" s="13" t="n">
        <v>1.005614479247657</v>
      </c>
      <c r="U5" s="13" t="n">
        <v>62.78829275172417</v>
      </c>
      <c r="V5" s="13" t="n">
        <v>24.92504954689657</v>
      </c>
      <c r="W5" s="13" t="n">
        <v>11.6378008172749</v>
      </c>
      <c r="X5" s="13" t="n">
        <v>240.1399999999999</v>
      </c>
      <c r="Y5" s="13" t="n">
        <v>170.7662222222221</v>
      </c>
      <c r="Z5" s="13" t="n">
        <v>603.7077423103094</v>
      </c>
      <c r="AA5" s="13" t="n">
        <v>81.81504813103453</v>
      </c>
      <c r="AB5" s="13" t="n">
        <v>0.8760596358014345</v>
      </c>
      <c r="AC5" s="13" t="n">
        <v>16.74660957764466</v>
      </c>
      <c r="AD5" s="13" t="n">
        <v>16.28777949394939</v>
      </c>
      <c r="AE5" s="13" t="n">
        <v>3727.506444444442</v>
      </c>
      <c r="AF5" s="13" t="n">
        <v>3843.231941282872</v>
      </c>
      <c r="AG5" s="13" t="n">
        <v>9.036805034291902</v>
      </c>
      <c r="AH5" s="13" t="n">
        <v>0.1716</v>
      </c>
      <c r="AI5" s="115" t="n">
        <v>4.59924</v>
      </c>
      <c r="AJ5" s="13" t="n">
        <v>1.821651889643836</v>
      </c>
      <c r="AK5" s="13" t="inlineStr">
        <is>
          <t>Blue</t>
        </is>
      </c>
      <c r="AL5" s="13">
        <f>IF(AK5="Green",AH5,AI5)</f>
        <v/>
      </c>
      <c r="AM5" s="13" t="n">
        <v>1.005614479247657</v>
      </c>
      <c r="AN5" s="13" t="inlineStr">
        <is>
          <t>NH3</t>
        </is>
      </c>
      <c r="AO5" s="13">
        <f>IF(AN5="NH3",AF5,IF(AN5="New pipeline",AG5,IF(AN5="LH2",Z5,IF(AN5="Retrofit pipeline",AG5,0))))/1000</f>
        <v/>
      </c>
      <c r="AP5" t="n">
        <v>1.821651889643836</v>
      </c>
      <c r="AQ5" t="inlineStr">
        <is>
          <t>Blue</t>
        </is>
      </c>
    </row>
    <row r="6" customFormat="1" s="13">
      <c r="A6" s="31" t="n">
        <v>2029</v>
      </c>
      <c r="B6" s="13" t="n">
        <v>1.885526414609232</v>
      </c>
      <c r="C6" s="13" t="n">
        <v>1.831195888438356</v>
      </c>
      <c r="D6" s="13" t="n">
        <v>4.328519999999999</v>
      </c>
      <c r="E6" s="13" t="n">
        <v>0.3723096450085696</v>
      </c>
      <c r="F6" s="13" t="n">
        <v>0.4758773804837054</v>
      </c>
      <c r="G6" s="13" t="n">
        <v>0.1076113643964793</v>
      </c>
      <c r="H6" s="13" t="n">
        <v>0.145833191598863</v>
      </c>
      <c r="I6" s="13" t="n">
        <v>1.062215911925785</v>
      </c>
      <c r="J6" s="13" t="n">
        <v>0.201267508449435</v>
      </c>
      <c r="K6" s="13" t="n">
        <v>0.1876437822227371</v>
      </c>
      <c r="L6" s="13" t="n">
        <v>0.1834475435867065</v>
      </c>
      <c r="M6" s="13" t="n">
        <v>0.1575185175637052</v>
      </c>
      <c r="N6" s="13" t="n">
        <v>1.792093263748369</v>
      </c>
      <c r="O6" s="13" t="n">
        <v>0.2232170378222649</v>
      </c>
      <c r="P6" s="13" t="n">
        <v>0.07410230805359234</v>
      </c>
      <c r="Q6" s="13" t="n">
        <v>0.01127162178119448</v>
      </c>
      <c r="R6" s="13" t="n">
        <v>0.07470839670642249</v>
      </c>
      <c r="S6" s="13" t="n">
        <v>0.5957427172637202</v>
      </c>
      <c r="T6" s="13" t="n">
        <v>0.9790420816271945</v>
      </c>
      <c r="U6" s="13" t="n">
        <v>59.93427944482762</v>
      </c>
      <c r="V6" s="13" t="n">
        <v>23.79209274931036</v>
      </c>
      <c r="W6" s="13" t="n">
        <v>11.37977465613219</v>
      </c>
      <c r="X6" s="13" t="n">
        <v>222.7599999999999</v>
      </c>
      <c r="Y6" s="13" t="n">
        <v>153.4568888888888</v>
      </c>
      <c r="Z6" s="13" t="n">
        <v>558.705206414455</v>
      </c>
      <c r="AA6" s="13" t="n">
        <v>78.09618230689659</v>
      </c>
      <c r="AB6" s="13" t="n">
        <v>0.8362387432650057</v>
      </c>
      <c r="AC6" s="13" t="n">
        <v>16.36466632926967</v>
      </c>
      <c r="AD6" s="13" t="n">
        <v>15.108960440044</v>
      </c>
      <c r="AE6" s="13" t="n">
        <v>3362.438444444443</v>
      </c>
      <c r="AF6" s="13" t="n">
        <v>3472.844492263918</v>
      </c>
      <c r="AG6" s="13" t="n">
        <v>8.626041169096816</v>
      </c>
      <c r="AH6" s="13" t="n">
        <v>0.1716</v>
      </c>
      <c r="AI6" s="115" t="n">
        <v>4.493519999999999</v>
      </c>
      <c r="AJ6" s="13" t="n">
        <v>1.831195888438356</v>
      </c>
      <c r="AK6" s="13" t="inlineStr">
        <is>
          <t>Blue</t>
        </is>
      </c>
      <c r="AL6" s="13">
        <f>IF(AK6="Green",AH6,AI6)</f>
        <v/>
      </c>
      <c r="AM6" s="13" t="n">
        <v>0.3723096450085696</v>
      </c>
      <c r="AN6" s="13" t="inlineStr">
        <is>
          <t>New pipeline</t>
        </is>
      </c>
      <c r="AO6" s="13">
        <f>IF(AN6="NH3",AF6,IF(AN6="New pipeline",AG6,IF(AN6="LH2",Z6,IF(AN6="Retrofit pipeline",AG6,0))))/1000</f>
        <v/>
      </c>
      <c r="AP6" t="n">
        <v>1.831195888438356</v>
      </c>
      <c r="AQ6" t="inlineStr">
        <is>
          <t>Blue</t>
        </is>
      </c>
    </row>
    <row r="7" customFormat="1" s="113">
      <c r="A7" s="17" t="n">
        <v>2030</v>
      </c>
      <c r="B7" s="113" t="n">
        <v>1.852328596965777</v>
      </c>
      <c r="C7" s="113" t="n">
        <v>1.839386671232877</v>
      </c>
      <c r="D7" s="113" t="n">
        <v>4.222799999999999</v>
      </c>
      <c r="E7" s="113" t="n">
        <v>0.3737395020085695</v>
      </c>
      <c r="F7" s="113" t="n">
        <v>0.4779671714837054</v>
      </c>
      <c r="G7" s="113" t="n">
        <v>0.1090412213964793</v>
      </c>
      <c r="H7" s="113" t="n">
        <v>0.147922982598863</v>
      </c>
      <c r="I7" s="113" t="n">
        <v>1.024984175495296</v>
      </c>
      <c r="J7" s="113" t="n">
        <v>0.1993270596836477</v>
      </c>
      <c r="K7" s="113" t="n">
        <v>0.1761016034356722</v>
      </c>
      <c r="L7" s="113" t="n">
        <v>0.1816180135270465</v>
      </c>
      <c r="M7" s="113" t="n">
        <v>0.1492076377264875</v>
      </c>
      <c r="N7" s="113" t="n">
        <v>1.73123848986815</v>
      </c>
      <c r="O7" s="113" t="n">
        <v>0.2196044948401174</v>
      </c>
      <c r="P7" s="113" t="n">
        <v>0.07409139870226907</v>
      </c>
      <c r="Q7" s="113" t="n">
        <v>0.01104524098671056</v>
      </c>
      <c r="R7" s="113" t="n">
        <v>0.0746939333237783</v>
      </c>
      <c r="S7" s="113" t="n">
        <v>0.574394613494017</v>
      </c>
      <c r="T7" s="113" t="n">
        <v>0.9538296813468923</v>
      </c>
      <c r="U7" s="113" t="n">
        <v>57.08026613793108</v>
      </c>
      <c r="V7" s="113" t="n">
        <v>22.65913595172416</v>
      </c>
      <c r="W7" s="113" t="n">
        <v>11.12174849498948</v>
      </c>
      <c r="X7" s="113" t="n">
        <v>205.38</v>
      </c>
      <c r="Y7" s="113" t="n">
        <v>136.92</v>
      </c>
      <c r="Z7" s="113" t="n">
        <v>514.6484922858137</v>
      </c>
      <c r="AA7" s="113" t="n">
        <v>74.37731648275867</v>
      </c>
      <c r="AB7" s="113" t="n">
        <v>0.796417850728577</v>
      </c>
      <c r="AC7" s="113" t="n">
        <v>15.98272308089467</v>
      </c>
      <c r="AD7" s="113" t="n">
        <v>13.93014138613862</v>
      </c>
      <c r="AE7" s="113" t="n">
        <v>3012.24</v>
      </c>
      <c r="AF7" s="113" t="n">
        <v>3117.326598800521</v>
      </c>
      <c r="AG7" s="113" t="n">
        <v>8.215277303901731</v>
      </c>
      <c r="AH7" s="113" t="n">
        <v>0.1716</v>
      </c>
      <c r="AI7" s="114" t="n">
        <v>4.387799999999999</v>
      </c>
      <c r="AJ7" s="113" t="n">
        <v>1.839386671232877</v>
      </c>
      <c r="AK7" s="113" t="inlineStr">
        <is>
          <t>Blue</t>
        </is>
      </c>
      <c r="AL7" s="113">
        <f>IF(AK7="Green",AH7,AI7)</f>
        <v/>
      </c>
      <c r="AM7" s="113" t="n">
        <v>0.3737395020085695</v>
      </c>
      <c r="AN7" s="113" t="inlineStr">
        <is>
          <t>New pipeline</t>
        </is>
      </c>
      <c r="AO7" s="113">
        <f>IF(AN7="NH3",AF7,IF(AN7="New pipeline",AG7,IF(AN7="LH2",Z7,IF(AN7="Retrofit pipeline",AG7,0))))/1000</f>
        <v/>
      </c>
      <c r="AP7" t="n">
        <v>1.839386671232877</v>
      </c>
      <c r="AQ7" t="inlineStr">
        <is>
          <t>Blue</t>
        </is>
      </c>
    </row>
    <row r="8" customFormat="1" s="13">
      <c r="A8" s="31" t="n">
        <v>2031</v>
      </c>
      <c r="B8" s="13" t="n">
        <v>1.8032134661127</v>
      </c>
      <c r="C8" s="13" t="n">
        <v>1.856516763082192</v>
      </c>
      <c r="D8" s="13" t="n">
        <v>4.11708</v>
      </c>
      <c r="E8" s="13" t="n">
        <v>0.3738044955085696</v>
      </c>
      <c r="F8" s="13" t="n">
        <v>0.4780621619837054</v>
      </c>
      <c r="G8" s="13" t="n">
        <v>0.1091062148964793</v>
      </c>
      <c r="H8" s="13" t="n">
        <v>0.148017973098863</v>
      </c>
      <c r="I8" s="13" t="n">
        <v>0.9900418794521586</v>
      </c>
      <c r="J8" s="13" t="n">
        <v>0.1957208152355673</v>
      </c>
      <c r="K8" s="13" t="n">
        <v>0.1645819163120402</v>
      </c>
      <c r="L8" s="13" t="n">
        <v>0.1780235470359007</v>
      </c>
      <c r="M8" s="13" t="n">
        <v>0.1410708417511614</v>
      </c>
      <c r="N8" s="13" t="n">
        <v>1.669438999786828</v>
      </c>
      <c r="O8" s="13" t="n">
        <v>0.2131907256288128</v>
      </c>
      <c r="P8" s="13" t="n">
        <v>0.07409355670861043</v>
      </c>
      <c r="Q8" s="13" t="n">
        <v>0.01083009893954925</v>
      </c>
      <c r="R8" s="13" t="n">
        <v>0.07469679436203244</v>
      </c>
      <c r="S8" s="13" t="n">
        <v>0.5568659010214323</v>
      </c>
      <c r="T8" s="13" t="n">
        <v>0.9296770766604372</v>
      </c>
      <c r="U8" s="13" t="n">
        <v>54.22625283103453</v>
      </c>
      <c r="V8" s="13" t="n">
        <v>21.52617915413795</v>
      </c>
      <c r="W8" s="13" t="n">
        <v>10.86372233384677</v>
      </c>
      <c r="X8" s="13" t="n">
        <v>191.8836</v>
      </c>
      <c r="Y8" s="13" t="n">
        <v>123.65832</v>
      </c>
      <c r="Z8" s="13" t="n">
        <v>477.9239643688296</v>
      </c>
      <c r="AA8" s="13" t="n">
        <v>69.01523087586213</v>
      </c>
      <c r="AB8" s="13" t="n">
        <v>0.7565969581921482</v>
      </c>
      <c r="AC8" s="13" t="n">
        <v>15.58090354162268</v>
      </c>
      <c r="AD8" s="13" t="n">
        <v>13.01473209504951</v>
      </c>
      <c r="AE8" s="13" t="n">
        <v>2732.20926</v>
      </c>
      <c r="AF8" s="13" t="n">
        <v>2830.576723470726</v>
      </c>
      <c r="AG8" s="13" t="n">
        <v>7.804513438706645</v>
      </c>
      <c r="AH8" s="13" t="n">
        <v>0.1716</v>
      </c>
      <c r="AI8" s="115" t="n">
        <v>4.28208</v>
      </c>
      <c r="AJ8" s="13" t="n">
        <v>1.856516763082192</v>
      </c>
      <c r="AK8" s="13" t="inlineStr">
        <is>
          <t>Blue</t>
        </is>
      </c>
      <c r="AL8" s="13">
        <f>IF(AK8="Green",AH8,AI8)</f>
        <v/>
      </c>
      <c r="AM8" s="13" t="n">
        <v>0.3738044955085696</v>
      </c>
      <c r="AN8" s="13" t="inlineStr">
        <is>
          <t>New pipeline</t>
        </is>
      </c>
      <c r="AO8" s="13">
        <f>IF(AN8="NH3",AF8,IF(AN8="New pipeline",AG8,IF(AN8="LH2",Z8,IF(AN8="Retrofit pipeline",AG8,0))))/1000</f>
        <v/>
      </c>
      <c r="AP8" t="n">
        <v>1.856516763082192</v>
      </c>
      <c r="AQ8" t="inlineStr">
        <is>
          <t>Blue</t>
        </is>
      </c>
    </row>
    <row r="9" customFormat="1" s="13">
      <c r="A9" s="31" t="n">
        <v>2032</v>
      </c>
      <c r="B9" s="13" t="n">
        <v>1.764209380677301</v>
      </c>
      <c r="C9" s="13" t="n">
        <v>1.872222648339041</v>
      </c>
      <c r="D9" s="13" t="n">
        <v>4.01136</v>
      </c>
      <c r="E9" s="13" t="n">
        <v>0.3738694890085696</v>
      </c>
      <c r="F9" s="13" t="n">
        <v>0.4781571524837054</v>
      </c>
      <c r="G9" s="13" t="n">
        <v>0.1091712083964793</v>
      </c>
      <c r="H9" s="13" t="n">
        <v>0.148112963598863</v>
      </c>
      <c r="I9" s="13" t="n">
        <v>0.9567971616741384</v>
      </c>
      <c r="J9" s="13" t="n">
        <v>0.19240125119151</v>
      </c>
      <c r="K9" s="13" t="n">
        <v>0.1530635464072436</v>
      </c>
      <c r="L9" s="13" t="n">
        <v>0.1746260365475188</v>
      </c>
      <c r="M9" s="13" t="n">
        <v>0.1330547214257876</v>
      </c>
      <c r="N9" s="13" t="n">
        <v>1.609942717246198</v>
      </c>
      <c r="O9" s="13" t="n">
        <v>0.2076648266712624</v>
      </c>
      <c r="P9" s="13" t="n">
        <v>0.07410579088871697</v>
      </c>
      <c r="Q9" s="13" t="n">
        <v>0.0106130304197823</v>
      </c>
      <c r="R9" s="13" t="n">
        <v>0.0747130141740978</v>
      </c>
      <c r="S9" s="13" t="n">
        <v>0.5420212808154976</v>
      </c>
      <c r="T9" s="13" t="n">
        <v>0.909117942969357</v>
      </c>
      <c r="U9" s="13" t="n">
        <v>51.37223952413798</v>
      </c>
      <c r="V9" s="13" t="n">
        <v>20.39322235655175</v>
      </c>
      <c r="W9" s="13" t="n">
        <v>10.60569617270406</v>
      </c>
      <c r="X9" s="13" t="n">
        <v>178.3872</v>
      </c>
      <c r="Y9" s="13" t="n">
        <v>110.99648</v>
      </c>
      <c r="Z9" s="13" t="n">
        <v>441.9726537746139</v>
      </c>
      <c r="AA9" s="13" t="n">
        <v>63.82611577241386</v>
      </c>
      <c r="AB9" s="13" t="n">
        <v>0.7167760656557194</v>
      </c>
      <c r="AC9" s="13" t="n">
        <v>15.18012389325949</v>
      </c>
      <c r="AD9" s="13" t="n">
        <v>12.0993228039604</v>
      </c>
      <c r="AE9" s="13" t="n">
        <v>2463.725439999999</v>
      </c>
      <c r="AF9" s="13" t="n">
        <v>2555.547778535289</v>
      </c>
      <c r="AG9" s="13" t="n">
        <v>7.393749573511559</v>
      </c>
      <c r="AH9" s="13" t="n">
        <v>0.1716</v>
      </c>
      <c r="AI9" s="115" t="n">
        <v>4.17636</v>
      </c>
      <c r="AJ9" s="13" t="n">
        <v>1.872222648339041</v>
      </c>
      <c r="AK9" s="13" t="inlineStr">
        <is>
          <t>Blue</t>
        </is>
      </c>
      <c r="AL9" s="13">
        <f>IF(AK9="Green",AH9,AI9)</f>
        <v/>
      </c>
      <c r="AM9" s="13" t="n">
        <v>0.3738694890085696</v>
      </c>
      <c r="AN9" s="13" t="inlineStr">
        <is>
          <t>New pipeline</t>
        </is>
      </c>
      <c r="AO9" s="13">
        <f>IF(AN9="NH3",AF9,IF(AN9="New pipeline",AG9,IF(AN9="LH2",Z9,IF(AN9="Retrofit pipeline",AG9,0))))/1000</f>
        <v/>
      </c>
      <c r="AP9" t="n">
        <v>1.872222648339041</v>
      </c>
      <c r="AQ9" t="inlineStr">
        <is>
          <t>Blue</t>
        </is>
      </c>
    </row>
    <row r="10" customFormat="1" s="13">
      <c r="A10" s="31" t="n">
        <v>2033</v>
      </c>
      <c r="B10" s="13" t="n">
        <v>1.726536491386267</v>
      </c>
      <c r="C10" s="13" t="n">
        <v>1.886501533333048</v>
      </c>
      <c r="D10" s="13" t="n">
        <v>3.90564</v>
      </c>
      <c r="E10" s="13" t="n">
        <v>0.3739344825085696</v>
      </c>
      <c r="F10" s="13" t="n">
        <v>0.4782521429837055</v>
      </c>
      <c r="G10" s="13" t="n">
        <v>0.1092362018964793</v>
      </c>
      <c r="H10" s="13" t="n">
        <v>0.148207954098863</v>
      </c>
      <c r="I10" s="13" t="n">
        <v>0.9258146815978542</v>
      </c>
      <c r="J10" s="13" t="n">
        <v>0.1894756023544858</v>
      </c>
      <c r="K10" s="13" t="n">
        <v>0.1415480674175673</v>
      </c>
      <c r="L10" s="13" t="n">
        <v>0.1714991548273276</v>
      </c>
      <c r="M10" s="13" t="n">
        <v>0.125190350009438</v>
      </c>
      <c r="N10" s="13" t="n">
        <v>1.553527856206673</v>
      </c>
      <c r="O10" s="13" t="n">
        <v>0.2032885804795528</v>
      </c>
      <c r="P10" s="13" t="n">
        <v>0.0741318703056067</v>
      </c>
      <c r="Q10" s="13" t="n">
        <v>0.01039495396179594</v>
      </c>
      <c r="R10" s="13" t="n">
        <v>0.07474758970241623</v>
      </c>
      <c r="S10" s="13" t="n">
        <v>0.5305939798499614</v>
      </c>
      <c r="T10" s="13" t="n">
        <v>0.8931569742993331</v>
      </c>
      <c r="U10" s="13" t="n">
        <v>48.51822621724143</v>
      </c>
      <c r="V10" s="13" t="n">
        <v>19.26026555896554</v>
      </c>
      <c r="W10" s="13" t="n">
        <v>10.34767001156135</v>
      </c>
      <c r="X10" s="13" t="n">
        <v>164.8908</v>
      </c>
      <c r="Y10" s="13" t="n">
        <v>98.93447999999997</v>
      </c>
      <c r="Z10" s="13" t="n">
        <v>406.7945605031666</v>
      </c>
      <c r="AA10" s="13" t="n">
        <v>58.80997117241387</v>
      </c>
      <c r="AB10" s="13" t="n">
        <v>0.6769551731192907</v>
      </c>
      <c r="AC10" s="13" t="n">
        <v>14.78038413580511</v>
      </c>
      <c r="AD10" s="13" t="n">
        <v>11.18391351287129</v>
      </c>
      <c r="AE10" s="13" t="n">
        <v>2206.788539999999</v>
      </c>
      <c r="AF10" s="13" t="n">
        <v>2292.239763994209</v>
      </c>
      <c r="AG10" s="13" t="n">
        <v>6.982985708316472</v>
      </c>
      <c r="AH10" s="13" t="n">
        <v>0.1716</v>
      </c>
      <c r="AI10" s="115" t="n">
        <v>4.070639999999999</v>
      </c>
      <c r="AJ10" s="13" t="n">
        <v>1.886501533333048</v>
      </c>
      <c r="AK10" s="13" t="inlineStr">
        <is>
          <t>Blue</t>
        </is>
      </c>
      <c r="AL10" s="13">
        <f>IF(AK10="Green",AH10,AI10)</f>
        <v/>
      </c>
      <c r="AM10" s="13" t="n">
        <v>0.3739344825085696</v>
      </c>
      <c r="AN10" s="13" t="inlineStr">
        <is>
          <t>New pipeline</t>
        </is>
      </c>
      <c r="AO10" s="13">
        <f>IF(AN10="NH3",AF10,IF(AN10="New pipeline",AG10,IF(AN10="LH2",Z10,IF(AN10="Retrofit pipeline",AG10,0))))/1000</f>
        <v/>
      </c>
      <c r="AP10" t="n">
        <v>1.886501533333048</v>
      </c>
      <c r="AQ10" t="inlineStr">
        <is>
          <t>Blue</t>
        </is>
      </c>
    </row>
    <row r="11" customFormat="1" s="13">
      <c r="A11" s="31" t="n">
        <v>2034</v>
      </c>
      <c r="B11" s="13" t="n">
        <v>1.690248905239981</v>
      </c>
      <c r="C11" s="13" t="n">
        <v>1.899350764077354</v>
      </c>
      <c r="D11" s="13" t="n">
        <v>3.79992</v>
      </c>
      <c r="E11" s="13" t="n">
        <v>0.3739994760085695</v>
      </c>
      <c r="F11" s="13" t="n">
        <v>0.4783471334837054</v>
      </c>
      <c r="G11" s="13" t="n">
        <v>0.1093011953964793</v>
      </c>
      <c r="H11" s="13" t="n">
        <v>0.148302944598863</v>
      </c>
      <c r="I11" s="13" t="n">
        <v>0.8938890863831402</v>
      </c>
      <c r="J11" s="13" t="n">
        <v>0.1864069164010069</v>
      </c>
      <c r="K11" s="13" t="n">
        <v>0.130026671357226</v>
      </c>
      <c r="L11" s="13" t="n">
        <v>0.1682740033324728</v>
      </c>
      <c r="M11" s="13" t="n">
        <v>0.1172465442039175</v>
      </c>
      <c r="N11" s="13" t="n">
        <v>1.495843221677764</v>
      </c>
      <c r="O11" s="13" t="n">
        <v>0.1983732171119189</v>
      </c>
      <c r="P11" s="13" t="n">
        <v>0.07415292228839199</v>
      </c>
      <c r="Q11" s="13" t="n">
        <v>0.01016995136205319</v>
      </c>
      <c r="R11" s="13" t="n">
        <v>0.07477549996705248</v>
      </c>
      <c r="S11" s="13" t="n">
        <v>0.5174574056393344</v>
      </c>
      <c r="T11" s="13" t="n">
        <v>0.8749289963687509</v>
      </c>
      <c r="U11" s="13" t="n">
        <v>45.66421291034487</v>
      </c>
      <c r="V11" s="13" t="n">
        <v>18.12730876137933</v>
      </c>
      <c r="W11" s="13" t="n">
        <v>10.08964385041865</v>
      </c>
      <c r="X11" s="13" t="n">
        <v>151.3944</v>
      </c>
      <c r="Y11" s="13" t="n">
        <v>87.47231999999995</v>
      </c>
      <c r="Z11" s="13" t="n">
        <v>372.3896845544879</v>
      </c>
      <c r="AA11" s="13" t="n">
        <v>53.96679707586214</v>
      </c>
      <c r="AB11" s="13" t="n">
        <v>0.6371342805828618</v>
      </c>
      <c r="AC11" s="13" t="n">
        <v>14.38168426925954</v>
      </c>
      <c r="AD11" s="13" t="n">
        <v>10.26850422178218</v>
      </c>
      <c r="AE11" s="13" t="n">
        <v>1961.398559999999</v>
      </c>
      <c r="AF11" s="13" t="n">
        <v>2040.652679847486</v>
      </c>
      <c r="AG11" s="13" t="n">
        <v>6.572221843121386</v>
      </c>
      <c r="AH11" s="13" t="n">
        <v>0.1716</v>
      </c>
      <c r="AI11" s="115" t="n">
        <v>3.96492</v>
      </c>
      <c r="AJ11" s="13" t="n">
        <v>1.899350764077354</v>
      </c>
      <c r="AK11" s="13" t="inlineStr">
        <is>
          <t>Blue</t>
        </is>
      </c>
      <c r="AL11" s="13">
        <f>IF(AK11="Green",AH11,AI11)</f>
        <v/>
      </c>
      <c r="AM11" s="13" t="n">
        <v>0.3739994760085695</v>
      </c>
      <c r="AN11" s="13" t="inlineStr">
        <is>
          <t>New pipeline</t>
        </is>
      </c>
      <c r="AO11" s="13">
        <f>IF(AN11="NH3",AF11,IF(AN11="New pipeline",AG11,IF(AN11="LH2",Z11,IF(AN11="Retrofit pipeline",AG11,0))))/1000</f>
        <v/>
      </c>
      <c r="AP11" t="n">
        <v>1.899350764077354</v>
      </c>
      <c r="AQ11" t="inlineStr">
        <is>
          <t>Blue</t>
        </is>
      </c>
    </row>
    <row r="12" customFormat="1" s="113">
      <c r="A12" s="3" t="n">
        <v>2035</v>
      </c>
      <c r="B12" s="113" t="n">
        <v>1.655639951401417</v>
      </c>
      <c r="C12" s="113" t="n">
        <v>1.910767819284446</v>
      </c>
      <c r="D12" s="113" t="n">
        <v>3.6942</v>
      </c>
      <c r="E12" s="113" t="n">
        <v>0.3740644695085696</v>
      </c>
      <c r="F12" s="113" t="n">
        <v>0.4784421239837054</v>
      </c>
      <c r="G12" s="113" t="n">
        <v>0.1093661888964793</v>
      </c>
      <c r="H12" s="113" t="n">
        <v>0.148397935098863</v>
      </c>
      <c r="I12" s="113" t="n">
        <v>0.8594185604151232</v>
      </c>
      <c r="J12" s="113" t="n">
        <v>0.1829096880523507</v>
      </c>
      <c r="K12" s="113" t="n">
        <v>0.1184949133972111</v>
      </c>
      <c r="L12" s="113" t="n">
        <v>0.1647544333981833</v>
      </c>
      <c r="M12" s="113" t="n">
        <v>0.1091208838471084</v>
      </c>
      <c r="N12" s="113" t="n">
        <v>1.434698479109977</v>
      </c>
      <c r="O12" s="113" t="n">
        <v>0.1921233099086585</v>
      </c>
      <c r="P12" s="113" t="n">
        <v>0.07415891196632855</v>
      </c>
      <c r="Q12" s="113" t="n">
        <v>0.009935256850544472</v>
      </c>
      <c r="R12" s="113" t="n">
        <v>0.07478344095284943</v>
      </c>
      <c r="S12" s="113" t="n">
        <v>0.5002803641774387</v>
      </c>
      <c r="T12" s="113" t="n">
        <v>0.8512812838558197</v>
      </c>
      <c r="U12" s="113" t="n">
        <v>42.81019960344832</v>
      </c>
      <c r="V12" s="113" t="n">
        <v>16.99435196379312</v>
      </c>
      <c r="W12" s="113" t="n">
        <v>9.831617689275939</v>
      </c>
      <c r="X12" s="113" t="n">
        <v>137.898</v>
      </c>
      <c r="Y12" s="113" t="n">
        <v>76.60999999999996</v>
      </c>
      <c r="Z12" s="113" t="n">
        <v>338.7580259285775</v>
      </c>
      <c r="AA12" s="113" t="n">
        <v>49.29659348275869</v>
      </c>
      <c r="AB12" s="113" t="n">
        <v>0.597313388046433</v>
      </c>
      <c r="AC12" s="113" t="n">
        <v>13.98402429362278</v>
      </c>
      <c r="AD12" s="113" t="n">
        <v>9.353094930693068</v>
      </c>
      <c r="AE12" s="113" t="n">
        <v>1727.555499999999</v>
      </c>
      <c r="AF12" s="113" t="n">
        <v>1800.78652609512</v>
      </c>
      <c r="AG12" s="113" t="n">
        <v>6.1614579779263</v>
      </c>
      <c r="AH12" s="113" t="n">
        <v>0.1716</v>
      </c>
      <c r="AI12" s="114" t="n">
        <v>3.8592</v>
      </c>
      <c r="AJ12" s="113" t="n">
        <v>1.910767819284445</v>
      </c>
      <c r="AK12" s="113" t="inlineStr">
        <is>
          <t>Blue</t>
        </is>
      </c>
      <c r="AL12" s="113">
        <f>IF(AK12="Green",AH12,AI12)</f>
        <v/>
      </c>
      <c r="AM12" s="113" t="n">
        <v>0.1093661888964793</v>
      </c>
      <c r="AN12" s="113" t="inlineStr">
        <is>
          <t>Retrofit pipeline</t>
        </is>
      </c>
      <c r="AO12" s="113">
        <f>IF(AN12="NH3",AF12,IF(AN12="New pipeline",AG12,IF(AN12="LH2",Z12,IF(AN12="Retrofit pipeline",AG12,0))))/1000</f>
        <v/>
      </c>
      <c r="AP12" t="n">
        <v>1.910767819284445</v>
      </c>
      <c r="AQ12" t="inlineStr">
        <is>
          <t>Blue</t>
        </is>
      </c>
    </row>
    <row r="13" customFormat="1" s="13">
      <c r="A13" s="31" t="n">
        <v>2036</v>
      </c>
      <c r="B13" s="13" t="n">
        <v>1.621752292106041</v>
      </c>
      <c r="C13" s="13" t="n">
        <v>1.920750303731182</v>
      </c>
      <c r="D13" s="13" t="n">
        <v>3.58848</v>
      </c>
      <c r="E13" s="13" t="n">
        <v>0.3741294630085696</v>
      </c>
      <c r="F13" s="13" t="n">
        <v>0.4785371144837055</v>
      </c>
      <c r="G13" s="13" t="n">
        <v>0.1094311823964793</v>
      </c>
      <c r="H13" s="13" t="n">
        <v>0.148492925598863</v>
      </c>
      <c r="I13" s="13" t="n">
        <v>0.8226621255930412</v>
      </c>
      <c r="J13" s="13" t="n">
        <v>0.1790123978449291</v>
      </c>
      <c r="K13" s="13" t="n">
        <v>0.1069534640976474</v>
      </c>
      <c r="L13" s="13" t="n">
        <v>0.1609600118052</v>
      </c>
      <c r="M13" s="13" t="n">
        <v>0.1008434324513683</v>
      </c>
      <c r="N13" s="13" t="n">
        <v>1.370431431792186</v>
      </c>
      <c r="O13" s="13" t="n">
        <v>0.1847174395592963</v>
      </c>
      <c r="P13" s="13" t="n">
        <v>0.07415084036644787</v>
      </c>
      <c r="Q13" s="13" t="n">
        <v>0.009691521812877911</v>
      </c>
      <c r="R13" s="13" t="n">
        <v>0.07477273979985088</v>
      </c>
      <c r="S13" s="13" t="n">
        <v>0.4796774505085154</v>
      </c>
      <c r="T13" s="13" t="n">
        <v>0.8230099920469884</v>
      </c>
      <c r="U13" s="13" t="n">
        <v>39.95618629655177</v>
      </c>
      <c r="V13" s="13" t="n">
        <v>15.86139516620692</v>
      </c>
      <c r="W13" s="13" t="n">
        <v>9.57359152813323</v>
      </c>
      <c r="X13" s="13" t="n">
        <v>124.4016</v>
      </c>
      <c r="Y13" s="13" t="n">
        <v>66.34751999999995</v>
      </c>
      <c r="Z13" s="13" t="n">
        <v>305.8995846254355</v>
      </c>
      <c r="AA13" s="13" t="n">
        <v>44.79936039310351</v>
      </c>
      <c r="AB13" s="13" t="n">
        <v>0.5574924955100041</v>
      </c>
      <c r="AC13" s="13" t="n">
        <v>13.58740420889482</v>
      </c>
      <c r="AD13" s="13" t="n">
        <v>8.437685639603957</v>
      </c>
      <c r="AE13" s="13" t="n">
        <v>1505.259359999999</v>
      </c>
      <c r="AF13" s="13" t="n">
        <v>1572.641302737111</v>
      </c>
      <c r="AG13" s="13" t="n">
        <v>5.750694112731214</v>
      </c>
      <c r="AH13" s="13" t="n">
        <v>0.1716</v>
      </c>
      <c r="AI13" s="115" t="n">
        <v>3.75348</v>
      </c>
      <c r="AJ13" s="13" t="n">
        <v>1.920750303731182</v>
      </c>
      <c r="AK13" s="13" t="inlineStr">
        <is>
          <t>Blue</t>
        </is>
      </c>
      <c r="AL13" s="13">
        <f>IF(AK13="Green",AH13,AI13)</f>
        <v/>
      </c>
      <c r="AM13" s="13" t="n">
        <v>0.1094311823964793</v>
      </c>
      <c r="AN13" s="13" t="inlineStr">
        <is>
          <t>Retrofit pipeline</t>
        </is>
      </c>
      <c r="AO13" s="13">
        <f>IF(AN13="NH3",AF13,IF(AN13="New pipeline",AG13,IF(AN13="LH2",Z13,IF(AN13="Retrofit pipeline",AG13,0))))/1000</f>
        <v/>
      </c>
      <c r="AP13" t="n">
        <v>1.920750303731182</v>
      </c>
      <c r="AQ13" t="inlineStr">
        <is>
          <t>Blue</t>
        </is>
      </c>
    </row>
    <row r="14" customFormat="1" s="13">
      <c r="A14" s="31" t="n">
        <v>2037</v>
      </c>
      <c r="B14" s="13" t="n">
        <v>1.588729681867374</v>
      </c>
      <c r="C14" s="13" t="n">
        <v>1.929295941955582</v>
      </c>
      <c r="D14" s="13" t="n">
        <v>3.482759999999999</v>
      </c>
      <c r="E14" s="13" t="n">
        <v>0.3741944565085696</v>
      </c>
      <c r="F14" s="13" t="n">
        <v>0.4786321049837055</v>
      </c>
      <c r="G14" s="13" t="n">
        <v>0.1094961758964793</v>
      </c>
      <c r="H14" s="13" t="n">
        <v>0.148587916098863</v>
      </c>
      <c r="I14" s="13" t="n">
        <v>0.7876235144844745</v>
      </c>
      <c r="J14" s="13" t="n">
        <v>0.1754170829165368</v>
      </c>
      <c r="K14" s="13" t="n">
        <v>0.09541338587838319</v>
      </c>
      <c r="L14" s="13" t="n">
        <v>0.1573730541443742</v>
      </c>
      <c r="M14" s="13" t="n">
        <v>0.09267903031815622</v>
      </c>
      <c r="N14" s="13" t="n">
        <v>1.308506067741925</v>
      </c>
      <c r="O14" s="13" t="n">
        <v>0.1781764856468022</v>
      </c>
      <c r="P14" s="13" t="n">
        <v>0.07415338252091376</v>
      </c>
      <c r="Q14" s="13" t="n">
        <v>0.009445829141409541</v>
      </c>
      <c r="R14" s="13" t="n">
        <v>0.07477611013340156</v>
      </c>
      <c r="S14" s="13" t="n">
        <v>0.4616310856855466</v>
      </c>
      <c r="T14" s="13" t="n">
        <v>0.7981828931280737</v>
      </c>
      <c r="U14" s="13" t="n">
        <v>37.10217298965522</v>
      </c>
      <c r="V14" s="13" t="n">
        <v>14.72843836862071</v>
      </c>
      <c r="W14" s="13" t="n">
        <v>9.315565366990521</v>
      </c>
      <c r="X14" s="13" t="n">
        <v>110.9052</v>
      </c>
      <c r="Y14" s="13" t="n">
        <v>56.68487999999995</v>
      </c>
      <c r="Z14" s="13" t="n">
        <v>273.814360645062</v>
      </c>
      <c r="AA14" s="13" t="n">
        <v>40.47509780689661</v>
      </c>
      <c r="AB14" s="13" t="n">
        <v>0.5176716029735753</v>
      </c>
      <c r="AC14" s="13" t="n">
        <v>13.19182401507567</v>
      </c>
      <c r="AD14" s="13" t="n">
        <v>7.522276348514849</v>
      </c>
      <c r="AE14" s="13" t="n">
        <v>1294.510139999999</v>
      </c>
      <c r="AF14" s="13" t="n">
        <v>1356.217009773459</v>
      </c>
      <c r="AG14" s="13" t="n">
        <v>5.339930247536127</v>
      </c>
      <c r="AH14" s="13" t="n">
        <v>0.1716</v>
      </c>
      <c r="AI14" s="115" t="n">
        <v>3.647759999999999</v>
      </c>
      <c r="AJ14" s="13" t="n">
        <v>1.929295941955582</v>
      </c>
      <c r="AK14" s="13" t="inlineStr">
        <is>
          <t>Blue</t>
        </is>
      </c>
      <c r="AL14" s="13">
        <f>IF(AK14="Green",AH14,AI14)</f>
        <v/>
      </c>
      <c r="AM14" s="13" t="n">
        <v>0.1094961758964793</v>
      </c>
      <c r="AN14" s="13" t="inlineStr">
        <is>
          <t>Retrofit pipeline</t>
        </is>
      </c>
      <c r="AO14" s="13">
        <f>IF(AN14="NH3",AF14,IF(AN14="New pipeline",AG14,IF(AN14="LH2",Z14,IF(AN14="Retrofit pipeline",AG14,0))))/1000</f>
        <v/>
      </c>
      <c r="AP14" t="n">
        <v>1.929295941955582</v>
      </c>
      <c r="AQ14" t="inlineStr">
        <is>
          <t>Blue</t>
        </is>
      </c>
    </row>
    <row r="15" customFormat="1" s="13">
      <c r="A15" s="31" t="n">
        <v>2038</v>
      </c>
      <c r="B15" s="13" t="n">
        <v>1.55819162318392</v>
      </c>
      <c r="C15" s="13" t="n">
        <v>1.936402572268762</v>
      </c>
      <c r="D15" s="13" t="n">
        <v>3.37704</v>
      </c>
      <c r="E15" s="13" t="n">
        <v>0.3742594500085696</v>
      </c>
      <c r="F15" s="13" t="n">
        <v>0.4787270954837055</v>
      </c>
      <c r="G15" s="13" t="n">
        <v>0.1095611693964793</v>
      </c>
      <c r="H15" s="13" t="n">
        <v>0.148682906598863</v>
      </c>
      <c r="I15" s="13" t="n">
        <v>0.7547658058704159</v>
      </c>
      <c r="J15" s="13" t="n">
        <v>0.1722205801820082</v>
      </c>
      <c r="K15" s="13" t="n">
        <v>0.08387599055329073</v>
      </c>
      <c r="L15" s="13" t="n">
        <v>0.1540600895938364</v>
      </c>
      <c r="M15" s="13" t="n">
        <v>0.08464637189463672</v>
      </c>
      <c r="N15" s="13" t="n">
        <v>1.249568838094188</v>
      </c>
      <c r="O15" s="13" t="n">
        <v>0.1726900181087426</v>
      </c>
      <c r="P15" s="13" t="n">
        <v>0.07416994203027608</v>
      </c>
      <c r="Q15" s="13" t="n">
        <v>0.009198843891066791</v>
      </c>
      <c r="R15" s="13" t="n">
        <v>0.07479806437368679</v>
      </c>
      <c r="S15" s="13" t="n">
        <v>0.4466231079763545</v>
      </c>
      <c r="T15" s="13" t="n">
        <v>0.7774799763801268</v>
      </c>
      <c r="U15" s="13" t="n">
        <v>34.24815968275867</v>
      </c>
      <c r="V15" s="13" t="n">
        <v>13.5954815710345</v>
      </c>
      <c r="W15" s="13" t="n">
        <v>9.057539205847814</v>
      </c>
      <c r="X15" s="13" t="n">
        <v>97.40879999999996</v>
      </c>
      <c r="Y15" s="13" t="n">
        <v>47.62207999999995</v>
      </c>
      <c r="Z15" s="13" t="n">
        <v>242.502353987457</v>
      </c>
      <c r="AA15" s="13" t="n">
        <v>36.32380572413798</v>
      </c>
      <c r="AB15" s="13" t="n">
        <v>0.4778507104371465</v>
      </c>
      <c r="AC15" s="13" t="n">
        <v>12.79728371216533</v>
      </c>
      <c r="AD15" s="13" t="n">
        <v>6.60686705742574</v>
      </c>
      <c r="AE15" s="13" t="n">
        <v>1095.307839999999</v>
      </c>
      <c r="AF15" s="13" t="n">
        <v>1151.513647204165</v>
      </c>
      <c r="AG15" s="13" t="n">
        <v>4.929166382341041</v>
      </c>
      <c r="AH15" s="13" t="n">
        <v>0.1716</v>
      </c>
      <c r="AI15" s="115" t="n">
        <v>3.54204</v>
      </c>
      <c r="AJ15" s="13" t="n">
        <v>1.908207820227787</v>
      </c>
      <c r="AK15" s="13" t="inlineStr">
        <is>
          <t>Green</t>
        </is>
      </c>
      <c r="AL15" s="13">
        <f>IF(AK15="Green",AH15,AI15)</f>
        <v/>
      </c>
      <c r="AM15" s="13" t="n">
        <v>0.1095611693964793</v>
      </c>
      <c r="AN15" s="13" t="inlineStr">
        <is>
          <t>Retrofit pipeline</t>
        </is>
      </c>
      <c r="AO15" s="13">
        <f>IF(AN15="NH3",AF15,IF(AN15="New pipeline",AG15,IF(AN15="LH2",Z15,IF(AN15="Retrofit pipeline",AG15,0))))/1000</f>
        <v/>
      </c>
      <c r="AP15" t="n">
        <v>1.908207820227787</v>
      </c>
      <c r="AQ15" t="inlineStr">
        <is>
          <t>Green</t>
        </is>
      </c>
    </row>
    <row r="16" customFormat="1" s="13">
      <c r="A16" s="31" t="n">
        <v>2039</v>
      </c>
      <c r="B16" s="13" t="n">
        <v>1.527518579938137</v>
      </c>
      <c r="C16" s="13" t="n">
        <v>1.942068141066283</v>
      </c>
      <c r="D16" s="13" t="n">
        <v>3.27132</v>
      </c>
      <c r="E16" s="13" t="n">
        <v>0.3743244435085696</v>
      </c>
      <c r="F16" s="13" t="n">
        <v>0.4788220859837055</v>
      </c>
      <c r="G16" s="13" t="n">
        <v>0.1096261628964793</v>
      </c>
      <c r="H16" s="13" t="n">
        <v>0.148777897098863</v>
      </c>
      <c r="I16" s="13" t="n">
        <v>0.7246785408023357</v>
      </c>
      <c r="J16" s="13" t="n">
        <v>0.1695485153364964</v>
      </c>
      <c r="K16" s="13" t="n">
        <v>0.0723429553343682</v>
      </c>
      <c r="L16" s="13" t="n">
        <v>0.1511074258830812</v>
      </c>
      <c r="M16" s="13" t="n">
        <v>0.07676746791388799</v>
      </c>
      <c r="N16" s="13" t="n">
        <v>1.194444905270169</v>
      </c>
      <c r="O16" s="13" t="n">
        <v>0.1684927573308891</v>
      </c>
      <c r="P16" s="13" t="n">
        <v>0.07420493435619861</v>
      </c>
      <c r="Q16" s="13" t="n">
        <v>0.008951386615509446</v>
      </c>
      <c r="R16" s="13" t="n">
        <v>0.0748444564445286</v>
      </c>
      <c r="S16" s="13" t="n">
        <v>0.4352354548301004</v>
      </c>
      <c r="T16" s="13" t="n">
        <v>0.7617289895772261</v>
      </c>
      <c r="U16" s="13" t="n">
        <v>31.39414637586211</v>
      </c>
      <c r="V16" s="13" t="n">
        <v>12.46252477344829</v>
      </c>
      <c r="W16" s="13" t="n">
        <v>8.799513044705106</v>
      </c>
      <c r="X16" s="13" t="n">
        <v>83.91239999999996</v>
      </c>
      <c r="Y16" s="13" t="n">
        <v>39.15911999999996</v>
      </c>
      <c r="Z16" s="13" t="n">
        <v>211.9635646526204</v>
      </c>
      <c r="AA16" s="13" t="n">
        <v>32.34548414482764</v>
      </c>
      <c r="AB16" s="13" t="n">
        <v>0.4380298179007177</v>
      </c>
      <c r="AC16" s="13" t="n">
        <v>12.4037833001638</v>
      </c>
      <c r="AD16" s="13" t="n">
        <v>5.691457766336631</v>
      </c>
      <c r="AE16" s="13" t="n">
        <v>907.6524599999991</v>
      </c>
      <c r="AF16" s="13" t="n">
        <v>958.531215029228</v>
      </c>
      <c r="AG16" s="13" t="n">
        <v>4.518402517145955</v>
      </c>
      <c r="AH16" s="13" t="n">
        <v>0.1716</v>
      </c>
      <c r="AI16" s="115" t="n">
        <v>3.43632</v>
      </c>
      <c r="AJ16" s="13" t="n">
        <v>1.871112307076097</v>
      </c>
      <c r="AK16" s="13" t="inlineStr">
        <is>
          <t>Green</t>
        </is>
      </c>
      <c r="AL16" s="13">
        <f>IF(AK16="Green",AH16,AI16)</f>
        <v/>
      </c>
      <c r="AM16" s="13" t="n">
        <v>0.1096261628964793</v>
      </c>
      <c r="AN16" s="13" t="inlineStr">
        <is>
          <t>Retrofit pipeline</t>
        </is>
      </c>
      <c r="AO16" s="13">
        <f>IF(AN16="NH3",AF16,IF(AN16="New pipeline",AG16,IF(AN16="LH2",Z16,IF(AN16="Retrofit pipeline",AG16,0))))/1000</f>
        <v/>
      </c>
      <c r="AP16" t="n">
        <v>1.871112307076097</v>
      </c>
      <c r="AQ16" t="inlineStr">
        <is>
          <t>Green</t>
        </is>
      </c>
    </row>
    <row r="17" customFormat="1" s="113">
      <c r="A17" s="17" t="n">
        <v>2040</v>
      </c>
      <c r="B17" s="113" t="n">
        <v>1.496898912017643</v>
      </c>
      <c r="C17" s="113" t="n">
        <v>1.946290697423927</v>
      </c>
      <c r="D17" s="113" t="n">
        <v>3.1656</v>
      </c>
      <c r="E17" s="113" t="n">
        <v>0.3743894370085696</v>
      </c>
      <c r="F17" s="113" t="n">
        <v>0.4789170764837055</v>
      </c>
      <c r="G17" s="113" t="n">
        <v>0.1096911563964793</v>
      </c>
      <c r="H17" s="113" t="n">
        <v>0.148872887598863</v>
      </c>
      <c r="I17" s="113" t="n">
        <v>0.6940720122173554</v>
      </c>
      <c r="J17" s="113" t="n">
        <v>0.1668077191106205</v>
      </c>
      <c r="K17" s="113" t="n">
        <v>0.06080514327195106</v>
      </c>
      <c r="L17" s="113" t="n">
        <v>0.1481075421400148</v>
      </c>
      <c r="M17" s="113" t="n">
        <v>0.06883717793232728</v>
      </c>
      <c r="N17" s="113" t="n">
        <v>1.138629594672269</v>
      </c>
      <c r="O17" s="113" t="n">
        <v>0.1639703598356375</v>
      </c>
      <c r="P17" s="113" t="n">
        <v>0.07423751092812489</v>
      </c>
      <c r="Q17" s="113" t="n">
        <v>0.008697837112653116</v>
      </c>
      <c r="R17" s="113" t="n">
        <v>0.07488764576083565</v>
      </c>
      <c r="S17" s="113" t="n">
        <v>0.422772051108979</v>
      </c>
      <c r="T17" s="113" t="n">
        <v>0.7445654047462302</v>
      </c>
      <c r="U17" s="113" t="n">
        <v>28.54013306896556</v>
      </c>
      <c r="V17" s="113" t="n">
        <v>11.32956797586209</v>
      </c>
      <c r="W17" s="113" t="n">
        <v>8.541486883562397</v>
      </c>
      <c r="X17" s="113" t="n">
        <v>70.41600000000001</v>
      </c>
      <c r="Y17" s="113" t="n">
        <v>31.296</v>
      </c>
      <c r="Z17" s="113" t="n">
        <v>182.1979926405523</v>
      </c>
      <c r="AA17" s="113" t="n">
        <v>28.54013306896556</v>
      </c>
      <c r="AB17" s="113" t="n">
        <v>0.3982089253642888</v>
      </c>
      <c r="AC17" s="113" t="n">
        <v>12.01132277907107</v>
      </c>
      <c r="AD17" s="113" t="n">
        <v>4.776048475247525</v>
      </c>
      <c r="AE17" s="113" t="n">
        <v>731.5439999999999</v>
      </c>
      <c r="AF17" s="113" t="n">
        <v>777.2697132486483</v>
      </c>
      <c r="AG17" s="113" t="n">
        <v>4.107638651950869</v>
      </c>
      <c r="AH17" s="113" t="n">
        <v>0.1716</v>
      </c>
      <c r="AI17" s="114" t="n">
        <v>3.3306</v>
      </c>
      <c r="AJ17" s="113" t="n">
        <v>1.834075921835056</v>
      </c>
      <c r="AK17" s="113" t="inlineStr">
        <is>
          <t>Green</t>
        </is>
      </c>
      <c r="AL17" s="113">
        <f>IF(AK17="Green",AH17,AI17)</f>
        <v/>
      </c>
      <c r="AM17" s="113" t="n">
        <v>0.1096911563964793</v>
      </c>
      <c r="AN17" s="113" t="inlineStr">
        <is>
          <t>Retrofit pipeline</t>
        </is>
      </c>
      <c r="AO17" s="113">
        <f>IF(AN17="NH3",AF17,IF(AN17="New pipeline",AG17,IF(AN17="LH2",Z17,IF(AN17="Retrofit pipeline",AG17,0))))/1000</f>
        <v/>
      </c>
      <c r="AP17" t="n">
        <v>1.834075921835056</v>
      </c>
      <c r="AQ17" t="inlineStr">
        <is>
          <t>Green</t>
        </is>
      </c>
    </row>
    <row r="18" customFormat="1" s="13">
      <c r="A18" s="31" t="n">
        <v>2041</v>
      </c>
      <c r="B18" s="13" t="n">
        <v>1.470094194266002</v>
      </c>
      <c r="C18" s="13" t="n">
        <v>1.94050072396369</v>
      </c>
      <c r="D18" s="13" t="n">
        <v>3.059879999999999</v>
      </c>
      <c r="E18" s="13" t="n">
        <v>0.3736745085085696</v>
      </c>
      <c r="F18" s="13" t="n">
        <v>0.4778721809837054</v>
      </c>
      <c r="G18" s="13" t="n">
        <v>0.1089762278964793</v>
      </c>
      <c r="H18" s="13" t="n">
        <v>0.147827992098863</v>
      </c>
      <c r="I18" s="13" t="n">
        <v>0.6768717674445657</v>
      </c>
      <c r="J18" s="13" t="n">
        <v>0.1642011524732592</v>
      </c>
      <c r="K18" s="13" t="n">
        <v>0.06074494071479893</v>
      </c>
      <c r="L18" s="13" t="n">
        <v>0.145199877198218</v>
      </c>
      <c r="M18" s="13" t="n">
        <v>0.0651949534502109</v>
      </c>
      <c r="N18" s="13" t="n">
        <v>1.112212691281053</v>
      </c>
      <c r="O18" s="13" t="n">
        <v>0.1659394182238069</v>
      </c>
      <c r="P18" s="13" t="n">
        <v>0.07427480536928575</v>
      </c>
      <c r="Q18" s="13" t="n">
        <v>0.008674502839592242</v>
      </c>
      <c r="R18" s="13" t="n">
        <v>0.07493708992639844</v>
      </c>
      <c r="S18" s="13" t="n">
        <v>0.4138208416042318</v>
      </c>
      <c r="T18" s="13" t="n">
        <v>0.7376466579633152</v>
      </c>
      <c r="U18" s="13" t="n">
        <v>25.68611976206901</v>
      </c>
      <c r="V18" s="13" t="n">
        <v>10.19661117827588</v>
      </c>
      <c r="W18" s="13" t="n">
        <v>8.283460722419688</v>
      </c>
      <c r="X18" s="13" t="n">
        <v>56.33280000000001</v>
      </c>
      <c r="Y18" s="13" t="n">
        <v>23.78496</v>
      </c>
      <c r="Z18" s="13" t="n">
        <v>151.9809789750237</v>
      </c>
      <c r="AA18" s="13" t="n">
        <v>25.68611976206901</v>
      </c>
      <c r="AB18" s="13" t="n">
        <v>0.35838803282786</v>
      </c>
      <c r="AC18" s="13" t="n">
        <v>11.61990214888714</v>
      </c>
      <c r="AD18" s="13" t="n">
        <v>3.82083878019802</v>
      </c>
      <c r="AE18" s="13" t="n">
        <v>562.70208</v>
      </c>
      <c r="AF18" s="13" t="n">
        <v>604.1873287239821</v>
      </c>
      <c r="AG18" s="13" t="n">
        <v>3.696874786755783</v>
      </c>
      <c r="AH18" s="13" t="n">
        <v>0.1716</v>
      </c>
      <c r="AI18" s="115" t="n">
        <v>3.224879999999999</v>
      </c>
      <c r="AJ18" s="13" t="n">
        <v>1.801782329170056</v>
      </c>
      <c r="AK18" s="13" t="inlineStr">
        <is>
          <t>Green</t>
        </is>
      </c>
      <c r="AL18" s="13">
        <f>IF(AK18="Green",AH18,AI18)</f>
        <v/>
      </c>
      <c r="AM18" s="13" t="n">
        <v>0.1089762278964793</v>
      </c>
      <c r="AN18" s="13" t="inlineStr">
        <is>
          <t>Retrofit pipeline</t>
        </is>
      </c>
      <c r="AO18" s="13">
        <f>IF(AN18="NH3",AF18,IF(AN18="New pipeline",AG18,IF(AN18="LH2",Z18,IF(AN18="Retrofit pipeline",AG18,0))))/1000</f>
        <v/>
      </c>
      <c r="AP18" t="n">
        <v>1.801782329170056</v>
      </c>
      <c r="AQ18" t="inlineStr">
        <is>
          <t>Green</t>
        </is>
      </c>
    </row>
    <row r="19" customFormat="1" s="13">
      <c r="A19" s="31" t="n">
        <v>2042</v>
      </c>
      <c r="B19" s="13" t="n">
        <v>1.444376918390386</v>
      </c>
      <c r="C19" s="13" t="n">
        <v>1.933856155976464</v>
      </c>
      <c r="D19" s="13" t="n">
        <v>2.954159999999999</v>
      </c>
      <c r="E19" s="13" t="n">
        <v>0.3729595800085696</v>
      </c>
      <c r="F19" s="13" t="n">
        <v>0.4768272854837055</v>
      </c>
      <c r="G19" s="13" t="n">
        <v>0.1082612993964793</v>
      </c>
      <c r="H19" s="13" t="n">
        <v>0.146783096598863</v>
      </c>
      <c r="I19" s="13" t="n">
        <v>0.6605376966575511</v>
      </c>
      <c r="J19" s="13" t="n">
        <v>0.1618114531046585</v>
      </c>
      <c r="K19" s="13" t="n">
        <v>0.06068527545470348</v>
      </c>
      <c r="L19" s="13" t="n">
        <v>0.1424412050364857</v>
      </c>
      <c r="M19" s="13" t="n">
        <v>0.0615799268150485</v>
      </c>
      <c r="N19" s="13" t="n">
        <v>1.087055557068447</v>
      </c>
      <c r="O19" s="13" t="n">
        <v>0.1684547834722129</v>
      </c>
      <c r="P19" s="13" t="n">
        <v>0.074319722208955</v>
      </c>
      <c r="Q19" s="13" t="n">
        <v>0.008650174768632566</v>
      </c>
      <c r="R19" s="13" t="n">
        <v>0.07499663970347069</v>
      </c>
      <c r="S19" s="13" t="n">
        <v>0.4057151205414772</v>
      </c>
      <c r="T19" s="13" t="n">
        <v>0.7321364406947484</v>
      </c>
      <c r="U19" s="13" t="n">
        <v>22.83210645517246</v>
      </c>
      <c r="V19" s="13" t="n">
        <v>9.063654380689673</v>
      </c>
      <c r="W19" s="13" t="n">
        <v>8.025434561276981</v>
      </c>
      <c r="X19" s="13" t="n">
        <v>42.24960000000001</v>
      </c>
      <c r="Y19" s="13" t="n">
        <v>16.89984</v>
      </c>
      <c r="Z19" s="13" t="n">
        <v>122.6499512936476</v>
      </c>
      <c r="AA19" s="13" t="n">
        <v>22.83210645517246</v>
      </c>
      <c r="AB19" s="13" t="n">
        <v>0.3185671402914312</v>
      </c>
      <c r="AC19" s="13" t="n">
        <v>11.22952140961202</v>
      </c>
      <c r="AD19" s="13" t="n">
        <v>2.865629085148516</v>
      </c>
      <c r="AE19" s="13" t="n">
        <v>405.12672</v>
      </c>
      <c r="AF19" s="13" t="n">
        <v>442.3725440902244</v>
      </c>
      <c r="AG19" s="13" t="n">
        <v>3.286110921560696</v>
      </c>
      <c r="AH19" s="13" t="n">
        <v>0.1716</v>
      </c>
      <c r="AI19" s="115" t="n">
        <v>3.119159999999999</v>
      </c>
      <c r="AJ19" s="13" t="n">
        <v>1.770821894776313</v>
      </c>
      <c r="AK19" s="13" t="inlineStr">
        <is>
          <t>Green</t>
        </is>
      </c>
      <c r="AL19" s="13">
        <f>IF(AK19="Green",AH19,AI19)</f>
        <v/>
      </c>
      <c r="AM19" s="13" t="n">
        <v>0.1082612993964793</v>
      </c>
      <c r="AN19" s="13" t="inlineStr">
        <is>
          <t>Retrofit pipeline</t>
        </is>
      </c>
      <c r="AO19" s="13">
        <f>IF(AN19="NH3",AF19,IF(AN19="New pipeline",AG19,IF(AN19="LH2",Z19,IF(AN19="Retrofit pipeline",AG19,0))))/1000</f>
        <v/>
      </c>
      <c r="AP19" t="n">
        <v>1.770821894776313</v>
      </c>
      <c r="AQ19" t="inlineStr">
        <is>
          <t>Green</t>
        </is>
      </c>
    </row>
    <row r="20" customFormat="1" s="13">
      <c r="A20" s="31" t="n">
        <v>2043</v>
      </c>
      <c r="B20" s="13" t="n">
        <v>1.419242047829632</v>
      </c>
      <c r="C20" s="13" t="n">
        <v>1.9263553207886</v>
      </c>
      <c r="D20" s="13" t="n">
        <v>2.84844</v>
      </c>
      <c r="E20" s="13" t="n">
        <v>0.3722446515085695</v>
      </c>
      <c r="F20" s="13" t="n">
        <v>0.4757823899837054</v>
      </c>
      <c r="G20" s="13" t="n">
        <v>0.1075463708964793</v>
      </c>
      <c r="H20" s="13" t="n">
        <v>0.145738201098863</v>
      </c>
      <c r="I20" s="13" t="n">
        <v>0.6446318078537319</v>
      </c>
      <c r="J20" s="13" t="n">
        <v>0.1595659218823089</v>
      </c>
      <c r="K20" s="13" t="n">
        <v>0.06062494243364542</v>
      </c>
      <c r="L20" s="13" t="n">
        <v>0.1397815796927884</v>
      </c>
      <c r="M20" s="13" t="n">
        <v>0.05796329670029136</v>
      </c>
      <c r="N20" s="13" t="n">
        <v>1.062567548562766</v>
      </c>
      <c r="O20" s="13" t="n">
        <v>0.1713333203867476</v>
      </c>
      <c r="P20" s="13" t="n">
        <v>0.07436970623589147</v>
      </c>
      <c r="Q20" s="13" t="n">
        <v>0.008624216416669566</v>
      </c>
      <c r="R20" s="13" t="n">
        <v>0.07506290744811074</v>
      </c>
      <c r="S20" s="13" t="n">
        <v>0.3978171486891011</v>
      </c>
      <c r="T20" s="13" t="n">
        <v>0.7272072991765204</v>
      </c>
      <c r="U20" s="13" t="n">
        <v>19.97809314827591</v>
      </c>
      <c r="V20" s="13" t="n">
        <v>7.930697583103466</v>
      </c>
      <c r="W20" s="13" t="n">
        <v>7.767408400134274</v>
      </c>
      <c r="X20" s="13" t="n">
        <v>28.16640000000001</v>
      </c>
      <c r="Y20" s="13" t="n">
        <v>10.64064</v>
      </c>
      <c r="Z20" s="13" t="n">
        <v>94.20490959642427</v>
      </c>
      <c r="AA20" s="13" t="n">
        <v>19.97809314827591</v>
      </c>
      <c r="AB20" s="13" t="n">
        <v>0.2787462477550023</v>
      </c>
      <c r="AC20" s="13" t="n">
        <v>10.8401805612457</v>
      </c>
      <c r="AD20" s="13" t="n">
        <v>1.91041939009901</v>
      </c>
      <c r="AE20" s="13" t="n">
        <v>258.8179200000001</v>
      </c>
      <c r="AF20" s="13" t="n">
        <v>291.8253593473757</v>
      </c>
      <c r="AG20" s="13" t="n">
        <v>2.87534705636561</v>
      </c>
      <c r="AH20" s="13" t="n">
        <v>0.1716</v>
      </c>
      <c r="AI20" s="115" t="n">
        <v>3.01344</v>
      </c>
      <c r="AJ20" s="13" t="n">
        <v>1.740566703290951</v>
      </c>
      <c r="AK20" s="13" t="inlineStr">
        <is>
          <t>Green</t>
        </is>
      </c>
      <c r="AL20" s="13">
        <f>IF(AK20="Green",AH20,AI20)</f>
        <v/>
      </c>
      <c r="AM20" s="13" t="n">
        <v>0.1075463708964793</v>
      </c>
      <c r="AN20" s="13" t="inlineStr">
        <is>
          <t>Retrofit pipeline</t>
        </is>
      </c>
      <c r="AO20" s="13">
        <f>IF(AN20="NH3",AF20,IF(AN20="New pipeline",AG20,IF(AN20="LH2",Z20,IF(AN20="Retrofit pipeline",AG20,0))))/1000</f>
        <v/>
      </c>
      <c r="AP20" t="n">
        <v>1.740566703290951</v>
      </c>
      <c r="AQ20" t="inlineStr">
        <is>
          <t>Green</t>
        </is>
      </c>
    </row>
    <row r="21" customFormat="1" s="13">
      <c r="A21" s="31" t="n">
        <v>2044</v>
      </c>
      <c r="B21" s="13" t="n">
        <v>1.397257622864922</v>
      </c>
      <c r="C21" s="13" t="n">
        <v>1.917996629360129</v>
      </c>
      <c r="D21" s="13" t="n">
        <v>2.742719999999999</v>
      </c>
      <c r="E21" s="13" t="n">
        <v>0.3715297230085695</v>
      </c>
      <c r="F21" s="13" t="n">
        <v>0.4747374944837054</v>
      </c>
      <c r="G21" s="13" t="n">
        <v>0.1068314423964793</v>
      </c>
      <c r="H21" s="13" t="n">
        <v>0.144693305598863</v>
      </c>
      <c r="I21" s="13" t="n">
        <v>0.6286757686254153</v>
      </c>
      <c r="J21" s="13" t="n">
        <v>0.157376786964294</v>
      </c>
      <c r="K21" s="13" t="n">
        <v>0.06056260646097937</v>
      </c>
      <c r="L21" s="13" t="n">
        <v>0.1371606999016876</v>
      </c>
      <c r="M21" s="13" t="n">
        <v>0.0543170195348034</v>
      </c>
      <c r="N21" s="13" t="n">
        <v>1.03809288148718</v>
      </c>
      <c r="O21" s="13" t="n">
        <v>0.174353924327469</v>
      </c>
      <c r="P21" s="13" t="n">
        <v>0.07442167246654405</v>
      </c>
      <c r="Q21" s="13" t="n">
        <v>0.008595863658182845</v>
      </c>
      <c r="R21" s="13" t="n">
        <v>0.07513180315567684</v>
      </c>
      <c r="S21" s="13" t="n">
        <v>0.3894780887436614</v>
      </c>
      <c r="T21" s="13" t="n">
        <v>0.7219813523515342</v>
      </c>
      <c r="U21" s="13" t="n">
        <v>17.12407984137935</v>
      </c>
      <c r="V21" s="13" t="n">
        <v>6.797740785517259</v>
      </c>
      <c r="W21" s="13" t="n">
        <v>7.509382238991565</v>
      </c>
      <c r="X21" s="13" t="n">
        <v>14.08320000000001</v>
      </c>
      <c r="Y21" s="13" t="n">
        <v>5.00736</v>
      </c>
      <c r="Z21" s="13" t="n">
        <v>66.64585388335357</v>
      </c>
      <c r="AA21" s="13" t="n">
        <v>17.12407984137935</v>
      </c>
      <c r="AB21" s="13" t="n">
        <v>0.2389253552185735</v>
      </c>
      <c r="AC21" s="13" t="n">
        <v>10.45187960378818</v>
      </c>
      <c r="AD21" s="13" t="n">
        <v>0.9552096950495053</v>
      </c>
      <c r="AE21" s="13" t="n">
        <v>123.77568</v>
      </c>
      <c r="AF21" s="13" t="n">
        <v>152.5457744954356</v>
      </c>
      <c r="AG21" s="13" t="n">
        <v>2.464583191170524</v>
      </c>
      <c r="AH21" s="13" t="n">
        <v>0.1716</v>
      </c>
      <c r="AI21" s="115" t="n">
        <v>2.907719999999999</v>
      </c>
      <c r="AJ21" s="13" t="n">
        <v>1.714207337461592</v>
      </c>
      <c r="AK21" s="13" t="inlineStr">
        <is>
          <t>Green</t>
        </is>
      </c>
      <c r="AL21" s="13">
        <f>IF(AK21="Green",AH21,AI21)</f>
        <v/>
      </c>
      <c r="AM21" s="13" t="n">
        <v>0.1068314423964793</v>
      </c>
      <c r="AN21" s="13" t="inlineStr">
        <is>
          <t>Retrofit pipeline</t>
        </is>
      </c>
      <c r="AO21" s="13">
        <f>IF(AN21="NH3",AF21,IF(AN21="New pipeline",AG21,IF(AN21="LH2",Z21,IF(AN21="Retrofit pipeline",AG21,0))))/1000</f>
        <v/>
      </c>
      <c r="AP21" t="n">
        <v>1.714207337461592</v>
      </c>
      <c r="AQ21" t="inlineStr">
        <is>
          <t>Green</t>
        </is>
      </c>
    </row>
    <row r="22" customFormat="1" s="113">
      <c r="A22" s="3" t="n">
        <v>2045</v>
      </c>
      <c r="B22" s="113" t="n">
        <v>1.352522680250461</v>
      </c>
      <c r="C22" s="113" t="n">
        <v>1.908778572103081</v>
      </c>
      <c r="D22" s="113" t="n">
        <v>2.636999999999999</v>
      </c>
      <c r="E22" s="113" t="n">
        <v>0.3708147945085695</v>
      </c>
      <c r="F22" s="113" t="n">
        <v>0.4736925989837054</v>
      </c>
      <c r="G22" s="113" t="n">
        <v>0.1061165138964793</v>
      </c>
      <c r="H22" s="113" t="n">
        <v>0.143648410098863</v>
      </c>
      <c r="I22" s="113" t="n">
        <v>0.6110449395102657</v>
      </c>
      <c r="J22" s="113" t="n">
        <v>0.1549075844532205</v>
      </c>
      <c r="K22" s="113" t="n">
        <v>0.06049365155392664</v>
      </c>
      <c r="L22" s="113" t="n">
        <v>0.1343474072603938</v>
      </c>
      <c r="M22" s="113" t="n">
        <v>0.05056145948081502</v>
      </c>
      <c r="N22" s="113" t="n">
        <v>1.011355042258622</v>
      </c>
      <c r="O22" s="113" t="n">
        <v>0.1766690144841495</v>
      </c>
      <c r="P22" s="113" t="n">
        <v>0.07446379494891789</v>
      </c>
      <c r="Q22" s="113" t="n">
        <v>0.008562190577689257</v>
      </c>
      <c r="R22" s="113" t="n">
        <v>0.07518764823412766</v>
      </c>
      <c r="S22" s="113" t="n">
        <v>0.3787122838853089</v>
      </c>
      <c r="T22" s="113" t="n">
        <v>0.7135949321301932</v>
      </c>
      <c r="U22" s="113" t="n">
        <v>14.2700665344828</v>
      </c>
      <c r="V22" s="113" t="n">
        <v>5.664783987931052</v>
      </c>
      <c r="W22" s="113" t="n">
        <v>7.251356077848856</v>
      </c>
      <c r="X22" s="113" t="n">
        <v>0</v>
      </c>
      <c r="Y22" s="113" t="n">
        <v>0</v>
      </c>
      <c r="Z22" s="113" t="n">
        <v>39.97278415443553</v>
      </c>
      <c r="AA22" s="113" t="n">
        <v>14.2700665344828</v>
      </c>
      <c r="AB22" s="113" t="n">
        <v>0.1991044626821447</v>
      </c>
      <c r="AC22" s="113" t="n">
        <v>10.06461853723947</v>
      </c>
      <c r="AD22" s="113" t="n">
        <v>0</v>
      </c>
      <c r="AE22" s="113" t="n">
        <v>0</v>
      </c>
      <c r="AF22" s="113" t="n">
        <v>24.53378953440442</v>
      </c>
      <c r="AG22" s="113" t="n">
        <v>2.053819325975437</v>
      </c>
      <c r="AH22" s="113" t="n">
        <v>0.1716</v>
      </c>
      <c r="AI22" s="114" t="n">
        <v>2.801999999999999</v>
      </c>
      <c r="AJ22" s="113" t="n">
        <v>1.659564511781427</v>
      </c>
      <c r="AK22" s="113" t="inlineStr">
        <is>
          <t>Green</t>
        </is>
      </c>
      <c r="AL22" s="113">
        <f>IF(AK22="Green",AH22,AI22)</f>
        <v/>
      </c>
      <c r="AM22" s="113" t="n">
        <v>0.1061165138964793</v>
      </c>
      <c r="AN22" s="113" t="inlineStr">
        <is>
          <t>Retrofit pipeline</t>
        </is>
      </c>
      <c r="AO22" s="113">
        <f>IF(AN22="NH3",AF22,IF(AN22="New pipeline",AG22,IF(AN22="LH2",Z22,IF(AN22="Retrofit pipeline",AG22,0))))/1000</f>
        <v/>
      </c>
      <c r="AP22" t="n">
        <v>1.659564511781427</v>
      </c>
      <c r="AQ22" t="inlineStr">
        <is>
          <t>Green</t>
        </is>
      </c>
    </row>
    <row r="23" customFormat="1" s="13">
      <c r="A23" s="31" t="n">
        <v>2046</v>
      </c>
      <c r="B23" s="13" t="n">
        <v>1.325909783363358</v>
      </c>
      <c r="C23" s="13" t="n">
        <v>1.898193458908886</v>
      </c>
      <c r="D23" s="13" t="n">
        <v>2.531279999999999</v>
      </c>
      <c r="E23" s="13" t="n">
        <v>0.3700998660085696</v>
      </c>
      <c r="F23" s="13" t="n">
        <v>0.4726477034837054</v>
      </c>
      <c r="G23" s="13" t="n">
        <v>0.1054015853964793</v>
      </c>
      <c r="H23" s="13" t="n">
        <v>0.142603514598863</v>
      </c>
      <c r="I23" s="13" t="n">
        <v>0.5901840650625889</v>
      </c>
      <c r="J23" s="13" t="n">
        <v>0.1518036561440496</v>
      </c>
      <c r="K23" s="13" t="n">
        <v>0.06041239161053234</v>
      </c>
      <c r="L23" s="13" t="n">
        <v>0.1310980434601018</v>
      </c>
      <c r="M23" s="13" t="n">
        <v>0.04663363925448861</v>
      </c>
      <c r="N23" s="13" t="n">
        <v>0.9801317955317612</v>
      </c>
      <c r="O23" s="13" t="n">
        <v>0.1773851770578366</v>
      </c>
      <c r="P23" s="13" t="n">
        <v>0.07448360824187693</v>
      </c>
      <c r="Q23" s="13" t="n">
        <v>0.008518405435020669</v>
      </c>
      <c r="R23" s="13" t="n">
        <v>0.0752139162705137</v>
      </c>
      <c r="S23" s="13" t="n">
        <v>0.363804070378376</v>
      </c>
      <c r="T23" s="13" t="n">
        <v>0.6994051773836238</v>
      </c>
      <c r="U23" s="13" t="n">
        <v>11.41605322758625</v>
      </c>
      <c r="V23" s="13" t="n">
        <v>4.531827190344845</v>
      </c>
      <c r="W23" s="13" t="n">
        <v>6.993329916706148</v>
      </c>
      <c r="X23" s="13" t="n">
        <v>0</v>
      </c>
      <c r="Y23" s="13" t="n">
        <v>0</v>
      </c>
      <c r="Z23" s="13" t="n">
        <v>32.65034040967017</v>
      </c>
      <c r="AA23" s="13" t="n">
        <v>11.41605322758625</v>
      </c>
      <c r="AB23" s="13" t="n">
        <v>0.1592835701457159</v>
      </c>
      <c r="AC23" s="13" t="n">
        <v>9.678397361599558</v>
      </c>
      <c r="AD23" s="13" t="n">
        <v>0</v>
      </c>
      <c r="AE23" s="13" t="n">
        <v>0</v>
      </c>
      <c r="AF23" s="13" t="n">
        <v>21.25373415933152</v>
      </c>
      <c r="AG23" s="13" t="n">
        <v>1.643055460780351</v>
      </c>
      <c r="AH23" s="13" t="n">
        <v>0.1716</v>
      </c>
      <c r="AI23" s="115" t="n">
        <v>2.696279999999999</v>
      </c>
      <c r="AJ23" s="13" t="n">
        <v>1.627420060032213</v>
      </c>
      <c r="AK23" s="13" t="inlineStr">
        <is>
          <t>Green</t>
        </is>
      </c>
      <c r="AL23" s="13">
        <f>IF(AK23="Green",AH23,AI23)</f>
        <v/>
      </c>
      <c r="AM23" s="13" t="n">
        <v>0.1054015853964793</v>
      </c>
      <c r="AN23" s="13" t="inlineStr">
        <is>
          <t>Retrofit pipeline</t>
        </is>
      </c>
      <c r="AO23" s="13">
        <f>IF(AN23="NH3",AF23,IF(AN23="New pipeline",AG23,IF(AN23="LH2",Z23,IF(AN23="Retrofit pipeline",AG23,0))))/1000</f>
        <v/>
      </c>
      <c r="AP23" t="n">
        <v>1.627420060032213</v>
      </c>
      <c r="AQ23" t="inlineStr">
        <is>
          <t>Green</t>
        </is>
      </c>
    </row>
    <row r="24" customFormat="1" s="13">
      <c r="A24" s="31" t="n">
        <v>2047</v>
      </c>
      <c r="B24" s="13" t="n">
        <v>1.300167039455015</v>
      </c>
      <c r="C24" s="13" t="n">
        <v>1.886788471374401</v>
      </c>
      <c r="D24" s="13" t="n">
        <v>2.425559999999999</v>
      </c>
      <c r="E24" s="13" t="n">
        <v>0.3693849375085696</v>
      </c>
      <c r="F24" s="13" t="n">
        <v>0.4716028079837054</v>
      </c>
      <c r="G24" s="13" t="n">
        <v>0.1046866568964793</v>
      </c>
      <c r="H24" s="13" t="n">
        <v>0.141558619098863</v>
      </c>
      <c r="I24" s="13" t="n">
        <v>0.5657365172179911</v>
      </c>
      <c r="J24" s="13" t="n">
        <v>0.1479384794529998</v>
      </c>
      <c r="K24" s="13" t="n">
        <v>0.06031897722888395</v>
      </c>
      <c r="L24" s="13" t="n">
        <v>0.12732568458829</v>
      </c>
      <c r="M24" s="13" t="n">
        <v>0.0425375189139178</v>
      </c>
      <c r="N24" s="13" t="n">
        <v>0.9438571774020825</v>
      </c>
      <c r="O24" s="13" t="n">
        <v>0.176183691035951</v>
      </c>
      <c r="P24" s="13" t="n">
        <v>0.07447666536013195</v>
      </c>
      <c r="Q24" s="13" t="n">
        <v>0.008465312569742887</v>
      </c>
      <c r="R24" s="13" t="n">
        <v>0.07520471154767039</v>
      </c>
      <c r="S24" s="13" t="n">
        <v>0.3446170776997466</v>
      </c>
      <c r="T24" s="13" t="n">
        <v>0.6789474582132429</v>
      </c>
      <c r="U24" s="13" t="n">
        <v>8.562039920689697</v>
      </c>
      <c r="V24" s="13" t="n">
        <v>3.398870392758638</v>
      </c>
      <c r="W24" s="13" t="n">
        <v>6.735303755563439</v>
      </c>
      <c r="X24" s="13" t="n">
        <v>0</v>
      </c>
      <c r="Y24" s="13" t="n">
        <v>0</v>
      </c>
      <c r="Z24" s="13" t="n">
        <v>25.58796264905747</v>
      </c>
      <c r="AA24" s="13" t="n">
        <v>8.562039920689697</v>
      </c>
      <c r="AB24" s="13" t="n">
        <v>0.1194626776092871</v>
      </c>
      <c r="AC24" s="13" t="n">
        <v>9.293216076868445</v>
      </c>
      <c r="AD24" s="13" t="n">
        <v>0</v>
      </c>
      <c r="AE24" s="13" t="n">
        <v>0</v>
      </c>
      <c r="AF24" s="13" t="n">
        <v>17.97471867516743</v>
      </c>
      <c r="AG24" s="13" t="n">
        <v>1.232291595585265</v>
      </c>
      <c r="AH24" s="13" t="n">
        <v>0.1716</v>
      </c>
      <c r="AI24" s="115" t="n">
        <v>2.59056</v>
      </c>
      <c r="AJ24" s="13" t="n">
        <v>1.596338448007792</v>
      </c>
      <c r="AK24" s="13" t="inlineStr">
        <is>
          <t>Green</t>
        </is>
      </c>
      <c r="AL24" s="13">
        <f>IF(AK24="Green",AH24,AI24)</f>
        <v/>
      </c>
      <c r="AM24" s="13" t="n">
        <v>0.1046866568964793</v>
      </c>
      <c r="AN24" s="13" t="inlineStr">
        <is>
          <t>Retrofit pipeline</t>
        </is>
      </c>
      <c r="AO24" s="13">
        <f>IF(AN24="NH3",AF24,IF(AN24="New pipeline",AG24,IF(AN24="LH2",Z24,IF(AN24="Retrofit pipeline",AG24,0))))/1000</f>
        <v/>
      </c>
      <c r="AP24" t="n">
        <v>1.596338448007792</v>
      </c>
      <c r="AQ24" t="inlineStr">
        <is>
          <t>Green</t>
        </is>
      </c>
    </row>
    <row r="25" customFormat="1" s="13">
      <c r="A25" s="31" t="n">
        <v>2048</v>
      </c>
      <c r="B25" s="13" t="n">
        <v>1.275218337666889</v>
      </c>
      <c r="C25" s="13" t="n">
        <v>1.87456231521664</v>
      </c>
      <c r="D25" s="13" t="n">
        <v>2.319839999999999</v>
      </c>
      <c r="E25" s="13" t="n">
        <v>0.3686700090085696</v>
      </c>
      <c r="F25" s="13" t="n">
        <v>0.4705579124837054</v>
      </c>
      <c r="G25" s="13" t="n">
        <v>0.1039717283964793</v>
      </c>
      <c r="H25" s="13" t="n">
        <v>0.140513723598863</v>
      </c>
      <c r="I25" s="13" t="n">
        <v>0.5394174978774892</v>
      </c>
      <c r="J25" s="13" t="n">
        <v>0.1436403910556724</v>
      </c>
      <c r="K25" s="13" t="n">
        <v>0.06021821168132326</v>
      </c>
      <c r="L25" s="13" t="n">
        <v>0.1232559054602569</v>
      </c>
      <c r="M25" s="13" t="n">
        <v>0.0383681180812835</v>
      </c>
      <c r="N25" s="13" t="n">
        <v>0.9049001241560252</v>
      </c>
      <c r="O25" s="13" t="n">
        <v>0.1738916640745874</v>
      </c>
      <c r="P25" s="13" t="n">
        <v>0.07445450660204447</v>
      </c>
      <c r="Q25" s="13" t="n">
        <v>0.008405795085782809</v>
      </c>
      <c r="R25" s="13" t="n">
        <v>0.07517533394421425</v>
      </c>
      <c r="S25" s="13" t="n">
        <v>0.3234005322185571</v>
      </c>
      <c r="T25" s="13" t="n">
        <v>0.6553278319251861</v>
      </c>
      <c r="U25" s="13" t="n">
        <v>5.708026613793145</v>
      </c>
      <c r="V25" s="13" t="n">
        <v>2.265913595172431</v>
      </c>
      <c r="W25" s="13" t="n">
        <v>6.477277594420732</v>
      </c>
      <c r="X25" s="13" t="n">
        <v>0</v>
      </c>
      <c r="Y25" s="13" t="n">
        <v>0</v>
      </c>
      <c r="Z25" s="13" t="n">
        <v>18.78565087259745</v>
      </c>
      <c r="AA25" s="13" t="n">
        <v>5.708026613793145</v>
      </c>
      <c r="AB25" s="13" t="n">
        <v>0.07964178507285823</v>
      </c>
      <c r="AC25" s="13" t="n">
        <v>8.909074683046134</v>
      </c>
      <c r="AD25" s="13" t="n">
        <v>0</v>
      </c>
      <c r="AE25" s="13" t="n">
        <v>0</v>
      </c>
      <c r="AF25" s="13" t="n">
        <v>14.69674308191214</v>
      </c>
      <c r="AG25" s="13" t="n">
        <v>0.8215277303901786</v>
      </c>
      <c r="AH25" s="13" t="n">
        <v>0.1716</v>
      </c>
      <c r="AI25" s="115" t="n">
        <v>2.484839999999999</v>
      </c>
      <c r="AJ25" s="13" t="n">
        <v>1.566224823052684</v>
      </c>
      <c r="AK25" s="13" t="inlineStr">
        <is>
          <t>Green</t>
        </is>
      </c>
      <c r="AL25" s="13">
        <f>IF(AK25="Green",AH25,AI25)</f>
        <v/>
      </c>
      <c r="AM25" s="13" t="n">
        <v>0.1039717283964793</v>
      </c>
      <c r="AN25" s="13" t="inlineStr">
        <is>
          <t>Retrofit pipeline</t>
        </is>
      </c>
      <c r="AO25" s="13">
        <f>IF(AN25="NH3",AF25,IF(AN25="New pipeline",AG25,IF(AN25="LH2",Z25,IF(AN25="Retrofit pipeline",AG25,0))))/1000</f>
        <v/>
      </c>
      <c r="AP25" t="n">
        <v>1.566224823052684</v>
      </c>
      <c r="AQ25" t="inlineStr">
        <is>
          <t>Green</t>
        </is>
      </c>
    </row>
    <row r="26" customFormat="1" s="13">
      <c r="A26" s="31" t="n">
        <v>2049</v>
      </c>
      <c r="B26" s="13" t="n">
        <v>1.250997241723581</v>
      </c>
      <c r="C26" s="13" t="n">
        <v>1.861513760866766</v>
      </c>
      <c r="D26" s="13" t="n">
        <v>2.214119999999999</v>
      </c>
      <c r="E26" s="13" t="n">
        <v>0.3679550805085696</v>
      </c>
      <c r="F26" s="13" t="n">
        <v>0.4695130169837054</v>
      </c>
      <c r="G26" s="13" t="n">
        <v>0.1032567998964793</v>
      </c>
      <c r="H26" s="13" t="n">
        <v>0.139468828098863</v>
      </c>
      <c r="I26" s="13" t="n">
        <v>0.5145578530576322</v>
      </c>
      <c r="J26" s="13" t="n">
        <v>0.1396471959102716</v>
      </c>
      <c r="K26" s="13" t="n">
        <v>0.06011966137124393</v>
      </c>
      <c r="L26" s="13" t="n">
        <v>0.1193955949785855</v>
      </c>
      <c r="M26" s="13" t="n">
        <v>0.03426917094985413</v>
      </c>
      <c r="N26" s="13" t="n">
        <v>0.8679894762675874</v>
      </c>
      <c r="O26" s="13" t="n">
        <v>0.1723676888165504</v>
      </c>
      <c r="P26" s="13" t="n">
        <v>0.07444306415851192</v>
      </c>
      <c r="Q26" s="13" t="n">
        <v>0.008346267457936861</v>
      </c>
      <c r="R26" s="13" t="n">
        <v>0.07516016379941903</v>
      </c>
      <c r="S26" s="13" t="n">
        <v>0.3039525506809204</v>
      </c>
      <c r="T26" s="13" t="n">
        <v>0.6342697349133386</v>
      </c>
      <c r="U26" s="13" t="n">
        <v>2.854013306896594</v>
      </c>
      <c r="V26" s="13" t="n">
        <v>1.132956797586224</v>
      </c>
      <c r="W26" s="13" t="n">
        <v>6.219251433278023</v>
      </c>
      <c r="X26" s="13" t="n">
        <v>0</v>
      </c>
      <c r="Y26" s="13" t="n">
        <v>0</v>
      </c>
      <c r="Z26" s="13" t="n">
        <v>12.2434050802901</v>
      </c>
      <c r="AA26" s="13" t="n">
        <v>2.854013306896594</v>
      </c>
      <c r="AB26" s="13" t="n">
        <v>0.03982089253642942</v>
      </c>
      <c r="AC26" s="13" t="n">
        <v>8.525973180132619</v>
      </c>
      <c r="AD26" s="13" t="n">
        <v>0</v>
      </c>
      <c r="AE26" s="13" t="n">
        <v>0</v>
      </c>
      <c r="AF26" s="13" t="n">
        <v>11.41980737956564</v>
      </c>
      <c r="AG26" s="13" t="n">
        <v>0.4107638651950924</v>
      </c>
      <c r="AH26" s="13" t="n">
        <v>0.1716</v>
      </c>
      <c r="AI26" s="115" t="n">
        <v>2.379119999999999</v>
      </c>
      <c r="AJ26" s="13" t="n">
        <v>1.536996369576161</v>
      </c>
      <c r="AK26" s="13" t="inlineStr">
        <is>
          <t>Green</t>
        </is>
      </c>
      <c r="AL26" s="13">
        <f>IF(AK26="Green",AH26,AI26)</f>
        <v/>
      </c>
      <c r="AM26" s="13" t="n">
        <v>0.1032567998964793</v>
      </c>
      <c r="AN26" s="13" t="inlineStr">
        <is>
          <t>Retrofit pipeline</t>
        </is>
      </c>
      <c r="AO26" s="13">
        <f>IF(AN26="NH3",AF26,IF(AN26="New pipeline",AG26,IF(AN26="LH2",Z26,IF(AN26="Retrofit pipeline",AG26,0))))/1000</f>
        <v/>
      </c>
      <c r="AP26" t="n">
        <v>1.536996369576161</v>
      </c>
      <c r="AQ26" t="inlineStr">
        <is>
          <t>Green</t>
        </is>
      </c>
    </row>
    <row r="27" customFormat="1" s="113">
      <c r="A27" s="3" t="n">
        <v>2050</v>
      </c>
      <c r="B27" s="113" t="n">
        <v>1.227445406387925</v>
      </c>
      <c r="C27" s="113" t="n">
        <v>1.839629708219178</v>
      </c>
      <c r="D27" s="113" t="n">
        <v>2.1084</v>
      </c>
      <c r="E27" s="113" t="n">
        <v>0.3672401520085696</v>
      </c>
      <c r="F27" s="113" t="n">
        <v>0.4684681214837054</v>
      </c>
      <c r="G27" s="113" t="n">
        <v>0.1025418713964793</v>
      </c>
      <c r="H27" s="113" t="n">
        <v>0.138423932598863</v>
      </c>
      <c r="I27" s="113" t="n">
        <v>0.4925057763736189</v>
      </c>
      <c r="J27" s="113" t="n">
        <v>0.1363049550348478</v>
      </c>
      <c r="K27" s="113" t="n">
        <v>0.06000846464091782</v>
      </c>
      <c r="L27" s="113" t="n">
        <v>0.1159825049877382</v>
      </c>
      <c r="M27" s="113" t="n">
        <v>0.03027954668641938</v>
      </c>
      <c r="N27" s="113" t="n">
        <v>0.8350812477235421</v>
      </c>
      <c r="O27" s="113" t="n">
        <v>0.1724835220248676</v>
      </c>
      <c r="P27" s="113" t="n">
        <v>0.07445450129881355</v>
      </c>
      <c r="Q27" s="113" t="n">
        <v>0.008262585929023767</v>
      </c>
      <c r="R27" s="113" t="n">
        <v>0.07517532691330507</v>
      </c>
      <c r="S27" s="113" t="n">
        <v>0.287540740828599</v>
      </c>
      <c r="T27" s="113" t="n">
        <v>0.6179166769946091</v>
      </c>
      <c r="U27" s="113" t="n">
        <v>0</v>
      </c>
      <c r="V27" s="113" t="n">
        <v>0</v>
      </c>
      <c r="W27" s="113" t="n">
        <v>5.961225272135318</v>
      </c>
      <c r="X27" s="113" t="n">
        <v>0</v>
      </c>
      <c r="Y27" s="113" t="n">
        <v>0</v>
      </c>
      <c r="Z27" s="113" t="n">
        <v>5.961225272135318</v>
      </c>
      <c r="AA27" s="113" t="n">
        <v>0</v>
      </c>
      <c r="AB27" s="113" t="n">
        <v>0</v>
      </c>
      <c r="AC27" s="113" t="n">
        <v>8.143911568127908</v>
      </c>
      <c r="AD27" s="113" t="n">
        <v>0</v>
      </c>
      <c r="AE27" s="113" t="n">
        <v>0</v>
      </c>
      <c r="AF27" s="113" t="n">
        <v>8.143911568127908</v>
      </c>
      <c r="AG27" s="113" t="n">
        <v>0</v>
      </c>
      <c r="AH27" s="113" t="n">
        <v>0.1716</v>
      </c>
      <c r="AI27" s="114" t="n">
        <v>2.2734</v>
      </c>
      <c r="AJ27" s="113" t="n">
        <v>1.508580337440971</v>
      </c>
      <c r="AK27" s="113" t="inlineStr">
        <is>
          <t>Green</t>
        </is>
      </c>
      <c r="AL27" s="113">
        <f>IF(AK27="Green",AH27,AI27)</f>
        <v/>
      </c>
      <c r="AM27" s="113" t="n">
        <v>0.1025418713964793</v>
      </c>
      <c r="AN27" s="113" t="inlineStr">
        <is>
          <t>Retrofit pipeline</t>
        </is>
      </c>
      <c r="AO27" s="113">
        <f>IF(AN27="NH3",AF27,IF(AN27="New pipeline",AG27,IF(AN27="LH2",Z27,IF(AN27="Retrofit pipeline",AG27,0))))/1000</f>
        <v/>
      </c>
      <c r="AP27" t="n">
        <v>1.508580337440971</v>
      </c>
      <c r="AQ27" t="inlineStr">
        <is>
          <t>Green</t>
        </is>
      </c>
    </row>
  </sheetData>
  <conditionalFormatting sqref="AS1:XFD1 A1:AN1">
    <cfRule type="containsText" priority="1" operator="containsText" dxfId="3" stopIfTrue="1" text="Retro">
      <formula>NOT(ISERROR(SEARCH("Retro",A1)))</formula>
    </cfRule>
    <cfRule type="containsText" priority="2" operator="containsText" dxfId="2" text="LH2">
      <formula>NOT(ISERROR(SEARCH("LH2",A1)))</formula>
    </cfRule>
    <cfRule type="containsText" priority="3" operator="containsText" dxfId="1" text="NH3">
      <formula>NOT(ISERROR(SEARCH("NH3",A1)))</formula>
    </cfRule>
    <cfRule type="containsText" priority="4" operator="containsText" dxfId="0" stopIfTrue="1" text="New">
      <formula>NOT(ISERROR(SEARCH("New",A1)))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5"/>
  <sheetViews>
    <sheetView zoomScale="130" zoomScaleNormal="130" workbookViewId="0">
      <selection activeCell="L10" sqref="L10"/>
    </sheetView>
  </sheetViews>
  <sheetFormatPr baseColWidth="10" defaultRowHeight="16"/>
  <sheetData>
    <row r="1">
      <c r="A1" s="1" t="inlineStr">
        <is>
          <t>Data &amp; Assmptions</t>
        </is>
      </c>
      <c r="B1" s="2" t="n"/>
      <c r="C1" s="2" t="n"/>
      <c r="D1" s="2" t="n"/>
      <c r="E1" s="2" t="n"/>
      <c r="G1" s="3" t="inlineStr">
        <is>
          <t>Sheet</t>
        </is>
      </c>
      <c r="H1" s="3" t="inlineStr">
        <is>
          <t>Reference</t>
        </is>
      </c>
      <c r="I1" s="3" t="inlineStr">
        <is>
          <t>Title</t>
        </is>
      </c>
      <c r="J1" s="3" t="inlineStr">
        <is>
          <t>Comment</t>
        </is>
      </c>
      <c r="K1" s="3" t="inlineStr">
        <is>
          <t>Link</t>
        </is>
      </c>
    </row>
    <row r="2">
      <c r="A2" s="2" t="n"/>
      <c r="B2" s="2" t="n"/>
      <c r="C2" s="2" t="n"/>
      <c r="D2" s="2" t="n"/>
      <c r="E2" s="2" t="n"/>
      <c r="G2" s="3" t="inlineStr">
        <is>
          <t>General Assumptions</t>
        </is>
      </c>
      <c r="H2" s="3" t="n"/>
      <c r="I2" s="3" t="n"/>
      <c r="J2" s="3" t="n"/>
      <c r="K2" s="3" t="n"/>
    </row>
    <row r="3">
      <c r="A3" s="2" t="inlineStr">
        <is>
          <t>Title</t>
        </is>
      </c>
      <c r="B3" s="2" t="n"/>
      <c r="C3" s="2" t="n"/>
      <c r="D3" s="2" t="n"/>
      <c r="E3" s="2" t="n"/>
      <c r="G3" s="3" t="inlineStr">
        <is>
          <t>Transport Distances</t>
        </is>
      </c>
      <c r="H3" s="93" t="inlineStr">
        <is>
          <t>EWI 2019</t>
        </is>
      </c>
      <c r="I3" s="3" t="n"/>
      <c r="J3" s="3" t="n"/>
      <c r="K3" s="3" t="n"/>
    </row>
    <row r="4">
      <c r="A4" s="1" t="inlineStr">
        <is>
          <t>Integrated evaluation of hydrogen supply routes</t>
        </is>
      </c>
      <c r="B4" s="2" t="n"/>
      <c r="C4" s="2" t="n"/>
      <c r="D4" s="2" t="n"/>
      <c r="E4" s="2" t="n"/>
      <c r="G4" s="3" t="inlineStr">
        <is>
          <t>Electricity Prices</t>
        </is>
      </c>
      <c r="H4" s="93" t="n"/>
      <c r="I4" s="3" t="n"/>
      <c r="J4" s="3" t="n"/>
      <c r="K4" s="3" t="n"/>
    </row>
    <row r="5">
      <c r="A5" s="2" t="n"/>
      <c r="B5" s="2" t="n"/>
      <c r="C5" s="2" t="n"/>
      <c r="D5" s="2" t="n"/>
      <c r="E5" s="2" t="n"/>
      <c r="G5" s="3" t="inlineStr">
        <is>
          <t>GHG Footprint</t>
        </is>
      </c>
      <c r="H5" s="104" t="inlineStr">
        <is>
          <t>Howart, Bauer, DOE</t>
        </is>
      </c>
      <c r="I5" s="3" t="n"/>
      <c r="J5" s="66" t="inlineStr">
        <is>
          <t>H2 leakage</t>
        </is>
      </c>
      <c r="K5" s="16" t="inlineStr">
        <is>
          <t>https://assets.publishing.service.gov.uk/government/uploads/system/uploads/attachment_data/file/1067137/fugitive-hydrogen-emissions-future-hydrogen-economy.pdf</t>
        </is>
      </c>
      <c r="L5" s="104" t="inlineStr">
        <is>
          <t xml:space="preserve">H2 GWP </t>
        </is>
      </c>
      <c r="M5" s="104" t="inlineStr">
        <is>
          <t>https://assets.publishing.service.gov.uk/government/uploads/system/uploads/attachment_data/file/1067144/atmospheric-implications-of-increased-hydrogen-use.pdf</t>
        </is>
      </c>
    </row>
    <row r="6">
      <c r="A6" s="2" t="n"/>
      <c r="B6" s="2" t="n"/>
      <c r="C6" s="2" t="n"/>
      <c r="D6" s="2" t="n"/>
      <c r="E6" s="2" t="n"/>
      <c r="G6" s="3" t="inlineStr">
        <is>
          <t>LCOH RES</t>
        </is>
      </c>
      <c r="H6" s="48" t="inlineStr">
        <is>
          <t>EWI 2019</t>
        </is>
      </c>
      <c r="I6" s="48" t="inlineStr">
        <is>
          <t>Cost tool</t>
        </is>
      </c>
      <c r="J6" s="48" t="inlineStr">
        <is>
          <t>in $_2019/kg H2</t>
        </is>
      </c>
      <c r="K6" s="3" t="n"/>
    </row>
    <row r="7">
      <c r="A7" s="2" t="n"/>
      <c r="B7" s="2" t="n"/>
      <c r="C7" s="2" t="n"/>
      <c r="D7" s="2" t="n"/>
      <c r="E7" s="2" t="n"/>
      <c r="G7" s="3" t="inlineStr">
        <is>
          <t>LCOH NGR</t>
        </is>
      </c>
      <c r="J7" s="93" t="inlineStr">
        <is>
          <t>including Gas Prices, CO2 prices</t>
        </is>
      </c>
    </row>
    <row r="8">
      <c r="A8" s="2" t="n"/>
      <c r="B8" s="2" t="n"/>
      <c r="C8" s="2" t="n"/>
      <c r="D8" s="2" t="n"/>
      <c r="E8" s="2" t="n"/>
      <c r="G8" s="3" t="inlineStr">
        <is>
          <t>Pipeline Transport</t>
        </is>
      </c>
    </row>
    <row r="9">
      <c r="A9" s="2" t="n"/>
      <c r="B9" s="2" t="n"/>
      <c r="C9" s="2" t="n"/>
      <c r="D9" s="2" t="n"/>
      <c r="E9" s="2" t="n"/>
      <c r="G9" s="3" t="inlineStr">
        <is>
          <t>LH2</t>
        </is>
      </c>
    </row>
    <row r="10">
      <c r="A10" s="2" t="n"/>
      <c r="B10" s="2" t="n"/>
      <c r="C10" s="2" t="n"/>
      <c r="D10" s="2" t="n"/>
      <c r="E10" s="2" t="n"/>
      <c r="G10" s="3" t="inlineStr">
        <is>
          <t>LNH3</t>
        </is>
      </c>
    </row>
    <row r="11">
      <c r="A11" s="2" t="n"/>
      <c r="B11" s="2" t="n"/>
      <c r="C11" s="2" t="n"/>
      <c r="D11" s="2" t="n"/>
      <c r="E11" s="2" t="n"/>
      <c r="G11" s="3" t="inlineStr">
        <is>
          <t>CO2</t>
        </is>
      </c>
    </row>
    <row r="12">
      <c r="A12" s="2" t="n"/>
      <c r="B12" s="2" t="n"/>
      <c r="C12" s="2" t="n"/>
      <c r="D12" s="2" t="n"/>
      <c r="E12" s="2" t="n"/>
    </row>
    <row r="13">
      <c r="A13" s="2" t="n"/>
      <c r="B13" s="2" t="n"/>
      <c r="C13" s="2" t="n"/>
      <c r="D13" s="2" t="n"/>
      <c r="E13" s="2" t="n"/>
    </row>
    <row r="14">
      <c r="A14" s="97" t="n"/>
      <c r="B14" s="97" t="n"/>
      <c r="C14" s="97" t="n"/>
      <c r="D14" s="97" t="n"/>
      <c r="E14" s="97" t="n"/>
    </row>
    <row r="15">
      <c r="A15" s="97" t="n"/>
      <c r="B15" s="97" t="n"/>
      <c r="C15" s="97" t="n"/>
      <c r="D15" s="97" t="n"/>
      <c r="E15" s="97" t="n"/>
    </row>
    <row r="16">
      <c r="A16" s="97" t="n"/>
      <c r="B16" s="97" t="n"/>
      <c r="C16" s="97" t="n"/>
      <c r="D16" s="97" t="n"/>
      <c r="E16" s="97" t="n"/>
    </row>
    <row r="17">
      <c r="A17" s="97" t="n"/>
      <c r="B17" s="97" t="n"/>
      <c r="C17" s="97" t="n"/>
      <c r="D17" s="97" t="n"/>
      <c r="E17" s="97" t="n"/>
    </row>
    <row r="19">
      <c r="G19" s="48" t="inlineStr">
        <is>
          <t>Transport Distances</t>
        </is>
      </c>
      <c r="H19" s="48" t="inlineStr">
        <is>
          <t>EWI 2019</t>
        </is>
      </c>
      <c r="I19" t="inlineStr">
        <is>
          <t>CERDI seadistance database for shipping, own calculations for pipeline distances</t>
        </is>
      </c>
    </row>
    <row r="20">
      <c r="G20" s="66" t="inlineStr">
        <is>
          <t>GHG intensity</t>
        </is>
      </c>
      <c r="H20" s="66" t="inlineStr">
        <is>
          <t>EEA</t>
        </is>
      </c>
      <c r="J20" s="66" t="inlineStr">
        <is>
          <t>Germany (EU)</t>
        </is>
      </c>
      <c r="K20" t="inlineStr">
        <is>
          <t>https://www.eea.europa.eu/data-and-maps/daviz/co2-emission-intensity-12/#tab-chart_2</t>
        </is>
      </c>
    </row>
    <row r="21">
      <c r="H21" s="66" t="inlineStr">
        <is>
          <t>Our world in Data</t>
        </is>
      </c>
      <c r="J21" s="66" t="inlineStr">
        <is>
          <t>Norway</t>
        </is>
      </c>
      <c r="K21" t="inlineStr">
        <is>
          <t>https://ourworldindata.org/grapher/carbon-intensity-electricity?country=~NOR</t>
        </is>
      </c>
    </row>
    <row r="22">
      <c r="G22" s="66" t="inlineStr">
        <is>
          <t>GHG footprints</t>
        </is>
      </c>
    </row>
    <row r="26">
      <c r="H26" t="inlineStr">
        <is>
          <t>IEA 2019</t>
        </is>
      </c>
      <c r="K26" t="inlineStr">
        <is>
          <t>IEA G20 Hydrogen report: Assumptions</t>
        </is>
      </c>
    </row>
    <row r="27">
      <c r="H27" t="inlineStr">
        <is>
          <t>DNV GL</t>
        </is>
      </c>
    </row>
    <row r="28">
      <c r="H28" t="inlineStr">
        <is>
          <t>EHB 2022</t>
        </is>
      </c>
      <c r="J28" t="inlineStr">
        <is>
          <t>For large pipelines at 48inch/1200mm. Offshore estimated with multiplication factor of 1,7 to onshore pipelines of the same diameter</t>
        </is>
      </c>
      <c r="K28" t="inlineStr">
        <is>
          <t>A european hydrogen infrastructure vision covering 28 countries</t>
        </is>
      </c>
    </row>
    <row r="29">
      <c r="H29" t="inlineStr">
        <is>
          <t>DOE 2019</t>
        </is>
      </c>
      <c r="K29" s="16" t="inlineStr">
        <is>
          <t>https://www.hydrogen.energy.gov/pdfs/19001_hydrogen_liquefaction_costs.pdf</t>
        </is>
      </c>
    </row>
    <row r="30">
      <c r="H30" t="inlineStr">
        <is>
          <t>IRENA 2022</t>
        </is>
      </c>
      <c r="K30" t="inlineStr">
        <is>
          <t>Global Hydrogen Trade to Meet the 1.5°C Climate Goal: Technology Review of Hydrogen Carriers</t>
        </is>
      </c>
    </row>
    <row r="31">
      <c r="H31" s="30" t="inlineStr">
        <is>
          <t>Equinor 2021</t>
        </is>
      </c>
    </row>
    <row r="32">
      <c r="H32" s="30" t="inlineStr">
        <is>
          <t>Antonini et al 2020</t>
        </is>
      </c>
      <c r="K32" t="inlineStr">
        <is>
          <t>https://pubs.rsc.org/en/content/articlelanding/2020/se/d0se00222d#!</t>
        </is>
      </c>
    </row>
    <row r="33">
      <c r="H33" s="31" t="inlineStr">
        <is>
          <t>BOG 2020</t>
        </is>
      </c>
      <c r="K33" s="16" t="inlineStr">
        <is>
          <t>sci-hub.st/10.1016/j.egyr.2020.07.013</t>
        </is>
      </c>
    </row>
    <row r="34">
      <c r="H34" s="31" t="inlineStr">
        <is>
          <t>IEA 2021</t>
        </is>
      </c>
      <c r="I34" s="31" t="inlineStr">
        <is>
          <t>World Energy Outlook 2021</t>
        </is>
      </c>
      <c r="J34" s="31" t="inlineStr">
        <is>
          <t>Dataset</t>
        </is>
      </c>
      <c r="K34" t="inlineStr">
        <is>
          <t>https://www.iea.org/data-and-statistics/data-product/world-energy-outlook-2021-free-dataset</t>
        </is>
      </c>
    </row>
    <row r="35">
      <c r="H35" s="48" t="inlineStr">
        <is>
          <t>DNV GL 2018</t>
        </is>
      </c>
      <c r="K35" t="inlineStr">
        <is>
          <t>DNV GL. Enery Transition Outlook 2019: A global and regional forecast to 2050. Technical report, 2019.</t>
        </is>
      </c>
    </row>
  </sheetData>
  <hyperlinks>
    <hyperlink xmlns:r="http://schemas.openxmlformats.org/officeDocument/2006/relationships" ref="K5" r:id="rId1"/>
    <hyperlink xmlns:r="http://schemas.openxmlformats.org/officeDocument/2006/relationships" ref="K29" r:id="rId2"/>
    <hyperlink xmlns:r="http://schemas.openxmlformats.org/officeDocument/2006/relationships" ref="K33" display="https://sci-hub.st/10.1016/j.egyr.2020.07.013" r:id="rId3"/>
  </hyperlinks>
  <pageMargins left="0.7" right="0.7" top="0.75" bottom="0.75" header="0.3" footer="0.3"/>
  <pageSetup orientation="portrait" paperSize="9" firstPageNumber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7"/>
  <sheetViews>
    <sheetView zoomScale="110" zoomScaleNormal="110" workbookViewId="0">
      <selection activeCell="B11" sqref="B11"/>
    </sheetView>
  </sheetViews>
  <sheetFormatPr baseColWidth="10" defaultRowHeight="16"/>
  <cols>
    <col width="29.1640625" bestFit="1" customWidth="1" style="108" min="1" max="1"/>
  </cols>
  <sheetData>
    <row r="1" customFormat="1" s="3">
      <c r="A1" s="3" t="inlineStr">
        <is>
          <t>Parameter</t>
        </is>
      </c>
      <c r="B1" s="3" t="inlineStr">
        <is>
          <t>Value</t>
        </is>
      </c>
      <c r="C1" s="3" t="inlineStr">
        <is>
          <t>Ref</t>
        </is>
      </c>
      <c r="D1" s="3" t="inlineStr">
        <is>
          <t>Comment</t>
        </is>
      </c>
    </row>
    <row r="2">
      <c r="A2" s="56" t="inlineStr">
        <is>
          <t>WACC [%]</t>
        </is>
      </c>
      <c r="B2" t="n">
        <v>0.08</v>
      </c>
    </row>
    <row r="4">
      <c r="A4" s="64" t="inlineStr">
        <is>
          <t>Average exchange rate 2022 [€/$]</t>
        </is>
      </c>
      <c r="B4" s="56" t="n">
        <v>0.9462</v>
      </c>
      <c r="C4" s="16" t="inlineStr">
        <is>
          <t>https://www.exchangerates.org.uk/USD-EUR-spot-exchange-rates-history-2022.html</t>
        </is>
      </c>
    </row>
    <row r="5">
      <c r="A5" s="64" t="inlineStr">
        <is>
          <t>Average exchange rate 2021 [€/$]</t>
        </is>
      </c>
      <c r="B5" s="64" t="inlineStr">
        <is>
          <t>0.8458</t>
        </is>
      </c>
      <c r="C5" t="inlineStr">
        <is>
          <t>https://www.exchangerates.org.uk/USD-EUR-spot-exchange-rates-history-2021.html</t>
        </is>
      </c>
    </row>
    <row r="6">
      <c r="A6" s="64" t="inlineStr">
        <is>
          <t>Average exchange rate 2020 [€/$]</t>
        </is>
      </c>
      <c r="B6" s="56" t="inlineStr">
        <is>
          <t xml:space="preserve">0.877 </t>
        </is>
      </c>
    </row>
    <row r="7">
      <c r="A7" s="64" t="inlineStr">
        <is>
          <t>Average exchange rate 2019 [€/$]</t>
        </is>
      </c>
      <c r="B7" s="56" t="inlineStr">
        <is>
          <t xml:space="preserve"> 0.8931</t>
        </is>
      </c>
      <c r="C7" t="inlineStr">
        <is>
          <t>https://www.exchangerates.org.uk/USD-EUR-spot-exchange-rates-history-2019.html</t>
        </is>
      </c>
    </row>
    <row r="8">
      <c r="A8" s="64" t="inlineStr">
        <is>
          <t>Average exchange rate 2018 [€/$]</t>
        </is>
      </c>
      <c r="B8" s="64" t="inlineStr">
        <is>
          <t>0.8475</t>
        </is>
      </c>
      <c r="C8" t="inlineStr">
        <is>
          <t>https://www.exchangerates.org.uk/USD-EUR-spot-exchange-rates-history-2018.html</t>
        </is>
      </c>
    </row>
    <row r="9">
      <c r="A9" s="71" t="inlineStr">
        <is>
          <t>Average exchange rate in 2018 [GBP/EUR]</t>
        </is>
      </c>
      <c r="B9" s="72" t="n">
        <v>1.1301</v>
      </c>
      <c r="C9" t="inlineStr">
        <is>
          <t>https://www.exchangerates.org.uk/GBP-EUR-spot-exchange-rates-history-2018.html</t>
        </is>
      </c>
    </row>
    <row r="11">
      <c r="A11" s="3" t="inlineStr">
        <is>
          <t>Technology availability</t>
        </is>
      </c>
      <c r="B11" s="42">
        <f>YEAR(TODAY())</f>
        <v/>
      </c>
      <c r="D11" s="93" t="inlineStr">
        <is>
          <t>both say FID to COD of 3 years for terminals, cracker etc.</t>
        </is>
      </c>
    </row>
    <row r="12">
      <c r="A12" s="93" t="inlineStr">
        <is>
          <t>New H2 pipeline - time from FID to commissioning [years]</t>
        </is>
      </c>
      <c r="B12" t="n">
        <v>7</v>
      </c>
      <c r="D12" s="93" t="n"/>
    </row>
    <row r="13">
      <c r="A13" s="93" t="inlineStr">
        <is>
          <t>Retrofit H2 pipeline - availability from now [years]</t>
        </is>
      </c>
      <c r="B13" t="n">
        <v>13</v>
      </c>
      <c r="D13" s="93" t="inlineStr">
        <is>
          <t>free NG pipelines available</t>
        </is>
      </c>
    </row>
    <row r="14">
      <c r="A14" s="93" t="inlineStr">
        <is>
          <t>NG pipeline - time from FID to commissioning [years]</t>
        </is>
      </c>
      <c r="B14" t="n">
        <v>7</v>
      </c>
    </row>
    <row r="15">
      <c r="A15" s="93" t="inlineStr">
        <is>
          <t>New CO2 pipeline - time from FID to commissioning [years]</t>
        </is>
      </c>
      <c r="B15" t="n">
        <v>7</v>
      </c>
    </row>
    <row r="16">
      <c r="A16" s="93" t="inlineStr">
        <is>
          <t>LH2 shipping - availability</t>
        </is>
      </c>
      <c r="B16" t="n">
        <v>3</v>
      </c>
      <c r="D16" s="93" t="inlineStr">
        <is>
          <t>time to build ship and terminals</t>
        </is>
      </c>
    </row>
    <row r="17">
      <c r="A17" s="93" t="inlineStr">
        <is>
          <t>Ammonia shipping - availability</t>
        </is>
      </c>
      <c r="B17" t="n">
        <v>3</v>
      </c>
      <c r="C17" s="93" t="inlineStr">
        <is>
          <t>Expert interviews Uniper and TES H2</t>
        </is>
      </c>
    </row>
  </sheetData>
  <hyperlinks>
    <hyperlink xmlns:r="http://schemas.openxmlformats.org/officeDocument/2006/relationships"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>
      <c r="A1" t="inlineStr">
        <is>
          <t>Origin_Country</t>
        </is>
      </c>
      <c r="B1" t="inlineStr">
        <is>
          <t>Destination_Country</t>
        </is>
      </c>
      <c r="C1" t="inlineStr">
        <is>
          <t>sea distance (km)</t>
        </is>
      </c>
      <c r="D1" t="inlineStr">
        <is>
          <t>onshore distance (km)</t>
        </is>
      </c>
      <c r="E1" t="inlineStr">
        <is>
          <t>offshore distance (km)</t>
        </is>
      </c>
      <c r="F1" t="inlineStr">
        <is>
          <t>Starting point</t>
        </is>
      </c>
    </row>
    <row r="2">
      <c r="A2" t="inlineStr">
        <is>
          <t>United Arab Emirates</t>
        </is>
      </c>
      <c r="B2" t="inlineStr">
        <is>
          <t>Germany</t>
        </is>
      </c>
      <c r="C2" t="n">
        <v>12443.1</v>
      </c>
    </row>
    <row r="3">
      <c r="A3" t="inlineStr">
        <is>
          <t>Angola</t>
        </is>
      </c>
      <c r="B3" t="inlineStr">
        <is>
          <t>Germany</t>
        </is>
      </c>
      <c r="C3" t="n">
        <v>9809.65</v>
      </c>
    </row>
    <row r="4">
      <c r="A4" t="inlineStr">
        <is>
          <t>Argentina</t>
        </is>
      </c>
      <c r="B4" t="inlineStr">
        <is>
          <t>Germany</t>
        </is>
      </c>
      <c r="C4" t="n">
        <v>14063.9</v>
      </c>
    </row>
    <row r="5">
      <c r="A5" t="inlineStr">
        <is>
          <t>Austria</t>
        </is>
      </c>
      <c r="B5" t="inlineStr">
        <is>
          <t>Germany</t>
        </is>
      </c>
      <c r="C5" t="n">
        <v>6005.96</v>
      </c>
      <c r="D5" t="n">
        <v>500</v>
      </c>
      <c r="E5" t="n">
        <v>0</v>
      </c>
    </row>
    <row r="6">
      <c r="A6" t="inlineStr">
        <is>
          <t>Australia</t>
        </is>
      </c>
      <c r="B6" t="inlineStr">
        <is>
          <t>Germany</t>
        </is>
      </c>
      <c r="C6" t="n">
        <v>21212.1</v>
      </c>
    </row>
    <row r="7">
      <c r="A7" t="inlineStr">
        <is>
          <t>Azerbaijan</t>
        </is>
      </c>
      <c r="B7" t="inlineStr">
        <is>
          <t>Germany</t>
        </is>
      </c>
      <c r="C7" t="n">
        <v>6601.17</v>
      </c>
    </row>
    <row r="8">
      <c r="A8" t="inlineStr">
        <is>
          <t>Estonia</t>
        </is>
      </c>
      <c r="B8" t="inlineStr">
        <is>
          <t>Germany</t>
        </is>
      </c>
      <c r="C8" t="n">
        <v>1630.63</v>
      </c>
      <c r="D8" t="n">
        <v>1300</v>
      </c>
      <c r="F8" t="inlineStr">
        <is>
          <t>Smiltene (Latvia)</t>
        </is>
      </c>
    </row>
    <row r="9">
      <c r="A9" t="inlineStr">
        <is>
          <t>Bangladesh</t>
        </is>
      </c>
      <c r="B9" t="inlineStr">
        <is>
          <t>Germany</t>
        </is>
      </c>
      <c r="C9" t="n">
        <v>15544.3</v>
      </c>
    </row>
    <row r="10">
      <c r="A10" t="inlineStr">
        <is>
          <t>Belgium</t>
        </is>
      </c>
      <c r="B10" t="inlineStr">
        <is>
          <t>Germany</t>
        </is>
      </c>
      <c r="C10" t="n">
        <v>435.907</v>
      </c>
      <c r="D10" t="n">
        <v>450</v>
      </c>
      <c r="E10" t="n">
        <v>0</v>
      </c>
    </row>
    <row r="11">
      <c r="A11" t="inlineStr">
        <is>
          <t>Bulgaria</t>
        </is>
      </c>
      <c r="B11" t="inlineStr">
        <is>
          <t>Germany</t>
        </is>
      </c>
      <c r="C11" t="n">
        <v>6144.55</v>
      </c>
    </row>
    <row r="12">
      <c r="A12" t="inlineStr">
        <is>
          <t>Bahrain</t>
        </is>
      </c>
      <c r="B12" t="inlineStr">
        <is>
          <t>Germany</t>
        </is>
      </c>
      <c r="C12" t="n">
        <v>12917.1</v>
      </c>
    </row>
    <row r="13">
      <c r="A13" t="inlineStr">
        <is>
          <t>Brunei darussalam</t>
        </is>
      </c>
      <c r="B13" t="inlineStr">
        <is>
          <t>Germany</t>
        </is>
      </c>
      <c r="C13" t="n">
        <v>17577.5</v>
      </c>
    </row>
    <row r="14">
      <c r="A14" t="inlineStr">
        <is>
          <t>Bolivia</t>
        </is>
      </c>
      <c r="B14" t="inlineStr">
        <is>
          <t>Germany</t>
        </is>
      </c>
      <c r="C14" t="n">
        <v>12511.9</v>
      </c>
    </row>
    <row r="15">
      <c r="A15" t="inlineStr">
        <is>
          <t>Brazil</t>
        </is>
      </c>
      <c r="B15" t="inlineStr">
        <is>
          <t>Germany</t>
        </is>
      </c>
      <c r="C15" t="n">
        <v>10409.3</v>
      </c>
    </row>
    <row r="16">
      <c r="A16" t="inlineStr">
        <is>
          <t>Belarus</t>
        </is>
      </c>
      <c r="B16" t="inlineStr">
        <is>
          <t>Germany</t>
        </is>
      </c>
      <c r="C16" t="n">
        <v>1408.05</v>
      </c>
      <c r="D16" t="n">
        <v>1000</v>
      </c>
      <c r="F16" t="inlineStr">
        <is>
          <t>Minsk</t>
        </is>
      </c>
    </row>
    <row r="17">
      <c r="A17" t="inlineStr">
        <is>
          <t>Canada</t>
        </is>
      </c>
      <c r="B17" t="inlineStr">
        <is>
          <t>Germany</t>
        </is>
      </c>
      <c r="C17" t="n">
        <v>5417.07</v>
      </c>
    </row>
    <row r="18">
      <c r="A18" t="inlineStr">
        <is>
          <t>Switzerland</t>
        </is>
      </c>
      <c r="B18" t="inlineStr">
        <is>
          <t>Germany</t>
        </is>
      </c>
      <c r="C18" t="n">
        <v>3769.58</v>
      </c>
      <c r="D18" t="n">
        <v>550</v>
      </c>
      <c r="E18" t="n">
        <v>0</v>
      </c>
    </row>
    <row r="19">
      <c r="A19" t="inlineStr">
        <is>
          <t>Chile</t>
        </is>
      </c>
      <c r="B19" t="inlineStr">
        <is>
          <t>Germany</t>
        </is>
      </c>
      <c r="C19" t="n">
        <v>12510.5</v>
      </c>
    </row>
    <row r="20">
      <c r="A20" t="inlineStr">
        <is>
          <t>China</t>
        </is>
      </c>
      <c r="B20" t="inlineStr">
        <is>
          <t>Germany</t>
        </is>
      </c>
      <c r="C20" t="n">
        <v>20484.5</v>
      </c>
    </row>
    <row r="21">
      <c r="A21" t="inlineStr">
        <is>
          <t>Colombia</t>
        </is>
      </c>
      <c r="B21" t="inlineStr">
        <is>
          <t>Germany</t>
        </is>
      </c>
      <c r="C21" t="n">
        <v>6879.01</v>
      </c>
    </row>
    <row r="22">
      <c r="A22" t="inlineStr">
        <is>
          <t>Czech Republic</t>
        </is>
      </c>
      <c r="B22" t="inlineStr">
        <is>
          <t>Germany</t>
        </is>
      </c>
      <c r="C22" t="n">
        <v>0</v>
      </c>
      <c r="D22" t="n">
        <v>500</v>
      </c>
      <c r="E22" t="n">
        <v>0</v>
      </c>
    </row>
    <row r="23">
      <c r="A23" t="inlineStr">
        <is>
          <t>Germany</t>
        </is>
      </c>
      <c r="B23" t="inlineStr">
        <is>
          <t>Germany</t>
        </is>
      </c>
      <c r="C23" t="n">
        <v>0</v>
      </c>
    </row>
    <row r="24">
      <c r="A24" t="inlineStr">
        <is>
          <t>Denmark</t>
        </is>
      </c>
      <c r="B24" t="inlineStr">
        <is>
          <t>Germany</t>
        </is>
      </c>
      <c r="C24" t="n">
        <v>813.914</v>
      </c>
      <c r="D24" t="n">
        <v>550</v>
      </c>
      <c r="E24" t="n">
        <v>0</v>
      </c>
    </row>
    <row r="25">
      <c r="A25" t="inlineStr">
        <is>
          <t>Dominican Republic</t>
        </is>
      </c>
      <c r="B25" t="inlineStr">
        <is>
          <t>Germany</t>
        </is>
      </c>
      <c r="C25" t="n">
        <v>5798.5</v>
      </c>
    </row>
    <row r="26">
      <c r="A26" t="inlineStr">
        <is>
          <t>Algeria</t>
        </is>
      </c>
      <c r="B26" t="inlineStr">
        <is>
          <t>Germany</t>
        </is>
      </c>
      <c r="C26" t="n">
        <v>3173.57</v>
      </c>
      <c r="D26" t="n">
        <v>2400</v>
      </c>
      <c r="E26" t="n">
        <v>375</v>
      </c>
    </row>
    <row r="27">
      <c r="A27" t="inlineStr">
        <is>
          <t>Egypt</t>
        </is>
      </c>
      <c r="B27" t="inlineStr">
        <is>
          <t>Germany</t>
        </is>
      </c>
      <c r="C27" t="n">
        <v>6629.51</v>
      </c>
    </row>
    <row r="28">
      <c r="A28" t="inlineStr">
        <is>
          <t>Spain</t>
        </is>
      </c>
      <c r="B28" t="inlineStr">
        <is>
          <t>Germany</t>
        </is>
      </c>
      <c r="C28" t="n">
        <v>2697.2</v>
      </c>
      <c r="D28" t="n">
        <v>1400</v>
      </c>
      <c r="F28" t="inlineStr">
        <is>
          <t>Madrid</t>
        </is>
      </c>
    </row>
    <row r="29">
      <c r="A29" t="inlineStr">
        <is>
          <t>Finland</t>
        </is>
      </c>
      <c r="B29" t="inlineStr">
        <is>
          <t>Germany</t>
        </is>
      </c>
      <c r="C29" t="n">
        <v>1646.96</v>
      </c>
      <c r="D29" t="n">
        <v>800</v>
      </c>
      <c r="E29" t="n">
        <v>140</v>
      </c>
    </row>
    <row r="30">
      <c r="A30" t="inlineStr">
        <is>
          <t>France</t>
        </is>
      </c>
      <c r="B30" t="inlineStr">
        <is>
          <t>Germany</t>
        </is>
      </c>
      <c r="C30" t="n">
        <v>3768.47</v>
      </c>
      <c r="D30" t="n">
        <v>600</v>
      </c>
      <c r="F30" t="inlineStr">
        <is>
          <t>Saint-Maurice-la-Souterraine</t>
        </is>
      </c>
    </row>
    <row r="31">
      <c r="A31" t="inlineStr">
        <is>
          <t>Ghana</t>
        </is>
      </c>
      <c r="B31" t="inlineStr">
        <is>
          <t>Germany</t>
        </is>
      </c>
      <c r="C31" t="n">
        <v>7592.95</v>
      </c>
    </row>
    <row r="32">
      <c r="A32" t="inlineStr">
        <is>
          <t>Georgia</t>
        </is>
      </c>
      <c r="B32" t="inlineStr">
        <is>
          <t>Germany</t>
        </is>
      </c>
      <c r="C32" t="n">
        <v>6880.24</v>
      </c>
    </row>
    <row r="33">
      <c r="A33" t="inlineStr">
        <is>
          <t>Equatorial Guinea</t>
        </is>
      </c>
      <c r="B33" t="inlineStr">
        <is>
          <t>Germany</t>
        </is>
      </c>
      <c r="C33" t="n">
        <v>8648.200000000001</v>
      </c>
    </row>
    <row r="34">
      <c r="A34" t="inlineStr">
        <is>
          <t>Greece</t>
        </is>
      </c>
      <c r="B34" t="inlineStr">
        <is>
          <t>Germany</t>
        </is>
      </c>
      <c r="C34" t="n">
        <v>5499.86</v>
      </c>
      <c r="D34" t="n">
        <v>1700</v>
      </c>
      <c r="F34" t="inlineStr">
        <is>
          <t>Ampelia (403 00)</t>
        </is>
      </c>
    </row>
    <row r="35">
      <c r="A35" t="inlineStr">
        <is>
          <t>Hungary</t>
        </is>
      </c>
      <c r="B35" t="inlineStr">
        <is>
          <t>Germany</t>
        </is>
      </c>
      <c r="C35" t="n">
        <v>6005.96</v>
      </c>
      <c r="D35" t="n">
        <v>500</v>
      </c>
      <c r="F35" t="inlineStr">
        <is>
          <t>Budapest</t>
        </is>
      </c>
    </row>
    <row r="36">
      <c r="A36" t="inlineStr">
        <is>
          <t>Indonesia</t>
        </is>
      </c>
      <c r="B36" t="inlineStr">
        <is>
          <t>Germany</t>
        </is>
      </c>
      <c r="C36" t="n">
        <v>16946.9</v>
      </c>
    </row>
    <row r="37">
      <c r="A37" t="inlineStr">
        <is>
          <t>Ireland</t>
        </is>
      </c>
      <c r="B37" t="inlineStr">
        <is>
          <t>Germany</t>
        </is>
      </c>
      <c r="C37" t="n">
        <v>1418.95</v>
      </c>
      <c r="D37" t="n">
        <v>1000</v>
      </c>
      <c r="E37" t="n">
        <v>200</v>
      </c>
      <c r="F37" t="inlineStr">
        <is>
          <t>Athlone</t>
        </is>
      </c>
    </row>
    <row r="38">
      <c r="A38" t="inlineStr">
        <is>
          <t>India</t>
        </is>
      </c>
      <c r="B38" t="inlineStr">
        <is>
          <t>Germany</t>
        </is>
      </c>
      <c r="C38" t="n">
        <v>12687.3</v>
      </c>
    </row>
    <row r="39">
      <c r="A39" t="inlineStr">
        <is>
          <t>Iraq</t>
        </is>
      </c>
      <c r="B39" t="inlineStr">
        <is>
          <t>Germany</t>
        </is>
      </c>
      <c r="C39" t="n">
        <v>13377.2</v>
      </c>
    </row>
    <row r="40">
      <c r="A40" t="inlineStr">
        <is>
          <t>Iran</t>
        </is>
      </c>
      <c r="B40" t="inlineStr">
        <is>
          <t>Germany</t>
        </is>
      </c>
      <c r="C40" t="n">
        <v>12508.6</v>
      </c>
    </row>
    <row r="41">
      <c r="A41" t="inlineStr">
        <is>
          <t>Italy</t>
        </is>
      </c>
      <c r="B41" t="inlineStr">
        <is>
          <t>Germany</t>
        </is>
      </c>
      <c r="C41" t="n">
        <v>4063.66</v>
      </c>
      <c r="D41" t="n">
        <v>900</v>
      </c>
      <c r="F41" t="inlineStr">
        <is>
          <t>Rom</t>
        </is>
      </c>
    </row>
    <row r="42">
      <c r="A42" t="inlineStr">
        <is>
          <t>Japan</t>
        </is>
      </c>
      <c r="B42" t="inlineStr">
        <is>
          <t>Germany</t>
        </is>
      </c>
      <c r="C42" t="n">
        <v>21391.2</v>
      </c>
    </row>
    <row r="43">
      <c r="A43" t="inlineStr">
        <is>
          <t>Republic of Korea</t>
        </is>
      </c>
      <c r="B43" t="inlineStr">
        <is>
          <t>Germany</t>
        </is>
      </c>
      <c r="C43" t="n">
        <v>21070.7</v>
      </c>
    </row>
    <row r="44">
      <c r="A44" t="inlineStr">
        <is>
          <t>Kuwait</t>
        </is>
      </c>
      <c r="B44" t="inlineStr">
        <is>
          <t>Germany</t>
        </is>
      </c>
      <c r="C44" t="n">
        <v>13352.8</v>
      </c>
    </row>
    <row r="45">
      <c r="A45" t="inlineStr">
        <is>
          <t>Kazakhstan</t>
        </is>
      </c>
      <c r="B45" t="inlineStr">
        <is>
          <t>Germany</t>
        </is>
      </c>
      <c r="C45" t="n">
        <v>6601.17</v>
      </c>
    </row>
    <row r="46">
      <c r="A46" t="inlineStr">
        <is>
          <t>Israel</t>
        </is>
      </c>
      <c r="B46" t="inlineStr">
        <is>
          <t>Germany</t>
        </is>
      </c>
      <c r="C46" t="n">
        <v>6854.45</v>
      </c>
    </row>
    <row r="47">
      <c r="A47" t="inlineStr">
        <is>
          <t>Libya</t>
        </is>
      </c>
      <c r="B47" t="inlineStr">
        <is>
          <t>Germany</t>
        </is>
      </c>
      <c r="C47" t="n">
        <v>4760.14</v>
      </c>
    </row>
    <row r="48">
      <c r="A48" t="inlineStr">
        <is>
          <t>Morocco</t>
        </is>
      </c>
      <c r="B48" t="inlineStr">
        <is>
          <t>Germany</t>
        </is>
      </c>
      <c r="C48" t="n">
        <v>2668.91</v>
      </c>
      <c r="D48" t="n">
        <v>2100</v>
      </c>
      <c r="E48" t="n">
        <v>50</v>
      </c>
    </row>
    <row r="49">
      <c r="A49" t="inlineStr">
        <is>
          <t>Moldova</t>
        </is>
      </c>
      <c r="B49" t="inlineStr">
        <is>
          <t>Germany</t>
        </is>
      </c>
      <c r="C49" t="n">
        <v>6447.59</v>
      </c>
    </row>
    <row r="50">
      <c r="A50" t="inlineStr">
        <is>
          <t>Myanmar</t>
        </is>
      </c>
      <c r="B50" t="inlineStr">
        <is>
          <t>Germany</t>
        </is>
      </c>
      <c r="C50" t="n">
        <v>15461.9</v>
      </c>
    </row>
    <row r="51">
      <c r="A51" t="inlineStr">
        <is>
          <t>Mexico</t>
        </is>
      </c>
      <c r="B51" t="inlineStr">
        <is>
          <t>Germany</t>
        </is>
      </c>
      <c r="C51" t="n">
        <v>10255.8</v>
      </c>
    </row>
    <row r="52">
      <c r="A52" t="inlineStr">
        <is>
          <t>Malaysia</t>
        </is>
      </c>
      <c r="B52" t="inlineStr">
        <is>
          <t>Germany</t>
        </is>
      </c>
      <c r="C52" t="n">
        <v>15945.3</v>
      </c>
    </row>
    <row r="53">
      <c r="A53" t="inlineStr">
        <is>
          <t>Nigeria</t>
        </is>
      </c>
      <c r="B53" t="inlineStr">
        <is>
          <t>Germany</t>
        </is>
      </c>
      <c r="C53" t="n">
        <v>7951.84</v>
      </c>
    </row>
    <row r="54">
      <c r="A54" t="inlineStr">
        <is>
          <t>Netherlands</t>
        </is>
      </c>
      <c r="B54" t="inlineStr">
        <is>
          <t>Germany</t>
        </is>
      </c>
      <c r="C54" t="n">
        <v>403.134</v>
      </c>
      <c r="D54" t="n">
        <v>600</v>
      </c>
      <c r="E54" t="n">
        <v>0</v>
      </c>
    </row>
    <row r="55">
      <c r="A55" t="inlineStr">
        <is>
          <t>Norway</t>
        </is>
      </c>
      <c r="B55" t="inlineStr">
        <is>
          <t>Germany</t>
        </is>
      </c>
      <c r="C55" t="n">
        <v>602.403</v>
      </c>
      <c r="D55" t="n">
        <v>300</v>
      </c>
      <c r="E55" t="n">
        <v>650</v>
      </c>
    </row>
    <row r="56">
      <c r="A56" t="inlineStr">
        <is>
          <t>Oman</t>
        </is>
      </c>
      <c r="B56" t="inlineStr">
        <is>
          <t>Germany</t>
        </is>
      </c>
      <c r="C56" t="n">
        <v>10799.4</v>
      </c>
    </row>
    <row r="57">
      <c r="A57" t="inlineStr">
        <is>
          <t>Peru</t>
        </is>
      </c>
      <c r="B57" t="inlineStr">
        <is>
          <t>Germany</t>
        </is>
      </c>
      <c r="C57" t="n">
        <v>9104.219999999999</v>
      </c>
    </row>
    <row r="58">
      <c r="A58" t="inlineStr">
        <is>
          <t>Pakistan</t>
        </is>
      </c>
      <c r="B58" t="inlineStr">
        <is>
          <t>Germany</t>
        </is>
      </c>
      <c r="C58" t="n">
        <v>12201.6</v>
      </c>
    </row>
    <row r="59">
      <c r="A59" t="inlineStr">
        <is>
          <t>Poland</t>
        </is>
      </c>
      <c r="B59" t="inlineStr">
        <is>
          <t>Germany</t>
        </is>
      </c>
      <c r="C59" t="n">
        <v>1166.3</v>
      </c>
      <c r="D59" t="n">
        <v>1000</v>
      </c>
    </row>
    <row r="60">
      <c r="A60" t="inlineStr">
        <is>
          <t>Portugal</t>
        </is>
      </c>
      <c r="B60" t="inlineStr">
        <is>
          <t>Germany</t>
        </is>
      </c>
      <c r="C60" t="n">
        <v>2033.13</v>
      </c>
      <c r="D60" t="n">
        <v>1900</v>
      </c>
      <c r="F60" t="inlineStr">
        <is>
          <t>Coimbra</t>
        </is>
      </c>
    </row>
    <row r="61">
      <c r="A61" t="inlineStr">
        <is>
          <t>Qatar</t>
        </is>
      </c>
      <c r="B61" t="inlineStr">
        <is>
          <t>Germany</t>
        </is>
      </c>
      <c r="C61" t="n">
        <v>12830.8</v>
      </c>
    </row>
    <row r="62">
      <c r="A62" t="inlineStr">
        <is>
          <t>Romania</t>
        </is>
      </c>
      <c r="B62" t="inlineStr">
        <is>
          <t>Germany</t>
        </is>
      </c>
      <c r="C62" t="n">
        <v>6447.1</v>
      </c>
      <c r="D62" t="n">
        <v>1100</v>
      </c>
      <c r="F62" t="inlineStr">
        <is>
          <t>Coroi</t>
        </is>
      </c>
    </row>
    <row r="63">
      <c r="A63" t="inlineStr">
        <is>
          <t>Russian Federation</t>
        </is>
      </c>
      <c r="B63" t="inlineStr">
        <is>
          <t>Germany</t>
        </is>
      </c>
      <c r="C63" t="n">
        <v>6600.67</v>
      </c>
      <c r="D63" t="n">
        <v>1000</v>
      </c>
      <c r="E63" t="n">
        <v>2000</v>
      </c>
    </row>
    <row r="64">
      <c r="A64" t="inlineStr">
        <is>
          <t>Russian Federation</t>
        </is>
      </c>
      <c r="B64" t="inlineStr">
        <is>
          <t>Germany</t>
        </is>
      </c>
      <c r="C64" t="n">
        <v>6600.67</v>
      </c>
    </row>
    <row r="65">
      <c r="A65" t="inlineStr">
        <is>
          <t>Russian Federation</t>
        </is>
      </c>
      <c r="B65" t="inlineStr">
        <is>
          <t>Germany</t>
        </is>
      </c>
      <c r="C65" t="n">
        <v>6600.67</v>
      </c>
    </row>
    <row r="66">
      <c r="A66" t="inlineStr">
        <is>
          <t>Russian Federation</t>
        </is>
      </c>
      <c r="B66" t="inlineStr">
        <is>
          <t>Germany</t>
        </is>
      </c>
      <c r="C66" t="n">
        <v>6600.67</v>
      </c>
      <c r="D66" t="n">
        <v>6000</v>
      </c>
      <c r="E66" t="n">
        <v>0</v>
      </c>
    </row>
    <row r="67">
      <c r="A67" t="inlineStr">
        <is>
          <t>Russian Federation</t>
        </is>
      </c>
      <c r="B67" t="inlineStr">
        <is>
          <t>Germany</t>
        </is>
      </c>
      <c r="C67" t="n">
        <v>6600.67</v>
      </c>
      <c r="D67" t="n">
        <v>6000</v>
      </c>
      <c r="E67" t="n">
        <v>0</v>
      </c>
    </row>
    <row r="68">
      <c r="A68" t="inlineStr">
        <is>
          <t>Russian Federation</t>
        </is>
      </c>
      <c r="B68" t="inlineStr">
        <is>
          <t>Germany</t>
        </is>
      </c>
      <c r="C68" t="n">
        <v>6600.67</v>
      </c>
      <c r="D68" t="n">
        <v>6000</v>
      </c>
      <c r="E68" t="n">
        <v>0</v>
      </c>
    </row>
    <row r="69">
      <c r="A69" t="inlineStr">
        <is>
          <t>Saudi Arabia</t>
        </is>
      </c>
      <c r="B69" t="inlineStr">
        <is>
          <t>Germany</t>
        </is>
      </c>
      <c r="C69" t="n">
        <v>8294.030000000001</v>
      </c>
    </row>
    <row r="70">
      <c r="A70" t="inlineStr">
        <is>
          <t>Sweden</t>
        </is>
      </c>
      <c r="B70" t="inlineStr">
        <is>
          <t>Germany</t>
        </is>
      </c>
      <c r="C70" t="n">
        <v>601.938</v>
      </c>
      <c r="D70" t="n">
        <v>324</v>
      </c>
      <c r="E70" t="n">
        <v>150</v>
      </c>
      <c r="F70" t="inlineStr">
        <is>
          <t>Jönköping</t>
        </is>
      </c>
    </row>
    <row r="71">
      <c r="A71" t="inlineStr">
        <is>
          <t>Singapore</t>
        </is>
      </c>
      <c r="B71" t="inlineStr">
        <is>
          <t>Germany</t>
        </is>
      </c>
      <c r="C71" t="n">
        <v>16294.6</v>
      </c>
    </row>
    <row r="72">
      <c r="A72" t="inlineStr">
        <is>
          <t>Slovenia</t>
        </is>
      </c>
      <c r="B72" t="inlineStr">
        <is>
          <t>Germany</t>
        </is>
      </c>
      <c r="C72" t="n">
        <v>6005.38</v>
      </c>
      <c r="D72" t="n">
        <v>300</v>
      </c>
      <c r="F72" t="inlineStr">
        <is>
          <t>Ljubljana</t>
        </is>
      </c>
    </row>
    <row r="73">
      <c r="A73" t="inlineStr">
        <is>
          <t>Slovakia</t>
        </is>
      </c>
      <c r="B73" t="inlineStr">
        <is>
          <t>Germany</t>
        </is>
      </c>
      <c r="C73" t="n">
        <v>6005.96</v>
      </c>
      <c r="D73" t="n">
        <v>550</v>
      </c>
      <c r="F73" t="inlineStr">
        <is>
          <t>Velke Zlievce</t>
        </is>
      </c>
    </row>
    <row r="74">
      <c r="A74" t="inlineStr">
        <is>
          <t>Syria</t>
        </is>
      </c>
      <c r="B74" t="inlineStr">
        <is>
          <t>Germany</t>
        </is>
      </c>
      <c r="C74" t="n">
        <v>6672.62</v>
      </c>
    </row>
    <row r="75">
      <c r="A75" t="inlineStr">
        <is>
          <t>Thailand</t>
        </is>
      </c>
      <c r="B75" t="inlineStr">
        <is>
          <t>Germany</t>
        </is>
      </c>
      <c r="C75" t="n">
        <v>18076.5</v>
      </c>
    </row>
    <row r="76">
      <c r="A76" t="inlineStr">
        <is>
          <t>Turkmenistan</t>
        </is>
      </c>
      <c r="B76" t="inlineStr">
        <is>
          <t>Germany</t>
        </is>
      </c>
      <c r="C76" t="n">
        <v>12508.4</v>
      </c>
    </row>
    <row r="77">
      <c r="A77" t="inlineStr">
        <is>
          <t>Tunisia</t>
        </is>
      </c>
      <c r="B77" t="inlineStr">
        <is>
          <t>Germany</t>
        </is>
      </c>
      <c r="C77" t="n">
        <v>4114.71</v>
      </c>
    </row>
    <row r="78">
      <c r="A78" t="inlineStr">
        <is>
          <t>Turkey</t>
        </is>
      </c>
      <c r="B78" t="inlineStr">
        <is>
          <t>Germany</t>
        </is>
      </c>
      <c r="C78" t="n">
        <v>5918.28</v>
      </c>
    </row>
    <row r="79">
      <c r="A79" t="inlineStr">
        <is>
          <t>Trinidad and Tobago</t>
        </is>
      </c>
      <c r="B79" t="inlineStr">
        <is>
          <t>Germany</t>
        </is>
      </c>
      <c r="C79" t="n">
        <v>6279.06</v>
      </c>
    </row>
    <row r="80">
      <c r="A80" t="inlineStr">
        <is>
          <t>Taiwan</t>
        </is>
      </c>
      <c r="B80" t="inlineStr">
        <is>
          <t>Germany</t>
        </is>
      </c>
      <c r="C80" t="n">
        <v>19486.1</v>
      </c>
    </row>
    <row r="81">
      <c r="A81" t="inlineStr">
        <is>
          <t>Ukraine</t>
        </is>
      </c>
      <c r="B81" t="inlineStr">
        <is>
          <t>Germany</t>
        </is>
      </c>
      <c r="C81" t="n">
        <v>6648.54</v>
      </c>
    </row>
    <row r="82">
      <c r="A82" t="inlineStr">
        <is>
          <t>United Kingdom</t>
        </is>
      </c>
      <c r="B82" t="inlineStr">
        <is>
          <t>Germany</t>
        </is>
      </c>
      <c r="C82" t="n">
        <v>540.628</v>
      </c>
      <c r="D82" t="n">
        <v>600</v>
      </c>
      <c r="E82" t="n">
        <v>80</v>
      </c>
      <c r="F82" t="inlineStr">
        <is>
          <t>Leicester</t>
        </is>
      </c>
    </row>
    <row r="83">
      <c r="A83" t="inlineStr">
        <is>
          <t>United States</t>
        </is>
      </c>
      <c r="B83" t="inlineStr">
        <is>
          <t>Germany</t>
        </is>
      </c>
      <c r="C83" t="n">
        <v>8319.370000000001</v>
      </c>
    </row>
    <row r="84">
      <c r="A84" t="inlineStr">
        <is>
          <t>United States</t>
        </is>
      </c>
      <c r="B84" t="inlineStr">
        <is>
          <t>Germany</t>
        </is>
      </c>
      <c r="C84" t="n">
        <v>8319.370000000001</v>
      </c>
    </row>
    <row r="85">
      <c r="A85" t="inlineStr">
        <is>
          <t>United States</t>
        </is>
      </c>
      <c r="B85" t="inlineStr">
        <is>
          <t>Germany</t>
        </is>
      </c>
      <c r="C85" t="n">
        <v>8319.370000000001</v>
      </c>
    </row>
    <row r="86">
      <c r="A86" t="inlineStr">
        <is>
          <t>United States</t>
        </is>
      </c>
      <c r="B86" t="inlineStr">
        <is>
          <t>Germany</t>
        </is>
      </c>
      <c r="C86" t="n">
        <v>8319.370000000001</v>
      </c>
    </row>
    <row r="87">
      <c r="A87" t="inlineStr">
        <is>
          <t>Uzbekistan</t>
        </is>
      </c>
      <c r="B87" t="inlineStr">
        <is>
          <t>Germany</t>
        </is>
      </c>
      <c r="C87" t="n">
        <v>12201.8</v>
      </c>
    </row>
    <row r="88">
      <c r="A88" t="inlineStr">
        <is>
          <t>Venezuela</t>
        </is>
      </c>
      <c r="B88" t="inlineStr">
        <is>
          <t>Germany</t>
        </is>
      </c>
      <c r="C88" t="n">
        <v>6553.84</v>
      </c>
    </row>
    <row r="89">
      <c r="A89" t="inlineStr">
        <is>
          <t>Yemen</t>
        </is>
      </c>
      <c r="B89" t="inlineStr">
        <is>
          <t>Germany</t>
        </is>
      </c>
      <c r="C89" t="n">
        <v>9768.26</v>
      </c>
    </row>
    <row r="90">
      <c r="A90" t="inlineStr">
        <is>
          <t>Croatia</t>
        </is>
      </c>
      <c r="B90" t="inlineStr">
        <is>
          <t>Germany</t>
        </is>
      </c>
      <c r="C90" t="n">
        <v>5925.71</v>
      </c>
    </row>
    <row r="91">
      <c r="A91" t="inlineStr">
        <is>
          <t>Mozambique</t>
        </is>
      </c>
      <c r="B91" t="inlineStr">
        <is>
          <t>Germany</t>
        </is>
      </c>
      <c r="C91" t="n">
        <v>14350.9</v>
      </c>
    </row>
    <row r="92">
      <c r="A92" t="inlineStr">
        <is>
          <t>Vietnam</t>
        </is>
      </c>
      <c r="B92" t="inlineStr">
        <is>
          <t>Germany</t>
        </is>
      </c>
      <c r="C92" t="n">
        <v>17589.9</v>
      </c>
    </row>
    <row r="93">
      <c r="A93" t="inlineStr">
        <is>
          <t>Philippines</t>
        </is>
      </c>
      <c r="B93" t="inlineStr">
        <is>
          <t>Germany</t>
        </is>
      </c>
      <c r="C93" t="n">
        <v>18853.3</v>
      </c>
    </row>
    <row r="94">
      <c r="A94" t="inlineStr">
        <is>
          <t>Iceland</t>
        </is>
      </c>
      <c r="B94" t="inlineStr">
        <is>
          <t>Germany</t>
        </is>
      </c>
      <c r="C94" t="n">
        <v>1012.38</v>
      </c>
    </row>
    <row r="95">
      <c r="A95" t="inlineStr">
        <is>
          <t>Papua New Guinea</t>
        </is>
      </c>
      <c r="B95" t="inlineStr">
        <is>
          <t>Germany</t>
        </is>
      </c>
      <c r="C95" t="n">
        <v>21143.3</v>
      </c>
    </row>
    <row r="96">
      <c r="A96" t="inlineStr">
        <is>
          <t>Cameroon</t>
        </is>
      </c>
      <c r="B96" t="inlineStr">
        <is>
          <t>Germany</t>
        </is>
      </c>
      <c r="C96" t="n">
        <v>8469.23</v>
      </c>
    </row>
    <row r="97">
      <c r="A97" t="inlineStr">
        <is>
          <t>South Africa</t>
        </is>
      </c>
      <c r="B97" t="inlineStr">
        <is>
          <t>Germany</t>
        </is>
      </c>
      <c r="C97" t="n">
        <v>13869.6</v>
      </c>
    </row>
    <row r="98">
      <c r="A98" t="inlineStr">
        <is>
          <t>United Arab Emirates</t>
        </is>
      </c>
      <c r="B98" t="inlineStr">
        <is>
          <t>Spain</t>
        </is>
      </c>
      <c r="C98" t="n">
        <v>8993.74</v>
      </c>
    </row>
    <row r="99">
      <c r="A99" t="inlineStr">
        <is>
          <t>Angola</t>
        </is>
      </c>
      <c r="B99" t="inlineStr">
        <is>
          <t>Spain</t>
        </is>
      </c>
      <c r="C99" t="n">
        <v>7650.75</v>
      </c>
    </row>
    <row r="100">
      <c r="A100" t="inlineStr">
        <is>
          <t>Argentina</t>
        </is>
      </c>
      <c r="B100" t="inlineStr">
        <is>
          <t>Spain</t>
        </is>
      </c>
      <c r="C100" t="n">
        <v>11765.6</v>
      </c>
    </row>
    <row r="101">
      <c r="A101" t="inlineStr">
        <is>
          <t>Austria</t>
        </is>
      </c>
      <c r="B101" t="inlineStr">
        <is>
          <t>Spain</t>
        </is>
      </c>
      <c r="C101" t="n">
        <v>3131.74</v>
      </c>
      <c r="D101" t="n">
        <v>1800</v>
      </c>
      <c r="F101" t="inlineStr">
        <is>
          <t>Liezen</t>
        </is>
      </c>
    </row>
    <row r="102">
      <c r="A102" t="inlineStr">
        <is>
          <t>Australia</t>
        </is>
      </c>
      <c r="B102" t="inlineStr">
        <is>
          <t>Spain</t>
        </is>
      </c>
      <c r="C102" t="n">
        <v>17761.3</v>
      </c>
    </row>
    <row r="103">
      <c r="A103" t="inlineStr">
        <is>
          <t>Azerbaijan</t>
        </is>
      </c>
      <c r="B103" t="inlineStr">
        <is>
          <t>Spain</t>
        </is>
      </c>
      <c r="C103" t="n">
        <v>3900.92</v>
      </c>
    </row>
    <row r="104">
      <c r="A104" t="inlineStr">
        <is>
          <t>Estonia</t>
        </is>
      </c>
      <c r="B104" t="inlineStr">
        <is>
          <t>Spain</t>
        </is>
      </c>
      <c r="C104" t="n">
        <v>4115.16</v>
      </c>
      <c r="D104" t="n">
        <v>3300</v>
      </c>
      <c r="F104" t="inlineStr">
        <is>
          <t>Smiltene (Latvia)</t>
        </is>
      </c>
    </row>
    <row r="105">
      <c r="A105" t="inlineStr">
        <is>
          <t>Bangladesh</t>
        </is>
      </c>
      <c r="B105" t="inlineStr">
        <is>
          <t>Spain</t>
        </is>
      </c>
      <c r="C105" t="n">
        <v>12040</v>
      </c>
    </row>
    <row r="106">
      <c r="A106" t="inlineStr">
        <is>
          <t>Belgium</t>
        </is>
      </c>
      <c r="B106" t="inlineStr">
        <is>
          <t>Spain</t>
        </is>
      </c>
      <c r="C106" t="n">
        <v>2442.08</v>
      </c>
      <c r="D106" t="n">
        <v>1100</v>
      </c>
      <c r="F106" t="inlineStr">
        <is>
          <t>Brussels</t>
        </is>
      </c>
    </row>
    <row r="107">
      <c r="A107" t="inlineStr">
        <is>
          <t>Bulgaria</t>
        </is>
      </c>
      <c r="B107" t="inlineStr">
        <is>
          <t>Spain</t>
        </is>
      </c>
      <c r="C107" t="n">
        <v>3444.88</v>
      </c>
    </row>
    <row r="108">
      <c r="A108" t="inlineStr">
        <is>
          <t>Bahrain</t>
        </is>
      </c>
      <c r="B108" t="inlineStr">
        <is>
          <t>Spain</t>
        </is>
      </c>
      <c r="C108" t="n">
        <v>9460.690000000001</v>
      </c>
    </row>
    <row r="109">
      <c r="A109" t="inlineStr">
        <is>
          <t>Brunei darussalam</t>
        </is>
      </c>
      <c r="B109" t="inlineStr">
        <is>
          <t>Spain</t>
        </is>
      </c>
      <c r="C109" t="n">
        <v>13807.7</v>
      </c>
    </row>
    <row r="110">
      <c r="A110" t="inlineStr">
        <is>
          <t>Bolivia</t>
        </is>
      </c>
      <c r="B110" t="inlineStr">
        <is>
          <t>Spain</t>
        </is>
      </c>
      <c r="C110" t="n">
        <v>13257.8</v>
      </c>
    </row>
    <row r="111">
      <c r="A111" t="inlineStr">
        <is>
          <t>Brazil</t>
        </is>
      </c>
      <c r="B111" t="inlineStr">
        <is>
          <t>Spain</t>
        </is>
      </c>
      <c r="C111" t="n">
        <v>8824.129999999999</v>
      </c>
    </row>
    <row r="112">
      <c r="A112" t="inlineStr">
        <is>
          <t>Belarus</t>
        </is>
      </c>
      <c r="B112" t="inlineStr">
        <is>
          <t>Spain</t>
        </is>
      </c>
      <c r="C112" t="n">
        <v>4074.55</v>
      </c>
      <c r="D112" t="n">
        <v>3000</v>
      </c>
      <c r="F112" t="inlineStr">
        <is>
          <t>Minsk</t>
        </is>
      </c>
    </row>
    <row r="113">
      <c r="A113" t="inlineStr">
        <is>
          <t>Canada</t>
        </is>
      </c>
      <c r="B113" t="inlineStr">
        <is>
          <t>Spain</t>
        </is>
      </c>
      <c r="C113" t="n">
        <v>4673.53</v>
      </c>
    </row>
    <row r="114">
      <c r="A114" t="inlineStr">
        <is>
          <t>Switzerland</t>
        </is>
      </c>
      <c r="B114" t="inlineStr">
        <is>
          <t>Spain</t>
        </is>
      </c>
      <c r="C114" t="n">
        <v>1069.6</v>
      </c>
      <c r="D114" t="n">
        <v>1200</v>
      </c>
      <c r="F114" t="inlineStr">
        <is>
          <t>Wolhusen</t>
        </is>
      </c>
    </row>
    <row r="115">
      <c r="A115" t="inlineStr">
        <is>
          <t>Chile</t>
        </is>
      </c>
      <c r="B115" t="inlineStr">
        <is>
          <t>Spain</t>
        </is>
      </c>
      <c r="C115" t="n">
        <v>13257.2</v>
      </c>
    </row>
    <row r="116">
      <c r="A116" t="inlineStr">
        <is>
          <t>China</t>
        </is>
      </c>
      <c r="B116" t="inlineStr">
        <is>
          <t>Spain</t>
        </is>
      </c>
      <c r="C116" t="n">
        <v>16838.3</v>
      </c>
    </row>
    <row r="117">
      <c r="A117" t="inlineStr">
        <is>
          <t>Colombia</t>
        </is>
      </c>
      <c r="B117" t="inlineStr">
        <is>
          <t>Spain</t>
        </is>
      </c>
      <c r="C117" t="n">
        <v>7282.7</v>
      </c>
    </row>
    <row r="118">
      <c r="A118" t="inlineStr">
        <is>
          <t>Czech Republic</t>
        </is>
      </c>
      <c r="B118" t="inlineStr">
        <is>
          <t>Spain</t>
        </is>
      </c>
      <c r="C118" t="n">
        <v>2697.2</v>
      </c>
      <c r="D118" t="n">
        <v>1800</v>
      </c>
      <c r="F118" t="inlineStr">
        <is>
          <t>Trhovy Stepanov</t>
        </is>
      </c>
    </row>
    <row r="119">
      <c r="A119" t="inlineStr">
        <is>
          <t>Germany</t>
        </is>
      </c>
      <c r="B119" t="inlineStr">
        <is>
          <t>Spain</t>
        </is>
      </c>
      <c r="C119" t="n">
        <v>2697.76</v>
      </c>
      <c r="D119" t="n">
        <v>1500</v>
      </c>
      <c r="F119" t="inlineStr">
        <is>
          <t>Würzburg</t>
        </is>
      </c>
    </row>
    <row r="120">
      <c r="A120" t="inlineStr">
        <is>
          <t>Denmark</t>
        </is>
      </c>
      <c r="B120" t="inlineStr">
        <is>
          <t>Spain</t>
        </is>
      </c>
      <c r="C120" t="n">
        <v>3486.93</v>
      </c>
      <c r="D120" t="n">
        <v>2000</v>
      </c>
      <c r="F120" t="inlineStr">
        <is>
          <t>Egtved</t>
        </is>
      </c>
    </row>
    <row r="121">
      <c r="A121" t="inlineStr">
        <is>
          <t>Dominican Republic</t>
        </is>
      </c>
      <c r="B121" t="inlineStr">
        <is>
          <t>Spain</t>
        </is>
      </c>
      <c r="C121" t="n">
        <v>6284.62</v>
      </c>
    </row>
    <row r="122">
      <c r="A122" t="inlineStr">
        <is>
          <t>Algeria</t>
        </is>
      </c>
      <c r="B122" t="inlineStr">
        <is>
          <t>Spain</t>
        </is>
      </c>
      <c r="C122" t="n">
        <v>449.922</v>
      </c>
      <c r="D122" t="n">
        <v>500</v>
      </c>
      <c r="E122" t="n">
        <v>300</v>
      </c>
    </row>
    <row r="123">
      <c r="A123" t="inlineStr">
        <is>
          <t>Egypt</t>
        </is>
      </c>
      <c r="B123" t="inlineStr">
        <is>
          <t>Spain</t>
        </is>
      </c>
      <c r="C123" t="n">
        <v>3408.26</v>
      </c>
    </row>
    <row r="124">
      <c r="A124" t="inlineStr">
        <is>
          <t>Spain</t>
        </is>
      </c>
      <c r="B124" t="inlineStr">
        <is>
          <t>Spain</t>
        </is>
      </c>
      <c r="C124" t="n">
        <v>0</v>
      </c>
    </row>
    <row r="125">
      <c r="A125" t="inlineStr">
        <is>
          <t>Finland</t>
        </is>
      </c>
      <c r="B125" t="inlineStr">
        <is>
          <t>Spain</t>
        </is>
      </c>
      <c r="C125" t="n">
        <v>4131.43</v>
      </c>
      <c r="D125" t="n">
        <v>2000</v>
      </c>
      <c r="E125" t="n">
        <v>1000</v>
      </c>
      <c r="F125" t="inlineStr">
        <is>
          <t>Mäntsälä</t>
        </is>
      </c>
    </row>
    <row r="126">
      <c r="A126" t="inlineStr">
        <is>
          <t>France</t>
        </is>
      </c>
      <c r="B126" t="inlineStr">
        <is>
          <t>Spain</t>
        </is>
      </c>
      <c r="C126" t="n">
        <v>1069.04</v>
      </c>
      <c r="D126" t="n">
        <v>500</v>
      </c>
      <c r="F126" t="inlineStr">
        <is>
          <t>Saint-Maurice-la-Souterraine</t>
        </is>
      </c>
    </row>
    <row r="127">
      <c r="A127" t="inlineStr">
        <is>
          <t>Ghana</t>
        </is>
      </c>
      <c r="B127" t="inlineStr">
        <is>
          <t>Spain</t>
        </is>
      </c>
      <c r="C127" t="n">
        <v>5433.82</v>
      </c>
    </row>
    <row r="128">
      <c r="A128" t="inlineStr">
        <is>
          <t>Georgia</t>
        </is>
      </c>
      <c r="B128" t="inlineStr">
        <is>
          <t>Spain</t>
        </is>
      </c>
      <c r="C128" t="n">
        <v>4180.49</v>
      </c>
    </row>
    <row r="129">
      <c r="A129" t="inlineStr">
        <is>
          <t>Equatorial Guinea</t>
        </is>
      </c>
      <c r="B129" t="inlineStr">
        <is>
          <t>Spain</t>
        </is>
      </c>
      <c r="C129" t="n">
        <v>6489.14</v>
      </c>
    </row>
    <row r="130">
      <c r="A130" t="inlineStr">
        <is>
          <t>Greece</t>
        </is>
      </c>
      <c r="B130" t="inlineStr">
        <is>
          <t>Spain</t>
        </is>
      </c>
      <c r="C130" t="n">
        <v>2785.02</v>
      </c>
      <c r="D130" t="n">
        <v>2900</v>
      </c>
      <c r="F130" t="inlineStr">
        <is>
          <t>Ampelia (403 00)</t>
        </is>
      </c>
    </row>
    <row r="131">
      <c r="A131" t="inlineStr">
        <is>
          <t>Hungary</t>
        </is>
      </c>
      <c r="B131" t="inlineStr">
        <is>
          <t>Spain</t>
        </is>
      </c>
      <c r="C131" t="n">
        <v>3131.74</v>
      </c>
      <c r="D131" t="n">
        <v>2100</v>
      </c>
      <c r="F131" t="inlineStr">
        <is>
          <t>Budapest</t>
        </is>
      </c>
    </row>
    <row r="132">
      <c r="A132" t="inlineStr">
        <is>
          <t>Indonesia</t>
        </is>
      </c>
      <c r="B132" t="inlineStr">
        <is>
          <t>Spain</t>
        </is>
      </c>
      <c r="C132" t="n">
        <v>13236.9</v>
      </c>
    </row>
    <row r="133">
      <c r="A133" t="inlineStr">
        <is>
          <t>Ireland</t>
        </is>
      </c>
      <c r="B133" t="inlineStr">
        <is>
          <t>Spain</t>
        </is>
      </c>
      <c r="C133" t="n">
        <v>2292.58</v>
      </c>
      <c r="D133" t="n">
        <v>1650</v>
      </c>
      <c r="E133" t="n">
        <v>150</v>
      </c>
      <c r="F133" t="inlineStr">
        <is>
          <t>Athlone</t>
        </is>
      </c>
    </row>
    <row r="134">
      <c r="A134" t="inlineStr">
        <is>
          <t>India</t>
        </is>
      </c>
      <c r="B134" t="inlineStr">
        <is>
          <t>Spain</t>
        </is>
      </c>
      <c r="C134" t="n">
        <v>9253.620000000001</v>
      </c>
    </row>
    <row r="135">
      <c r="A135" t="inlineStr">
        <is>
          <t>Iraq</t>
        </is>
      </c>
      <c r="B135" t="inlineStr">
        <is>
          <t>Spain</t>
        </is>
      </c>
      <c r="C135" t="n">
        <v>9766.469999999999</v>
      </c>
    </row>
    <row r="136">
      <c r="A136" t="inlineStr">
        <is>
          <t>Iran</t>
        </is>
      </c>
      <c r="B136" t="inlineStr">
        <is>
          <t>Spain</t>
        </is>
      </c>
      <c r="C136" t="n">
        <v>9043.639999999999</v>
      </c>
    </row>
    <row r="137">
      <c r="A137" t="inlineStr">
        <is>
          <t>Italy</t>
        </is>
      </c>
      <c r="B137" t="inlineStr">
        <is>
          <t>Spain</t>
        </is>
      </c>
      <c r="C137" t="n">
        <v>1364.21</v>
      </c>
      <c r="D137" t="n">
        <v>1500</v>
      </c>
      <c r="F137" t="inlineStr">
        <is>
          <t>Rome</t>
        </is>
      </c>
    </row>
    <row r="138">
      <c r="A138" t="inlineStr">
        <is>
          <t>Japan</t>
        </is>
      </c>
      <c r="B138" t="inlineStr">
        <is>
          <t>Spain</t>
        </is>
      </c>
      <c r="C138" t="n">
        <v>17812.6</v>
      </c>
    </row>
    <row r="139">
      <c r="A139" t="inlineStr">
        <is>
          <t>Republic of Korea</t>
        </is>
      </c>
      <c r="B139" t="inlineStr">
        <is>
          <t>Spain</t>
        </is>
      </c>
      <c r="C139" t="n">
        <v>17509</v>
      </c>
    </row>
    <row r="140">
      <c r="A140" t="inlineStr">
        <is>
          <t>Kuwait</t>
        </is>
      </c>
      <c r="B140" t="inlineStr">
        <is>
          <t>Spain</t>
        </is>
      </c>
      <c r="C140" t="n">
        <v>9734.15</v>
      </c>
    </row>
    <row r="141">
      <c r="A141" t="inlineStr">
        <is>
          <t>Kazakhstan</t>
        </is>
      </c>
      <c r="B141" t="inlineStr">
        <is>
          <t>Spain</t>
        </is>
      </c>
      <c r="C141" t="n">
        <v>3900.92</v>
      </c>
    </row>
    <row r="142">
      <c r="A142" t="inlineStr">
        <is>
          <t>Israel</t>
        </is>
      </c>
      <c r="B142" t="inlineStr">
        <is>
          <t>Spain</t>
        </is>
      </c>
      <c r="C142" t="n">
        <v>3657.96</v>
      </c>
    </row>
    <row r="143">
      <c r="A143" t="inlineStr">
        <is>
          <t>Libya</t>
        </is>
      </c>
      <c r="B143" t="inlineStr">
        <is>
          <t>Spain</t>
        </is>
      </c>
      <c r="C143" t="n">
        <v>2002.26</v>
      </c>
    </row>
    <row r="144">
      <c r="A144" t="inlineStr">
        <is>
          <t>Morocco</t>
        </is>
      </c>
      <c r="B144" t="inlineStr">
        <is>
          <t>Spain</t>
        </is>
      </c>
      <c r="C144" t="n">
        <v>39.287</v>
      </c>
      <c r="D144" t="n">
        <v>700</v>
      </c>
      <c r="E144" t="n">
        <v>50</v>
      </c>
    </row>
    <row r="145">
      <c r="A145" t="inlineStr">
        <is>
          <t>Moldova</t>
        </is>
      </c>
      <c r="B145" t="inlineStr">
        <is>
          <t>Spain</t>
        </is>
      </c>
      <c r="C145" t="n">
        <v>3723.33</v>
      </c>
    </row>
    <row r="146">
      <c r="A146" t="inlineStr">
        <is>
          <t>Myanmar</t>
        </is>
      </c>
      <c r="B146" t="inlineStr">
        <is>
          <t>Spain</t>
        </is>
      </c>
      <c r="C146" t="n">
        <v>11798.7</v>
      </c>
    </row>
    <row r="147">
      <c r="A147" t="inlineStr">
        <is>
          <t>Mexico</t>
        </is>
      </c>
      <c r="B147" t="inlineStr">
        <is>
          <t>Spain</t>
        </is>
      </c>
      <c r="C147" t="n">
        <v>10695.4</v>
      </c>
    </row>
    <row r="148">
      <c r="A148" t="inlineStr">
        <is>
          <t>Malaysia</t>
        </is>
      </c>
      <c r="B148" t="inlineStr">
        <is>
          <t>Spain</t>
        </is>
      </c>
      <c r="C148" t="n">
        <v>12213.6</v>
      </c>
    </row>
    <row r="149">
      <c r="A149" t="inlineStr">
        <is>
          <t>Nigeria</t>
        </is>
      </c>
      <c r="B149" t="inlineStr">
        <is>
          <t>Spain</t>
        </is>
      </c>
      <c r="C149" t="n">
        <v>5792.72</v>
      </c>
    </row>
    <row r="150">
      <c r="A150" t="inlineStr">
        <is>
          <t>Netherlands</t>
        </is>
      </c>
      <c r="B150" t="inlineStr">
        <is>
          <t>Spain</t>
        </is>
      </c>
      <c r="C150" t="n">
        <v>2384.29</v>
      </c>
      <c r="D150" t="n">
        <v>1300</v>
      </c>
      <c r="F150" t="inlineStr">
        <is>
          <t>Rotterdam</t>
        </is>
      </c>
    </row>
    <row r="151">
      <c r="A151" t="inlineStr">
        <is>
          <t>Norway</t>
        </is>
      </c>
      <c r="B151" t="inlineStr">
        <is>
          <t>Spain</t>
        </is>
      </c>
      <c r="C151" t="n">
        <v>3149.45</v>
      </c>
      <c r="D151" t="n">
        <v>2000</v>
      </c>
      <c r="E151" t="n">
        <v>800</v>
      </c>
      <c r="F151" t="inlineStr">
        <is>
          <t>Bremerhaven</t>
        </is>
      </c>
    </row>
    <row r="152">
      <c r="A152" t="inlineStr">
        <is>
          <t>Oman</t>
        </is>
      </c>
      <c r="B152" t="inlineStr">
        <is>
          <t>Spain</t>
        </is>
      </c>
      <c r="C152" t="n">
        <v>7296.13</v>
      </c>
    </row>
    <row r="153">
      <c r="A153" t="inlineStr">
        <is>
          <t>Peru</t>
        </is>
      </c>
      <c r="B153" t="inlineStr">
        <is>
          <t>Spain</t>
        </is>
      </c>
      <c r="C153" t="n">
        <v>9663.549999999999</v>
      </c>
    </row>
    <row r="154">
      <c r="A154" t="inlineStr">
        <is>
          <t>Pakistan</t>
        </is>
      </c>
      <c r="B154" t="inlineStr">
        <is>
          <t>Spain</t>
        </is>
      </c>
      <c r="C154" t="n">
        <v>9036.58</v>
      </c>
    </row>
    <row r="155">
      <c r="A155" t="inlineStr">
        <is>
          <t>Poland</t>
        </is>
      </c>
      <c r="B155" t="inlineStr">
        <is>
          <t>Spain</t>
        </is>
      </c>
      <c r="C155" t="n">
        <v>3891.66</v>
      </c>
      <c r="D155" t="n">
        <v>2400</v>
      </c>
      <c r="F155" t="inlineStr">
        <is>
          <t>Wloclawek</t>
        </is>
      </c>
    </row>
    <row r="156">
      <c r="A156" t="inlineStr">
        <is>
          <t>Portugal</t>
        </is>
      </c>
      <c r="B156" t="inlineStr">
        <is>
          <t>Spain</t>
        </is>
      </c>
      <c r="C156" t="n">
        <v>525.429</v>
      </c>
      <c r="D156" t="n">
        <v>450</v>
      </c>
      <c r="E156" t="n">
        <v>0</v>
      </c>
    </row>
    <row r="157">
      <c r="A157" t="inlineStr">
        <is>
          <t>Qatar</t>
        </is>
      </c>
      <c r="B157" t="inlineStr">
        <is>
          <t>Spain</t>
        </is>
      </c>
      <c r="C157" t="n">
        <v>9407.83</v>
      </c>
    </row>
    <row r="158">
      <c r="A158" t="inlineStr">
        <is>
          <t>Romania</t>
        </is>
      </c>
      <c r="B158" t="inlineStr">
        <is>
          <t>Spain</t>
        </is>
      </c>
      <c r="C158" t="n">
        <v>3722.97</v>
      </c>
      <c r="D158" t="n">
        <v>2400</v>
      </c>
      <c r="F158" t="inlineStr">
        <is>
          <t>Coroi</t>
        </is>
      </c>
    </row>
    <row r="159">
      <c r="A159" t="inlineStr">
        <is>
          <t>Russian Federation</t>
        </is>
      </c>
      <c r="B159" t="inlineStr">
        <is>
          <t>Spain</t>
        </is>
      </c>
      <c r="C159" t="n">
        <v>3900.95</v>
      </c>
    </row>
    <row r="160">
      <c r="A160" t="inlineStr">
        <is>
          <t>Russian Federation</t>
        </is>
      </c>
      <c r="B160" t="inlineStr">
        <is>
          <t>Spain</t>
        </is>
      </c>
      <c r="C160" t="n">
        <v>3900.95</v>
      </c>
    </row>
    <row r="161">
      <c r="A161" t="inlineStr">
        <is>
          <t>Russian Federation</t>
        </is>
      </c>
      <c r="B161" t="inlineStr">
        <is>
          <t>Spain</t>
        </is>
      </c>
      <c r="C161" t="n">
        <v>3900.95</v>
      </c>
    </row>
    <row r="162">
      <c r="A162" t="inlineStr">
        <is>
          <t>Russian Federation</t>
        </is>
      </c>
      <c r="B162" t="inlineStr">
        <is>
          <t>Spain</t>
        </is>
      </c>
      <c r="C162" t="n">
        <v>3900.95</v>
      </c>
    </row>
    <row r="163">
      <c r="A163" t="inlineStr">
        <is>
          <t>Russian Federation</t>
        </is>
      </c>
      <c r="B163" t="inlineStr">
        <is>
          <t>Spain</t>
        </is>
      </c>
      <c r="C163" t="n">
        <v>3900.95</v>
      </c>
    </row>
    <row r="164">
      <c r="A164" t="inlineStr">
        <is>
          <t>Russian Federation</t>
        </is>
      </c>
      <c r="B164" t="inlineStr">
        <is>
          <t>Spain</t>
        </is>
      </c>
      <c r="C164" t="n">
        <v>3900.95</v>
      </c>
    </row>
    <row r="165">
      <c r="A165" t="inlineStr">
        <is>
          <t>Saudi Arabia</t>
        </is>
      </c>
      <c r="B165" t="inlineStr">
        <is>
          <t>Spain</t>
        </is>
      </c>
      <c r="C165" t="n">
        <v>4804.5</v>
      </c>
    </row>
    <row r="166">
      <c r="A166" t="inlineStr">
        <is>
          <t>Sweden</t>
        </is>
      </c>
      <c r="B166" t="inlineStr">
        <is>
          <t>Spain</t>
        </is>
      </c>
      <c r="C166" t="n">
        <v>3105.93</v>
      </c>
      <c r="D166" t="n">
        <v>2500</v>
      </c>
      <c r="E166" t="n">
        <v>20</v>
      </c>
      <c r="F166" t="inlineStr">
        <is>
          <t>Jönköping</t>
        </is>
      </c>
    </row>
    <row r="167">
      <c r="A167" t="inlineStr">
        <is>
          <t>Singapore</t>
        </is>
      </c>
      <c r="B167" t="inlineStr">
        <is>
          <t>Spain</t>
        </is>
      </c>
      <c r="C167" t="n">
        <v>12555.5</v>
      </c>
    </row>
    <row r="168">
      <c r="A168" t="inlineStr">
        <is>
          <t>Slovenia</t>
        </is>
      </c>
      <c r="B168" t="inlineStr">
        <is>
          <t>Spain</t>
        </is>
      </c>
      <c r="C168" t="n">
        <v>3131.42</v>
      </c>
      <c r="D168" t="n">
        <v>1600</v>
      </c>
      <c r="F168" t="inlineStr">
        <is>
          <t>Ljubljana</t>
        </is>
      </c>
    </row>
    <row r="169">
      <c r="A169" t="inlineStr">
        <is>
          <t>Slovakia</t>
        </is>
      </c>
      <c r="B169" t="inlineStr">
        <is>
          <t>Spain</t>
        </is>
      </c>
      <c r="C169" t="n">
        <v>3131.74</v>
      </c>
      <c r="D169" t="n">
        <v>2200</v>
      </c>
      <c r="F169" t="inlineStr">
        <is>
          <t>Velke Zlievce</t>
        </is>
      </c>
    </row>
    <row r="170">
      <c r="A170" t="inlineStr">
        <is>
          <t>Syria</t>
        </is>
      </c>
      <c r="B170" t="inlineStr">
        <is>
          <t>Spain</t>
        </is>
      </c>
      <c r="C170" t="n">
        <v>3760.78</v>
      </c>
    </row>
    <row r="171">
      <c r="A171" t="inlineStr">
        <is>
          <t>Thailand</t>
        </is>
      </c>
      <c r="B171" t="inlineStr">
        <is>
          <t>Spain</t>
        </is>
      </c>
      <c r="C171" t="n">
        <v>14280.1</v>
      </c>
    </row>
    <row r="172">
      <c r="A172" t="inlineStr">
        <is>
          <t>Turkmenistan</t>
        </is>
      </c>
      <c r="B172" t="inlineStr">
        <is>
          <t>Spain</t>
        </is>
      </c>
      <c r="C172" t="n">
        <v>9044.139999999999</v>
      </c>
    </row>
    <row r="173">
      <c r="A173" t="inlineStr">
        <is>
          <t>Tunisia</t>
        </is>
      </c>
      <c r="B173" t="inlineStr">
        <is>
          <t>Spain</t>
        </is>
      </c>
      <c r="C173" t="n">
        <v>1415.26</v>
      </c>
    </row>
    <row r="174">
      <c r="A174" t="inlineStr">
        <is>
          <t>Turkey</t>
        </is>
      </c>
      <c r="B174" t="inlineStr">
        <is>
          <t>Spain</t>
        </is>
      </c>
      <c r="C174" t="n">
        <v>3218.65</v>
      </c>
    </row>
    <row r="175">
      <c r="A175" t="inlineStr">
        <is>
          <t>Trinidad and Tobago</t>
        </is>
      </c>
      <c r="B175" t="inlineStr">
        <is>
          <t>Spain</t>
        </is>
      </c>
      <c r="C175" t="n">
        <v>5886.67</v>
      </c>
    </row>
    <row r="176">
      <c r="A176" t="inlineStr">
        <is>
          <t>Taiwan</t>
        </is>
      </c>
      <c r="B176" t="inlineStr">
        <is>
          <t>Spain</t>
        </is>
      </c>
      <c r="C176" t="n">
        <v>15795.4</v>
      </c>
    </row>
    <row r="177">
      <c r="A177" t="inlineStr">
        <is>
          <t>Ukraine</t>
        </is>
      </c>
      <c r="B177" t="inlineStr">
        <is>
          <t>Spain</t>
        </is>
      </c>
      <c r="C177" t="n">
        <v>3911</v>
      </c>
    </row>
    <row r="178">
      <c r="A178" t="inlineStr">
        <is>
          <t>United Kingdom</t>
        </is>
      </c>
      <c r="B178" t="inlineStr">
        <is>
          <t>Spain</t>
        </is>
      </c>
      <c r="C178" t="n">
        <v>2125.95</v>
      </c>
      <c r="D178" t="n">
        <v>1300</v>
      </c>
      <c r="E178" t="n">
        <v>80</v>
      </c>
      <c r="F178" t="inlineStr">
        <is>
          <t>Leicester</t>
        </is>
      </c>
    </row>
    <row r="179">
      <c r="A179" t="inlineStr">
        <is>
          <t>United States</t>
        </is>
      </c>
      <c r="B179" t="inlineStr">
        <is>
          <t>Spain</t>
        </is>
      </c>
      <c r="C179" t="n">
        <v>8601.059999999999</v>
      </c>
    </row>
    <row r="180">
      <c r="A180" t="inlineStr">
        <is>
          <t>United States</t>
        </is>
      </c>
      <c r="B180" t="inlineStr">
        <is>
          <t>Spain</t>
        </is>
      </c>
      <c r="C180" t="n">
        <v>8601.059999999999</v>
      </c>
    </row>
    <row r="181">
      <c r="A181" t="inlineStr">
        <is>
          <t>United States</t>
        </is>
      </c>
      <c r="B181" t="inlineStr">
        <is>
          <t>Spain</t>
        </is>
      </c>
      <c r="C181" t="n">
        <v>8601.059999999999</v>
      </c>
    </row>
    <row r="182">
      <c r="A182" t="inlineStr">
        <is>
          <t>United States</t>
        </is>
      </c>
      <c r="B182" t="inlineStr">
        <is>
          <t>Spain</t>
        </is>
      </c>
      <c r="C182" t="n">
        <v>8601.059999999999</v>
      </c>
    </row>
    <row r="183">
      <c r="A183" t="inlineStr">
        <is>
          <t>Uzbekistan</t>
        </is>
      </c>
      <c r="B183" t="inlineStr">
        <is>
          <t>Spain</t>
        </is>
      </c>
      <c r="C183" t="n">
        <v>9037.290000000001</v>
      </c>
    </row>
    <row r="184">
      <c r="A184" t="inlineStr">
        <is>
          <t>Venezuela</t>
        </is>
      </c>
      <c r="B184" t="inlineStr">
        <is>
          <t>Spain</t>
        </is>
      </c>
      <c r="C184" t="n">
        <v>6511.98</v>
      </c>
    </row>
    <row r="185">
      <c r="A185" t="inlineStr">
        <is>
          <t>Yemen</t>
        </is>
      </c>
      <c r="B185" t="inlineStr">
        <is>
          <t>Spain</t>
        </is>
      </c>
      <c r="C185" t="n">
        <v>6166.22</v>
      </c>
    </row>
    <row r="186">
      <c r="A186" t="inlineStr">
        <is>
          <t>Croatia</t>
        </is>
      </c>
      <c r="B186" t="inlineStr">
        <is>
          <t>Spain</t>
        </is>
      </c>
      <c r="C186" t="n">
        <v>3067.08</v>
      </c>
    </row>
    <row r="187">
      <c r="A187" t="inlineStr">
        <is>
          <t>Mozambique</t>
        </is>
      </c>
      <c r="B187" t="inlineStr">
        <is>
          <t>Spain</t>
        </is>
      </c>
      <c r="C187" t="n">
        <v>12144.1</v>
      </c>
    </row>
    <row r="188">
      <c r="A188" t="inlineStr">
        <is>
          <t>Vietnam</t>
        </is>
      </c>
      <c r="B188" t="inlineStr">
        <is>
          <t>Spain</t>
        </is>
      </c>
      <c r="C188" t="n">
        <v>13889.9</v>
      </c>
    </row>
    <row r="189">
      <c r="A189" t="inlineStr">
        <is>
          <t>Philippines</t>
        </is>
      </c>
      <c r="B189" t="inlineStr">
        <is>
          <t>Spain</t>
        </is>
      </c>
      <c r="C189" t="n">
        <v>15122.6</v>
      </c>
    </row>
    <row r="190">
      <c r="A190" t="inlineStr">
        <is>
          <t>Iceland</t>
        </is>
      </c>
      <c r="B190" t="inlineStr">
        <is>
          <t>Spain</t>
        </is>
      </c>
      <c r="C190" t="n">
        <v>3264.17</v>
      </c>
    </row>
    <row r="191">
      <c r="A191" t="inlineStr">
        <is>
          <t>Papua New Guinea</t>
        </is>
      </c>
      <c r="B191" t="inlineStr">
        <is>
          <t>Spain</t>
        </is>
      </c>
      <c r="C191" t="n">
        <v>17401.7</v>
      </c>
    </row>
    <row r="192">
      <c r="A192" t="inlineStr">
        <is>
          <t>Cameroon</t>
        </is>
      </c>
      <c r="B192" t="inlineStr">
        <is>
          <t>Spain</t>
        </is>
      </c>
      <c r="C192" t="n">
        <v>6310.19</v>
      </c>
    </row>
    <row r="193">
      <c r="A193" t="inlineStr">
        <is>
          <t>South Africa</t>
        </is>
      </c>
      <c r="B193" t="inlineStr">
        <is>
          <t>Spain</t>
        </is>
      </c>
      <c r="C193" t="n">
        <v>11662.8</v>
      </c>
    </row>
    <row r="194">
      <c r="A194" t="inlineStr">
        <is>
          <t>United Arab Emirates</t>
        </is>
      </c>
      <c r="B194" t="inlineStr">
        <is>
          <t>France</t>
        </is>
      </c>
      <c r="C194" t="n">
        <v>7583.96</v>
      </c>
    </row>
    <row r="195">
      <c r="A195" t="inlineStr">
        <is>
          <t>Angola</t>
        </is>
      </c>
      <c r="B195" t="inlineStr">
        <is>
          <t>France</t>
        </is>
      </c>
      <c r="C195" t="n">
        <v>8722.58</v>
      </c>
    </row>
    <row r="196">
      <c r="A196" t="inlineStr">
        <is>
          <t>Argentina</t>
        </is>
      </c>
      <c r="B196" t="inlineStr">
        <is>
          <t>France</t>
        </is>
      </c>
      <c r="C196" t="n">
        <v>13196.7</v>
      </c>
    </row>
    <row r="197">
      <c r="A197" t="inlineStr">
        <is>
          <t>Austria</t>
        </is>
      </c>
      <c r="B197" t="inlineStr">
        <is>
          <t>France</t>
        </is>
      </c>
      <c r="C197" t="n">
        <v>1976.3</v>
      </c>
      <c r="D197" t="n">
        <v>700</v>
      </c>
      <c r="F197" t="inlineStr">
        <is>
          <t>Liezen</t>
        </is>
      </c>
    </row>
    <row r="198">
      <c r="A198" t="inlineStr">
        <is>
          <t>Australia</t>
        </is>
      </c>
      <c r="B198" t="inlineStr">
        <is>
          <t>France</t>
        </is>
      </c>
      <c r="C198" t="n">
        <v>16855.6</v>
      </c>
    </row>
    <row r="199">
      <c r="A199" t="inlineStr">
        <is>
          <t>Azerbaijan</t>
        </is>
      </c>
      <c r="B199" t="inlineStr">
        <is>
          <t>France</t>
        </is>
      </c>
      <c r="C199" t="n">
        <v>3529.3</v>
      </c>
    </row>
    <row r="200">
      <c r="A200" t="inlineStr">
        <is>
          <t>Estonia</t>
        </is>
      </c>
      <c r="B200" t="inlineStr">
        <is>
          <t>France</t>
        </is>
      </c>
      <c r="C200" t="n">
        <v>5187.04</v>
      </c>
      <c r="D200" t="n">
        <v>2100</v>
      </c>
      <c r="F200" t="inlineStr">
        <is>
          <t>Smilden</t>
        </is>
      </c>
    </row>
    <row r="201">
      <c r="A201" t="inlineStr">
        <is>
          <t>Bangladesh</t>
        </is>
      </c>
      <c r="B201" t="inlineStr">
        <is>
          <t>France</t>
        </is>
      </c>
      <c r="C201" t="n">
        <v>10613</v>
      </c>
    </row>
    <row r="202">
      <c r="A202" t="inlineStr">
        <is>
          <t>Belgium</t>
        </is>
      </c>
      <c r="B202" t="inlineStr">
        <is>
          <t>France</t>
        </is>
      </c>
      <c r="C202" t="n">
        <v>3513.9</v>
      </c>
      <c r="D202" t="n">
        <v>100</v>
      </c>
      <c r="E202" t="n">
        <v>0</v>
      </c>
      <c r="F202" t="inlineStr">
        <is>
          <t>Brüssel</t>
        </is>
      </c>
    </row>
    <row r="203">
      <c r="A203" t="inlineStr">
        <is>
          <t>Bulgaria</t>
        </is>
      </c>
      <c r="B203" t="inlineStr">
        <is>
          <t>France</t>
        </is>
      </c>
      <c r="C203" t="n">
        <v>2582.01</v>
      </c>
    </row>
    <row r="204">
      <c r="A204" t="inlineStr">
        <is>
          <t>Bahrain</t>
        </is>
      </c>
      <c r="B204" t="inlineStr">
        <is>
          <t>France</t>
        </is>
      </c>
      <c r="C204" t="n">
        <v>8046.48</v>
      </c>
    </row>
    <row r="205">
      <c r="A205" t="inlineStr">
        <is>
          <t>Brunei darussalam</t>
        </is>
      </c>
      <c r="B205" t="inlineStr">
        <is>
          <t>France</t>
        </is>
      </c>
      <c r="C205" t="n">
        <v>12257.2</v>
      </c>
    </row>
    <row r="206">
      <c r="A206" t="inlineStr">
        <is>
          <t>Bolivia</t>
        </is>
      </c>
      <c r="B206" t="inlineStr">
        <is>
          <t>France</t>
        </is>
      </c>
      <c r="C206" t="n">
        <v>14328.9</v>
      </c>
    </row>
    <row r="207">
      <c r="A207" t="inlineStr">
        <is>
          <t>Brazil</t>
        </is>
      </c>
      <c r="B207" t="inlineStr">
        <is>
          <t>France</t>
        </is>
      </c>
      <c r="C207" t="n">
        <v>9895.889999999999</v>
      </c>
    </row>
    <row r="208">
      <c r="A208" t="inlineStr">
        <is>
          <t>Belarus</t>
        </is>
      </c>
      <c r="B208" t="inlineStr">
        <is>
          <t>France</t>
        </is>
      </c>
      <c r="C208" t="n">
        <v>5156.76</v>
      </c>
      <c r="D208" t="n">
        <v>1900</v>
      </c>
      <c r="F208" t="inlineStr">
        <is>
          <t>Minsk</t>
        </is>
      </c>
    </row>
    <row r="209">
      <c r="A209" t="inlineStr">
        <is>
          <t>Canada</t>
        </is>
      </c>
      <c r="B209" t="inlineStr">
        <is>
          <t>France</t>
        </is>
      </c>
      <c r="C209" t="n">
        <v>6158.92</v>
      </c>
    </row>
    <row r="210">
      <c r="A210" t="inlineStr">
        <is>
          <t>Switzerland</t>
        </is>
      </c>
      <c r="B210" t="inlineStr">
        <is>
          <t>France</t>
        </is>
      </c>
      <c r="C210" t="n">
        <v>0</v>
      </c>
      <c r="D210" t="n">
        <v>600</v>
      </c>
      <c r="E210" t="n">
        <v>0</v>
      </c>
    </row>
    <row r="211">
      <c r="A211" t="inlineStr">
        <is>
          <t>Chile</t>
        </is>
      </c>
      <c r="B211" t="inlineStr">
        <is>
          <t>France</t>
        </is>
      </c>
      <c r="C211" t="n">
        <v>14328.9</v>
      </c>
    </row>
    <row r="212">
      <c r="A212" t="inlineStr">
        <is>
          <t>China</t>
        </is>
      </c>
      <c r="B212" t="inlineStr">
        <is>
          <t>France</t>
        </is>
      </c>
      <c r="C212" t="n">
        <v>15425.6</v>
      </c>
    </row>
    <row r="213">
      <c r="A213" t="inlineStr">
        <is>
          <t>Colombia</t>
        </is>
      </c>
      <c r="B213" t="inlineStr">
        <is>
          <t>France</t>
        </is>
      </c>
      <c r="C213" t="n">
        <v>8354.549999999999</v>
      </c>
    </row>
    <row r="214">
      <c r="A214" t="inlineStr">
        <is>
          <t>Czech Republic</t>
        </is>
      </c>
      <c r="B214" t="inlineStr">
        <is>
          <t>France</t>
        </is>
      </c>
      <c r="C214" t="n">
        <v>3768.47</v>
      </c>
      <c r="D214" t="n">
        <v>700</v>
      </c>
      <c r="F214" t="inlineStr">
        <is>
          <t>Trhovy Stepanov</t>
        </is>
      </c>
    </row>
    <row r="215">
      <c r="A215" t="inlineStr">
        <is>
          <t>Germany</t>
        </is>
      </c>
      <c r="B215" t="inlineStr">
        <is>
          <t>France</t>
        </is>
      </c>
      <c r="C215" t="n">
        <v>3769.58</v>
      </c>
      <c r="D215" t="n">
        <v>700</v>
      </c>
      <c r="E215" t="n">
        <v>0</v>
      </c>
    </row>
    <row r="216">
      <c r="A216" t="inlineStr">
        <is>
          <t>Denmark</t>
        </is>
      </c>
      <c r="B216" t="inlineStr">
        <is>
          <t>France</t>
        </is>
      </c>
      <c r="C216" t="n">
        <v>4571.11</v>
      </c>
      <c r="D216" t="n">
        <v>900</v>
      </c>
      <c r="F216" t="inlineStr">
        <is>
          <t>Egtved</t>
        </is>
      </c>
    </row>
    <row r="217">
      <c r="A217" t="inlineStr">
        <is>
          <t>Dominican Republic</t>
        </is>
      </c>
      <c r="B217" t="inlineStr">
        <is>
          <t>France</t>
        </is>
      </c>
      <c r="C217" t="n">
        <v>7356.5</v>
      </c>
    </row>
    <row r="218">
      <c r="A218" t="inlineStr">
        <is>
          <t>Algeria</t>
        </is>
      </c>
      <c r="B218" t="inlineStr">
        <is>
          <t>France</t>
        </is>
      </c>
      <c r="C218" t="n">
        <v>864.624</v>
      </c>
      <c r="D218" t="n">
        <v>1500</v>
      </c>
      <c r="E218" t="n">
        <v>300</v>
      </c>
    </row>
    <row r="219">
      <c r="A219" t="inlineStr">
        <is>
          <t>Egypt</t>
        </is>
      </c>
      <c r="B219" t="inlineStr">
        <is>
          <t>France</t>
        </is>
      </c>
      <c r="C219" t="n">
        <v>2025.92</v>
      </c>
    </row>
    <row r="220">
      <c r="A220" t="inlineStr">
        <is>
          <t>Spain</t>
        </is>
      </c>
      <c r="B220" t="inlineStr">
        <is>
          <t>France</t>
        </is>
      </c>
      <c r="C220" t="n">
        <v>1069.6</v>
      </c>
      <c r="D220" t="n">
        <v>500</v>
      </c>
      <c r="E220" t="n">
        <v>0</v>
      </c>
      <c r="F220" t="inlineStr">
        <is>
          <t>Madrid</t>
        </is>
      </c>
    </row>
    <row r="221">
      <c r="A221" t="inlineStr">
        <is>
          <t>Finland</t>
        </is>
      </c>
      <c r="B221" t="inlineStr">
        <is>
          <t>France</t>
        </is>
      </c>
      <c r="C221" t="n">
        <v>5203.31</v>
      </c>
      <c r="D221" t="n">
        <v>1700</v>
      </c>
      <c r="E221" t="n">
        <v>140</v>
      </c>
      <c r="F221" t="inlineStr">
        <is>
          <t>Greifswald &amp; Obergailbach</t>
        </is>
      </c>
    </row>
    <row r="222">
      <c r="A222" t="inlineStr">
        <is>
          <t>France</t>
        </is>
      </c>
      <c r="B222" t="inlineStr">
        <is>
          <t>France</t>
        </is>
      </c>
      <c r="C222" t="n">
        <v>0</v>
      </c>
    </row>
    <row r="223">
      <c r="A223" t="inlineStr">
        <is>
          <t>Ghana</t>
        </is>
      </c>
      <c r="B223" t="inlineStr">
        <is>
          <t>France</t>
        </is>
      </c>
      <c r="C223" t="n">
        <v>6505.7</v>
      </c>
    </row>
    <row r="224">
      <c r="A224" t="inlineStr">
        <is>
          <t>Georgia</t>
        </is>
      </c>
      <c r="B224" t="inlineStr">
        <is>
          <t>France</t>
        </is>
      </c>
      <c r="C224" t="n">
        <v>3616.44</v>
      </c>
    </row>
    <row r="225">
      <c r="A225" t="inlineStr">
        <is>
          <t>Equatorial Guinea</t>
        </is>
      </c>
      <c r="B225" t="inlineStr">
        <is>
          <t>France</t>
        </is>
      </c>
      <c r="C225" t="n">
        <v>7561.02</v>
      </c>
    </row>
    <row r="226">
      <c r="A226" t="inlineStr">
        <is>
          <t>Greece</t>
        </is>
      </c>
      <c r="B226" t="inlineStr">
        <is>
          <t>France</t>
        </is>
      </c>
      <c r="C226" t="n">
        <v>1600.08</v>
      </c>
      <c r="D226" t="n">
        <v>2000</v>
      </c>
      <c r="F226" t="inlineStr">
        <is>
          <t>Ampelia (403 00)</t>
        </is>
      </c>
    </row>
    <row r="227">
      <c r="A227" t="inlineStr">
        <is>
          <t>Hungary</t>
        </is>
      </c>
      <c r="B227" t="inlineStr">
        <is>
          <t>France</t>
        </is>
      </c>
      <c r="C227" t="n">
        <v>1976.3</v>
      </c>
      <c r="D227" t="n">
        <v>1200</v>
      </c>
      <c r="F227" t="inlineStr">
        <is>
          <t>Budapest</t>
        </is>
      </c>
    </row>
    <row r="228">
      <c r="A228" t="inlineStr">
        <is>
          <t>Indonesia</t>
        </is>
      </c>
      <c r="B228" t="inlineStr">
        <is>
          <t>France</t>
        </is>
      </c>
      <c r="C228" t="n">
        <v>11695.2</v>
      </c>
    </row>
    <row r="229">
      <c r="A229" t="inlineStr">
        <is>
          <t>Ireland</t>
        </is>
      </c>
      <c r="B229" t="inlineStr">
        <is>
          <t>France</t>
        </is>
      </c>
      <c r="C229" t="n">
        <v>3481.09</v>
      </c>
      <c r="D229" t="n">
        <v>650</v>
      </c>
      <c r="E229" t="n">
        <v>200</v>
      </c>
      <c r="F229" t="inlineStr">
        <is>
          <t>Athlone</t>
        </is>
      </c>
    </row>
    <row r="230">
      <c r="A230" t="inlineStr">
        <is>
          <t>India</t>
        </is>
      </c>
      <c r="B230" t="inlineStr">
        <is>
          <t>France</t>
        </is>
      </c>
      <c r="C230" t="n">
        <v>7846.77</v>
      </c>
    </row>
    <row r="231">
      <c r="A231" t="inlineStr">
        <is>
          <t>Iraq</t>
        </is>
      </c>
      <c r="B231" t="inlineStr">
        <is>
          <t>France</t>
        </is>
      </c>
      <c r="C231" t="n">
        <v>8279.75</v>
      </c>
    </row>
    <row r="232">
      <c r="A232" t="inlineStr">
        <is>
          <t>Iran</t>
        </is>
      </c>
      <c r="B232" t="inlineStr">
        <is>
          <t>France</t>
        </is>
      </c>
      <c r="C232" t="n">
        <v>7623.29</v>
      </c>
    </row>
    <row r="233">
      <c r="A233" t="inlineStr">
        <is>
          <t>Italy</t>
        </is>
      </c>
      <c r="B233" t="inlineStr">
        <is>
          <t>France</t>
        </is>
      </c>
      <c r="C233" t="n">
        <v>515.53</v>
      </c>
      <c r="D233" t="n">
        <v>800</v>
      </c>
      <c r="E233" t="n">
        <v>0</v>
      </c>
      <c r="F233" t="inlineStr">
        <is>
          <t>Rome</t>
        </is>
      </c>
    </row>
    <row r="234">
      <c r="A234" t="inlineStr">
        <is>
          <t>Japan</t>
        </is>
      </c>
      <c r="B234" t="inlineStr">
        <is>
          <t>France</t>
        </is>
      </c>
      <c r="C234" t="n">
        <v>16455</v>
      </c>
    </row>
    <row r="235">
      <c r="A235" t="inlineStr">
        <is>
          <t>Republic of Korea</t>
        </is>
      </c>
      <c r="B235" t="inlineStr">
        <is>
          <t>France</t>
        </is>
      </c>
      <c r="C235" t="n">
        <v>16167.4</v>
      </c>
    </row>
    <row r="236">
      <c r="A236" t="inlineStr">
        <is>
          <t>Kuwait</t>
        </is>
      </c>
      <c r="B236" t="inlineStr">
        <is>
          <t>France</t>
        </is>
      </c>
      <c r="C236" t="n">
        <v>8248.41</v>
      </c>
    </row>
    <row r="237">
      <c r="A237" t="inlineStr">
        <is>
          <t>Kazakhstan</t>
        </is>
      </c>
      <c r="B237" t="inlineStr">
        <is>
          <t>France</t>
        </is>
      </c>
      <c r="C237" t="n">
        <v>3529.3</v>
      </c>
    </row>
    <row r="238">
      <c r="A238" t="inlineStr">
        <is>
          <t>Israel</t>
        </is>
      </c>
      <c r="B238" t="inlineStr">
        <is>
          <t>France</t>
        </is>
      </c>
      <c r="C238" t="n">
        <v>2284.24</v>
      </c>
    </row>
    <row r="239">
      <c r="A239" t="inlineStr">
        <is>
          <t>Libya</t>
        </is>
      </c>
      <c r="B239" t="inlineStr">
        <is>
          <t>France</t>
        </is>
      </c>
      <c r="C239" t="n">
        <v>1263.52</v>
      </c>
    </row>
    <row r="240">
      <c r="A240" t="inlineStr">
        <is>
          <t>Morocco</t>
        </is>
      </c>
      <c r="B240" t="inlineStr">
        <is>
          <t>France</t>
        </is>
      </c>
      <c r="C240" t="n">
        <v>1105.57</v>
      </c>
      <c r="D240" t="n">
        <v>1200</v>
      </c>
      <c r="E240" t="n">
        <v>50</v>
      </c>
    </row>
    <row r="241">
      <c r="A241" t="inlineStr">
        <is>
          <t>Moldova</t>
        </is>
      </c>
      <c r="B241" t="inlineStr">
        <is>
          <t>France</t>
        </is>
      </c>
      <c r="C241" t="n">
        <v>2856.88</v>
      </c>
    </row>
    <row r="242">
      <c r="A242" t="inlineStr">
        <is>
          <t>Myanmar</t>
        </is>
      </c>
      <c r="B242" t="inlineStr">
        <is>
          <t>France</t>
        </is>
      </c>
      <c r="C242" t="n">
        <v>10279.7</v>
      </c>
    </row>
    <row r="243">
      <c r="A243" t="inlineStr">
        <is>
          <t>Mexico</t>
        </is>
      </c>
      <c r="B243" t="inlineStr">
        <is>
          <t>France</t>
        </is>
      </c>
      <c r="C243" t="n">
        <v>11767.1</v>
      </c>
    </row>
    <row r="244">
      <c r="A244" t="inlineStr">
        <is>
          <t>Malaysia</t>
        </is>
      </c>
      <c r="B244" t="inlineStr">
        <is>
          <t>France</t>
        </is>
      </c>
      <c r="C244" t="n">
        <v>10657</v>
      </c>
    </row>
    <row r="245">
      <c r="A245" t="inlineStr">
        <is>
          <t>Nigeria</t>
        </is>
      </c>
      <c r="B245" t="inlineStr">
        <is>
          <t>France</t>
        </is>
      </c>
      <c r="C245" t="n">
        <v>6864.6</v>
      </c>
    </row>
    <row r="246">
      <c r="A246" t="inlineStr">
        <is>
          <t>Netherlands</t>
        </is>
      </c>
      <c r="B246" t="inlineStr">
        <is>
          <t>France</t>
        </is>
      </c>
      <c r="C246" t="n">
        <v>3456.11</v>
      </c>
      <c r="D246" t="n">
        <v>250</v>
      </c>
      <c r="F246" t="inlineStr">
        <is>
          <t>Rotterdam</t>
        </is>
      </c>
    </row>
    <row r="247">
      <c r="A247" t="inlineStr">
        <is>
          <t>Norway</t>
        </is>
      </c>
      <c r="B247" t="inlineStr">
        <is>
          <t>France</t>
        </is>
      </c>
      <c r="C247" t="n">
        <v>4221.27</v>
      </c>
      <c r="D247" t="n">
        <v>300</v>
      </c>
      <c r="E247" t="n">
        <v>1000</v>
      </c>
    </row>
    <row r="248">
      <c r="A248" t="inlineStr">
        <is>
          <t>Oman</t>
        </is>
      </c>
      <c r="B248" t="inlineStr">
        <is>
          <t>France</t>
        </is>
      </c>
      <c r="C248" t="n">
        <v>5856.53</v>
      </c>
    </row>
    <row r="249">
      <c r="A249" t="inlineStr">
        <is>
          <t>Peru</t>
        </is>
      </c>
      <c r="B249" t="inlineStr">
        <is>
          <t>France</t>
        </is>
      </c>
      <c r="C249" t="n">
        <v>10735.3</v>
      </c>
    </row>
    <row r="250">
      <c r="A250" t="inlineStr">
        <is>
          <t>Pakistan</t>
        </is>
      </c>
      <c r="B250" t="inlineStr">
        <is>
          <t>France</t>
        </is>
      </c>
      <c r="C250" t="n">
        <v>7725.33</v>
      </c>
    </row>
    <row r="251">
      <c r="A251" t="inlineStr">
        <is>
          <t>Poland</t>
        </is>
      </c>
      <c r="B251" t="inlineStr">
        <is>
          <t>France</t>
        </is>
      </c>
      <c r="C251" t="n">
        <v>5013.64</v>
      </c>
      <c r="D251" t="n">
        <v>1150</v>
      </c>
      <c r="F251" t="inlineStr">
        <is>
          <t>Wloclawek</t>
        </is>
      </c>
    </row>
    <row r="252">
      <c r="A252" t="inlineStr">
        <is>
          <t>Portugal</t>
        </is>
      </c>
      <c r="B252" t="inlineStr">
        <is>
          <t>France</t>
        </is>
      </c>
      <c r="C252" t="n">
        <v>1730.26</v>
      </c>
      <c r="D252" t="n">
        <v>900</v>
      </c>
      <c r="F252" t="inlineStr">
        <is>
          <t>Coimbra</t>
        </is>
      </c>
    </row>
    <row r="253">
      <c r="A253" t="inlineStr">
        <is>
          <t>Qatar</t>
        </is>
      </c>
      <c r="B253" t="inlineStr">
        <is>
          <t>France</t>
        </is>
      </c>
      <c r="C253" t="n">
        <v>8007.81</v>
      </c>
    </row>
    <row r="254">
      <c r="A254" t="inlineStr">
        <is>
          <t>Romania</t>
        </is>
      </c>
      <c r="B254" t="inlineStr">
        <is>
          <t>France</t>
        </is>
      </c>
      <c r="C254" t="n">
        <v>2857.78</v>
      </c>
      <c r="D254" t="n">
        <v>1800</v>
      </c>
      <c r="F254" t="inlineStr">
        <is>
          <t>Coroi</t>
        </is>
      </c>
    </row>
    <row r="255">
      <c r="A255" t="inlineStr">
        <is>
          <t>Russian Federation</t>
        </is>
      </c>
      <c r="B255" t="inlineStr">
        <is>
          <t>France</t>
        </is>
      </c>
      <c r="C255" t="n">
        <v>3530.2</v>
      </c>
    </row>
    <row r="256">
      <c r="A256" t="inlineStr">
        <is>
          <t>Russian Federation</t>
        </is>
      </c>
      <c r="B256" t="inlineStr">
        <is>
          <t>France</t>
        </is>
      </c>
      <c r="C256" t="n">
        <v>3530.2</v>
      </c>
    </row>
    <row r="257">
      <c r="A257" t="inlineStr">
        <is>
          <t>Russian Federation</t>
        </is>
      </c>
      <c r="B257" t="inlineStr">
        <is>
          <t>France</t>
        </is>
      </c>
      <c r="C257" t="n">
        <v>3530.2</v>
      </c>
    </row>
    <row r="258">
      <c r="A258" t="inlineStr">
        <is>
          <t>Russian Federation</t>
        </is>
      </c>
      <c r="B258" t="inlineStr">
        <is>
          <t>France</t>
        </is>
      </c>
      <c r="C258" t="n">
        <v>3530.2</v>
      </c>
    </row>
    <row r="259">
      <c r="A259" t="inlineStr">
        <is>
          <t>Russian Federation</t>
        </is>
      </c>
      <c r="B259" t="inlineStr">
        <is>
          <t>France</t>
        </is>
      </c>
      <c r="C259" t="n">
        <v>3530.2</v>
      </c>
    </row>
    <row r="260">
      <c r="A260" t="inlineStr">
        <is>
          <t>Russian Federation</t>
        </is>
      </c>
      <c r="B260" t="inlineStr">
        <is>
          <t>France</t>
        </is>
      </c>
      <c r="C260" t="n">
        <v>3530.2</v>
      </c>
    </row>
    <row r="261">
      <c r="A261" t="inlineStr">
        <is>
          <t>Saudi Arabia</t>
        </is>
      </c>
      <c r="B261" t="inlineStr">
        <is>
          <t>France</t>
        </is>
      </c>
      <c r="C261" t="n">
        <v>3365.38</v>
      </c>
    </row>
    <row r="262">
      <c r="A262" t="inlineStr">
        <is>
          <t>Sweden</t>
        </is>
      </c>
      <c r="B262" t="inlineStr">
        <is>
          <t>France</t>
        </is>
      </c>
      <c r="C262" t="n">
        <v>4177.75</v>
      </c>
      <c r="D262" t="n">
        <v>1300</v>
      </c>
      <c r="E262" t="n">
        <v>150</v>
      </c>
      <c r="F262" t="inlineStr">
        <is>
          <t>Jönköping</t>
        </is>
      </c>
    </row>
    <row r="263">
      <c r="A263" t="inlineStr">
        <is>
          <t>Singapore</t>
        </is>
      </c>
      <c r="B263" t="inlineStr">
        <is>
          <t>France</t>
        </is>
      </c>
      <c r="C263" t="n">
        <v>10995.2</v>
      </c>
    </row>
    <row r="264">
      <c r="A264" t="inlineStr">
        <is>
          <t>Slovenia</t>
        </is>
      </c>
      <c r="B264" t="inlineStr">
        <is>
          <t>France</t>
        </is>
      </c>
      <c r="C264" t="n">
        <v>1977.63</v>
      </c>
      <c r="D264" t="n">
        <v>700</v>
      </c>
      <c r="F264" t="inlineStr">
        <is>
          <t>Ljubljana</t>
        </is>
      </c>
    </row>
    <row r="265">
      <c r="A265" t="inlineStr">
        <is>
          <t>Slovakia</t>
        </is>
      </c>
      <c r="B265" t="inlineStr">
        <is>
          <t>France</t>
        </is>
      </c>
      <c r="C265" t="n">
        <v>1976.3</v>
      </c>
      <c r="D265" t="n">
        <v>1300</v>
      </c>
      <c r="F265" t="inlineStr">
        <is>
          <t>Velke Zlievce</t>
        </is>
      </c>
    </row>
    <row r="266">
      <c r="A266" t="inlineStr">
        <is>
          <t>Syria</t>
        </is>
      </c>
      <c r="B266" t="inlineStr">
        <is>
          <t>France</t>
        </is>
      </c>
      <c r="C266" t="n">
        <v>2475.22</v>
      </c>
    </row>
    <row r="267">
      <c r="A267" t="inlineStr">
        <is>
          <t>Thailand</t>
        </is>
      </c>
      <c r="B267" t="inlineStr">
        <is>
          <t>France</t>
        </is>
      </c>
      <c r="C267" t="n">
        <v>12690.3</v>
      </c>
    </row>
    <row r="268">
      <c r="A268" t="inlineStr">
        <is>
          <t>Turkmenistan</t>
        </is>
      </c>
      <c r="B268" t="inlineStr">
        <is>
          <t>France</t>
        </is>
      </c>
      <c r="C268" t="n">
        <v>7622.01</v>
      </c>
    </row>
    <row r="269">
      <c r="A269" t="inlineStr">
        <is>
          <t>Tunisia</t>
        </is>
      </c>
      <c r="B269" t="inlineStr">
        <is>
          <t>France</t>
        </is>
      </c>
      <c r="C269" t="n">
        <v>756.383</v>
      </c>
    </row>
    <row r="270">
      <c r="A270" t="inlineStr">
        <is>
          <t>Turkey</t>
        </is>
      </c>
      <c r="B270" t="inlineStr">
        <is>
          <t>France</t>
        </is>
      </c>
      <c r="C270" t="n">
        <v>2433.33</v>
      </c>
    </row>
    <row r="271">
      <c r="A271" t="inlineStr">
        <is>
          <t>Trinidad and Tobago</t>
        </is>
      </c>
      <c r="B271" t="inlineStr">
        <is>
          <t>France</t>
        </is>
      </c>
      <c r="C271" t="n">
        <v>6958.55</v>
      </c>
    </row>
    <row r="272">
      <c r="A272" t="inlineStr">
        <is>
          <t>Taiwan</t>
        </is>
      </c>
      <c r="B272" t="inlineStr">
        <is>
          <t>France</t>
        </is>
      </c>
      <c r="C272" t="n">
        <v>14324.3</v>
      </c>
    </row>
    <row r="273">
      <c r="A273" t="inlineStr">
        <is>
          <t>Ukraine</t>
        </is>
      </c>
      <c r="B273" t="inlineStr">
        <is>
          <t>France</t>
        </is>
      </c>
      <c r="C273" t="n">
        <v>3170.81</v>
      </c>
    </row>
    <row r="274">
      <c r="A274" t="inlineStr">
        <is>
          <t>United Kingdom</t>
        </is>
      </c>
      <c r="B274" t="inlineStr">
        <is>
          <t>France</t>
        </is>
      </c>
      <c r="C274" t="n">
        <v>3225.52</v>
      </c>
      <c r="D274" t="n">
        <v>300</v>
      </c>
      <c r="E274" t="n">
        <v>80</v>
      </c>
      <c r="F274" t="inlineStr">
        <is>
          <t>Leicester</t>
        </is>
      </c>
    </row>
    <row r="275">
      <c r="A275" t="inlineStr">
        <is>
          <t>United States</t>
        </is>
      </c>
      <c r="B275" t="inlineStr">
        <is>
          <t>France</t>
        </is>
      </c>
      <c r="C275" t="n">
        <v>9672.82</v>
      </c>
    </row>
    <row r="276">
      <c r="A276" t="inlineStr">
        <is>
          <t>United States</t>
        </is>
      </c>
      <c r="B276" t="inlineStr">
        <is>
          <t>France</t>
        </is>
      </c>
      <c r="C276" t="n">
        <v>9672.82</v>
      </c>
    </row>
    <row r="277">
      <c r="A277" t="inlineStr">
        <is>
          <t>United States</t>
        </is>
      </c>
      <c r="B277" t="inlineStr">
        <is>
          <t>France</t>
        </is>
      </c>
      <c r="C277" t="n">
        <v>9672.82</v>
      </c>
    </row>
    <row r="278">
      <c r="A278" t="inlineStr">
        <is>
          <t>United States</t>
        </is>
      </c>
      <c r="B278" t="inlineStr">
        <is>
          <t>France</t>
        </is>
      </c>
      <c r="C278" t="n">
        <v>9672.82</v>
      </c>
    </row>
    <row r="279">
      <c r="A279" t="inlineStr">
        <is>
          <t>Uzbekistan</t>
        </is>
      </c>
      <c r="B279" t="inlineStr">
        <is>
          <t>France</t>
        </is>
      </c>
      <c r="C279" t="n">
        <v>7725.39</v>
      </c>
    </row>
    <row r="280">
      <c r="A280" t="inlineStr">
        <is>
          <t>Venezuela</t>
        </is>
      </c>
      <c r="B280" t="inlineStr">
        <is>
          <t>France</t>
        </is>
      </c>
      <c r="C280" t="n">
        <v>7583.85</v>
      </c>
    </row>
    <row r="281">
      <c r="A281" t="inlineStr">
        <is>
          <t>Yemen</t>
        </is>
      </c>
      <c r="B281" t="inlineStr">
        <is>
          <t>France</t>
        </is>
      </c>
      <c r="C281" t="n">
        <v>4675.15</v>
      </c>
    </row>
    <row r="282">
      <c r="A282" t="inlineStr">
        <is>
          <t>Croatia</t>
        </is>
      </c>
      <c r="B282" t="inlineStr">
        <is>
          <t>France</t>
        </is>
      </c>
      <c r="C282" t="n">
        <v>1904.34</v>
      </c>
    </row>
    <row r="283">
      <c r="A283" t="inlineStr">
        <is>
          <t>Mozambique</t>
        </is>
      </c>
      <c r="B283" t="inlineStr">
        <is>
          <t>France</t>
        </is>
      </c>
      <c r="C283" t="n">
        <v>10559.4</v>
      </c>
    </row>
    <row r="284">
      <c r="A284" t="inlineStr">
        <is>
          <t>Vietnam</t>
        </is>
      </c>
      <c r="B284" t="inlineStr">
        <is>
          <t>France</t>
        </is>
      </c>
      <c r="C284" t="n">
        <v>12349.5</v>
      </c>
    </row>
    <row r="285">
      <c r="A285" t="inlineStr">
        <is>
          <t>Philippines</t>
        </is>
      </c>
      <c r="B285" t="inlineStr">
        <is>
          <t>France</t>
        </is>
      </c>
      <c r="C285" t="n">
        <v>13611.6</v>
      </c>
    </row>
    <row r="286">
      <c r="A286" t="inlineStr">
        <is>
          <t>Iceland</t>
        </is>
      </c>
      <c r="B286" t="inlineStr">
        <is>
          <t>France</t>
        </is>
      </c>
      <c r="C286" t="n">
        <v>4582.73</v>
      </c>
    </row>
    <row r="287">
      <c r="A287" t="inlineStr">
        <is>
          <t>Papua New Guinea</t>
        </is>
      </c>
      <c r="B287" t="inlineStr">
        <is>
          <t>France</t>
        </is>
      </c>
      <c r="C287" t="n">
        <v>15880.2</v>
      </c>
    </row>
    <row r="288">
      <c r="A288" t="inlineStr">
        <is>
          <t>Cameroon</t>
        </is>
      </c>
      <c r="B288" t="inlineStr">
        <is>
          <t>France</t>
        </is>
      </c>
      <c r="C288" t="n">
        <v>7382.06</v>
      </c>
    </row>
    <row r="289">
      <c r="A289" t="inlineStr">
        <is>
          <t>South Africa</t>
        </is>
      </c>
      <c r="B289" t="inlineStr">
        <is>
          <t>France</t>
        </is>
      </c>
      <c r="C289" t="n">
        <v>10913.4</v>
      </c>
    </row>
    <row r="290">
      <c r="A290" t="inlineStr">
        <is>
          <t>United Arab Emirates</t>
        </is>
      </c>
      <c r="B290" t="inlineStr">
        <is>
          <t>Italy</t>
        </is>
      </c>
      <c r="C290" t="n">
        <v>7260.41</v>
      </c>
    </row>
    <row r="291">
      <c r="A291" t="inlineStr">
        <is>
          <t>Angola</t>
        </is>
      </c>
      <c r="B291" t="inlineStr">
        <is>
          <t>Italy</t>
        </is>
      </c>
      <c r="C291" t="n">
        <v>9016.700000000001</v>
      </c>
    </row>
    <row r="292">
      <c r="A292" t="inlineStr">
        <is>
          <t>Argentina</t>
        </is>
      </c>
      <c r="B292" t="inlineStr">
        <is>
          <t>Italy</t>
        </is>
      </c>
      <c r="C292" t="n">
        <v>13589.4</v>
      </c>
    </row>
    <row r="293">
      <c r="A293" t="inlineStr">
        <is>
          <t>Austria</t>
        </is>
      </c>
      <c r="B293" t="inlineStr">
        <is>
          <t>Italy</t>
        </is>
      </c>
      <c r="C293" t="n">
        <v>1608.56</v>
      </c>
      <c r="D293" t="n">
        <v>700</v>
      </c>
      <c r="E293" t="n">
        <v>0</v>
      </c>
    </row>
    <row r="294">
      <c r="A294" t="inlineStr">
        <is>
          <t>Australia</t>
        </is>
      </c>
      <c r="B294" t="inlineStr">
        <is>
          <t>Italy</t>
        </is>
      </c>
      <c r="C294" t="n">
        <v>16371.9</v>
      </c>
    </row>
    <row r="295">
      <c r="A295" t="inlineStr">
        <is>
          <t>Azerbaijan</t>
        </is>
      </c>
      <c r="B295" t="inlineStr">
        <is>
          <t>Italy</t>
        </is>
      </c>
      <c r="C295" t="n">
        <v>2906.77</v>
      </c>
    </row>
    <row r="296">
      <c r="A296" t="inlineStr">
        <is>
          <t>Estonia</t>
        </is>
      </c>
      <c r="B296" t="inlineStr">
        <is>
          <t>Italy</t>
        </is>
      </c>
      <c r="C296" t="n">
        <v>5481.36</v>
      </c>
      <c r="D296" t="n">
        <v>1900</v>
      </c>
      <c r="F296" t="inlineStr">
        <is>
          <t>Smiltene</t>
        </is>
      </c>
    </row>
    <row r="297">
      <c r="A297" t="inlineStr">
        <is>
          <t>Bangladesh</t>
        </is>
      </c>
      <c r="B297" t="inlineStr">
        <is>
          <t>Italy</t>
        </is>
      </c>
      <c r="C297" t="n">
        <v>10289.6</v>
      </c>
    </row>
    <row r="298">
      <c r="A298" t="inlineStr">
        <is>
          <t>Belgium</t>
        </is>
      </c>
      <c r="B298" t="inlineStr">
        <is>
          <t>Italy</t>
        </is>
      </c>
      <c r="C298" t="n">
        <v>3808.11</v>
      </c>
      <c r="D298" t="n">
        <v>700</v>
      </c>
      <c r="F298" t="inlineStr">
        <is>
          <t>Brüssel</t>
        </is>
      </c>
    </row>
    <row r="299">
      <c r="A299" t="inlineStr">
        <is>
          <t>Bulgaria</t>
        </is>
      </c>
      <c r="B299" t="inlineStr">
        <is>
          <t>Italy</t>
        </is>
      </c>
      <c r="C299" t="n">
        <v>2198.27</v>
      </c>
    </row>
    <row r="300">
      <c r="A300" t="inlineStr">
        <is>
          <t>Bahrain</t>
        </is>
      </c>
      <c r="B300" t="inlineStr">
        <is>
          <t>Italy</t>
        </is>
      </c>
      <c r="C300" t="n">
        <v>7722.94</v>
      </c>
    </row>
    <row r="301">
      <c r="A301" t="inlineStr">
        <is>
          <t>Brunei darussalam</t>
        </is>
      </c>
      <c r="B301" t="inlineStr">
        <is>
          <t>Italy</t>
        </is>
      </c>
      <c r="C301" t="n">
        <v>11933.8</v>
      </c>
    </row>
    <row r="302">
      <c r="A302" t="inlineStr">
        <is>
          <t>Bolivia</t>
        </is>
      </c>
      <c r="B302" t="inlineStr">
        <is>
          <t>Italy</t>
        </is>
      </c>
      <c r="C302" t="n">
        <v>14624</v>
      </c>
    </row>
    <row r="303">
      <c r="A303" t="inlineStr">
        <is>
          <t>Brazil</t>
        </is>
      </c>
      <c r="B303" t="inlineStr">
        <is>
          <t>Italy</t>
        </is>
      </c>
      <c r="C303" t="n">
        <v>10190</v>
      </c>
    </row>
    <row r="304">
      <c r="A304" t="inlineStr">
        <is>
          <t>Belarus</t>
        </is>
      </c>
      <c r="B304" t="inlineStr">
        <is>
          <t>Italy</t>
        </is>
      </c>
      <c r="C304" t="n">
        <v>5451.98</v>
      </c>
      <c r="D304" t="n">
        <v>1600</v>
      </c>
      <c r="F304" t="inlineStr">
        <is>
          <t>Minsk</t>
        </is>
      </c>
    </row>
    <row r="305">
      <c r="A305" t="inlineStr">
        <is>
          <t>Canada</t>
        </is>
      </c>
      <c r="B305" t="inlineStr">
        <is>
          <t>Italy</t>
        </is>
      </c>
      <c r="C305" t="n">
        <v>6614.32</v>
      </c>
    </row>
    <row r="306">
      <c r="A306" t="inlineStr">
        <is>
          <t>Switzerland</t>
        </is>
      </c>
      <c r="B306" t="inlineStr">
        <is>
          <t>Italy</t>
        </is>
      </c>
      <c r="C306" t="n">
        <v>515.53</v>
      </c>
      <c r="D306" t="n">
        <v>450</v>
      </c>
      <c r="E306" t="n">
        <v>0</v>
      </c>
    </row>
    <row r="307">
      <c r="A307" t="inlineStr">
        <is>
          <t>Chile</t>
        </is>
      </c>
      <c r="B307" t="inlineStr">
        <is>
          <t>Italy</t>
        </is>
      </c>
      <c r="C307" t="n">
        <v>14623</v>
      </c>
    </row>
    <row r="308">
      <c r="A308" t="inlineStr">
        <is>
          <t>China</t>
        </is>
      </c>
      <c r="B308" t="inlineStr">
        <is>
          <t>Italy</t>
        </is>
      </c>
      <c r="C308" t="n">
        <v>15102.2</v>
      </c>
    </row>
    <row r="309">
      <c r="A309" t="inlineStr">
        <is>
          <t>Colombia</t>
        </is>
      </c>
      <c r="B309" t="inlineStr">
        <is>
          <t>Italy</t>
        </is>
      </c>
      <c r="C309" t="n">
        <v>8648.790000000001</v>
      </c>
    </row>
    <row r="310">
      <c r="A310" t="inlineStr">
        <is>
          <t>Czech Republic</t>
        </is>
      </c>
      <c r="B310" t="inlineStr">
        <is>
          <t>Italy</t>
        </is>
      </c>
      <c r="C310" t="n">
        <v>4063.66</v>
      </c>
      <c r="D310" t="n">
        <v>550</v>
      </c>
      <c r="F310" t="inlineStr">
        <is>
          <t>Trhovy Stepanov</t>
        </is>
      </c>
    </row>
    <row r="311">
      <c r="A311" t="inlineStr">
        <is>
          <t>Germany</t>
        </is>
      </c>
      <c r="B311" t="inlineStr">
        <is>
          <t>Italy</t>
        </is>
      </c>
      <c r="C311" t="n">
        <v>4063.79</v>
      </c>
      <c r="D311" t="n">
        <v>500</v>
      </c>
      <c r="F311" t="inlineStr">
        <is>
          <t>Würzburg</t>
        </is>
      </c>
    </row>
    <row r="312">
      <c r="A312" t="inlineStr">
        <is>
          <t>Denmark</t>
        </is>
      </c>
      <c r="B312" t="inlineStr">
        <is>
          <t>Italy</t>
        </is>
      </c>
      <c r="C312" t="n">
        <v>4865.41</v>
      </c>
      <c r="D312" t="n">
        <v>1300</v>
      </c>
      <c r="F312" t="inlineStr">
        <is>
          <t>Egtved</t>
        </is>
      </c>
    </row>
    <row r="313">
      <c r="A313" t="inlineStr">
        <is>
          <t>Dominican Republic</t>
        </is>
      </c>
      <c r="B313" t="inlineStr">
        <is>
          <t>Italy</t>
        </is>
      </c>
      <c r="C313" t="n">
        <v>7650.82</v>
      </c>
    </row>
    <row r="314">
      <c r="A314" t="inlineStr">
        <is>
          <t>Algeria</t>
        </is>
      </c>
      <c r="B314" t="inlineStr">
        <is>
          <t>Italy</t>
        </is>
      </c>
      <c r="C314" t="n">
        <v>1023.51</v>
      </c>
      <c r="D314" t="n">
        <v>700</v>
      </c>
      <c r="E314" t="n">
        <v>700</v>
      </c>
      <c r="F314" t="inlineStr">
        <is>
          <t>weicht ab von 1100 und 150 (Pipeline nach Mazara-del-vallo über El Haouaria)</t>
        </is>
      </c>
    </row>
    <row r="315">
      <c r="A315" t="inlineStr">
        <is>
          <t>Egypt</t>
        </is>
      </c>
      <c r="B315" t="inlineStr">
        <is>
          <t>Italy</t>
        </is>
      </c>
      <c r="C315" t="n">
        <v>1702.44</v>
      </c>
    </row>
    <row r="316">
      <c r="A316" t="inlineStr">
        <is>
          <t>Spain</t>
        </is>
      </c>
      <c r="B316" t="inlineStr">
        <is>
          <t>Italy</t>
        </is>
      </c>
      <c r="C316" t="n">
        <v>1363.82</v>
      </c>
      <c r="D316" t="n">
        <v>1500</v>
      </c>
      <c r="F316" t="inlineStr">
        <is>
          <t>Madrid</t>
        </is>
      </c>
    </row>
    <row r="317">
      <c r="A317" t="inlineStr">
        <is>
          <t>Finland</t>
        </is>
      </c>
      <c r="B317" t="inlineStr">
        <is>
          <t>Italy</t>
        </is>
      </c>
      <c r="C317" t="n">
        <v>5497.63</v>
      </c>
      <c r="D317" t="n">
        <v>3200</v>
      </c>
      <c r="E317" t="n">
        <v>1000</v>
      </c>
      <c r="F317" t="inlineStr">
        <is>
          <t>Mäntsälä</t>
        </is>
      </c>
    </row>
    <row r="318">
      <c r="A318" t="inlineStr">
        <is>
          <t>France</t>
        </is>
      </c>
      <c r="B318" t="inlineStr">
        <is>
          <t>Italy</t>
        </is>
      </c>
      <c r="C318" t="n">
        <v>513.275</v>
      </c>
      <c r="D318" t="n">
        <v>600</v>
      </c>
      <c r="F318" t="inlineStr">
        <is>
          <t>Saint-Maurice-la-Souterraine</t>
        </is>
      </c>
    </row>
    <row r="319">
      <c r="A319" t="inlineStr">
        <is>
          <t>Ghana</t>
        </is>
      </c>
      <c r="B319" t="inlineStr">
        <is>
          <t>Italy</t>
        </is>
      </c>
      <c r="C319" t="n">
        <v>6800.02</v>
      </c>
    </row>
    <row r="320">
      <c r="A320" t="inlineStr">
        <is>
          <t>Georgia</t>
        </is>
      </c>
      <c r="B320" t="inlineStr">
        <is>
          <t>Italy</t>
        </is>
      </c>
      <c r="C320" t="n">
        <v>3130.67</v>
      </c>
    </row>
    <row r="321">
      <c r="A321" t="inlineStr">
        <is>
          <t>Equatorial Guinea</t>
        </is>
      </c>
      <c r="B321" t="inlineStr">
        <is>
          <t>Italy</t>
        </is>
      </c>
      <c r="C321" t="n">
        <v>7855.34</v>
      </c>
    </row>
    <row r="322">
      <c r="A322" t="inlineStr">
        <is>
          <t>Greece</t>
        </is>
      </c>
      <c r="B322" t="inlineStr">
        <is>
          <t>Italy</t>
        </is>
      </c>
      <c r="C322" t="n">
        <v>1276.61</v>
      </c>
      <c r="D322" t="n">
        <v>1200</v>
      </c>
      <c r="E322" t="n">
        <v>200</v>
      </c>
    </row>
    <row r="323">
      <c r="A323" t="inlineStr">
        <is>
          <t>Hungary</t>
        </is>
      </c>
      <c r="B323" t="inlineStr">
        <is>
          <t>Italy</t>
        </is>
      </c>
      <c r="C323" t="n">
        <v>1608.56</v>
      </c>
      <c r="D323" t="n">
        <v>550</v>
      </c>
      <c r="F323" t="inlineStr">
        <is>
          <t>Budapest</t>
        </is>
      </c>
    </row>
    <row r="324">
      <c r="A324" t="inlineStr">
        <is>
          <t>Indonesia</t>
        </is>
      </c>
      <c r="B324" t="inlineStr">
        <is>
          <t>Italy</t>
        </is>
      </c>
      <c r="C324" t="n">
        <v>11371.8</v>
      </c>
    </row>
    <row r="325">
      <c r="A325" t="inlineStr">
        <is>
          <t>Ireland</t>
        </is>
      </c>
      <c r="B325" t="inlineStr">
        <is>
          <t>Italy</t>
        </is>
      </c>
      <c r="C325" t="n">
        <v>3853.55</v>
      </c>
      <c r="D325" t="n">
        <v>1600</v>
      </c>
      <c r="E325" t="n">
        <v>200</v>
      </c>
      <c r="F325" t="inlineStr">
        <is>
          <t>Athlone</t>
        </is>
      </c>
    </row>
    <row r="326">
      <c r="A326" t="inlineStr">
        <is>
          <t>India</t>
        </is>
      </c>
      <c r="B326" t="inlineStr">
        <is>
          <t>Italy</t>
        </is>
      </c>
      <c r="C326" t="n">
        <v>7523.23</v>
      </c>
    </row>
    <row r="327">
      <c r="A327" t="inlineStr">
        <is>
          <t>Iraq</t>
        </is>
      </c>
      <c r="B327" t="inlineStr">
        <is>
          <t>Italy</t>
        </is>
      </c>
      <c r="C327" t="n">
        <v>7956.24</v>
      </c>
    </row>
    <row r="328">
      <c r="A328" t="inlineStr">
        <is>
          <t>Iran</t>
        </is>
      </c>
      <c r="B328" t="inlineStr">
        <is>
          <t>Italy</t>
        </is>
      </c>
      <c r="C328" t="n">
        <v>7299.75</v>
      </c>
    </row>
    <row r="329">
      <c r="A329" t="inlineStr">
        <is>
          <t>Italy</t>
        </is>
      </c>
      <c r="B329" t="inlineStr">
        <is>
          <t>Italy</t>
        </is>
      </c>
      <c r="C329" t="n">
        <v>0</v>
      </c>
    </row>
    <row r="330">
      <c r="A330" t="inlineStr">
        <is>
          <t>Japan</t>
        </is>
      </c>
      <c r="B330" t="inlineStr">
        <is>
          <t>Italy</t>
        </is>
      </c>
      <c r="C330" t="n">
        <v>16131.7</v>
      </c>
    </row>
    <row r="331">
      <c r="A331" t="inlineStr">
        <is>
          <t>Republic of Korea</t>
        </is>
      </c>
      <c r="B331" t="inlineStr">
        <is>
          <t>Italy</t>
        </is>
      </c>
      <c r="C331" t="n">
        <v>15844.1</v>
      </c>
    </row>
    <row r="332">
      <c r="A332" t="inlineStr">
        <is>
          <t>Kuwait</t>
        </is>
      </c>
      <c r="B332" t="inlineStr">
        <is>
          <t>Italy</t>
        </is>
      </c>
      <c r="C332" t="n">
        <v>7924.89</v>
      </c>
    </row>
    <row r="333">
      <c r="A333" t="inlineStr">
        <is>
          <t>Kazakhstan</t>
        </is>
      </c>
      <c r="B333" t="inlineStr">
        <is>
          <t>Italy</t>
        </is>
      </c>
      <c r="C333" t="n">
        <v>2906.77</v>
      </c>
    </row>
    <row r="334">
      <c r="A334" t="inlineStr">
        <is>
          <t>Israel</t>
        </is>
      </c>
      <c r="B334" t="inlineStr">
        <is>
          <t>Italy</t>
        </is>
      </c>
      <c r="C334" t="n">
        <v>1960.76</v>
      </c>
    </row>
    <row r="335">
      <c r="A335" t="inlineStr">
        <is>
          <t>Libya</t>
        </is>
      </c>
      <c r="B335" t="inlineStr">
        <is>
          <t>Italy</t>
        </is>
      </c>
      <c r="C335" t="n">
        <v>1015.85</v>
      </c>
      <c r="D335" t="n">
        <v>1600</v>
      </c>
      <c r="E335" t="n">
        <v>550</v>
      </c>
    </row>
    <row r="336">
      <c r="A336" t="inlineStr">
        <is>
          <t>Morocco</t>
        </is>
      </c>
      <c r="B336" t="inlineStr">
        <is>
          <t>Italy</t>
        </is>
      </c>
      <c r="C336" t="n">
        <v>1399.8</v>
      </c>
    </row>
    <row r="337">
      <c r="A337" t="inlineStr">
        <is>
          <t>Moldova</t>
        </is>
      </c>
      <c r="B337" t="inlineStr">
        <is>
          <t>Italy</t>
        </is>
      </c>
      <c r="C337" t="n">
        <v>2452.22</v>
      </c>
    </row>
    <row r="338">
      <c r="A338" t="inlineStr">
        <is>
          <t>Myanmar</t>
        </is>
      </c>
      <c r="B338" t="inlineStr">
        <is>
          <t>Italy</t>
        </is>
      </c>
      <c r="C338" t="n">
        <v>9956.34</v>
      </c>
    </row>
    <row r="339">
      <c r="A339" t="inlineStr">
        <is>
          <t>Mexico</t>
        </is>
      </c>
      <c r="B339" t="inlineStr">
        <is>
          <t>Italy</t>
        </is>
      </c>
      <c r="C339" t="n">
        <v>12061.2</v>
      </c>
    </row>
    <row r="340">
      <c r="A340" t="inlineStr">
        <is>
          <t>Malaysia</t>
        </is>
      </c>
      <c r="B340" t="inlineStr">
        <is>
          <t>Italy</t>
        </is>
      </c>
      <c r="C340" t="n">
        <v>10333.7</v>
      </c>
    </row>
    <row r="341">
      <c r="A341" t="inlineStr">
        <is>
          <t>Nigeria</t>
        </is>
      </c>
      <c r="B341" t="inlineStr">
        <is>
          <t>Italy</t>
        </is>
      </c>
      <c r="C341" t="n">
        <v>7158.92</v>
      </c>
    </row>
    <row r="342">
      <c r="A342" t="inlineStr">
        <is>
          <t>Netherlands</t>
        </is>
      </c>
      <c r="B342" t="inlineStr">
        <is>
          <t>Italy</t>
        </is>
      </c>
      <c r="C342" t="n">
        <v>3750.32</v>
      </c>
      <c r="D342" t="n">
        <v>900</v>
      </c>
      <c r="F342" t="inlineStr">
        <is>
          <t>Rotterdam</t>
        </is>
      </c>
    </row>
    <row r="343">
      <c r="A343" t="inlineStr">
        <is>
          <t>Norway</t>
        </is>
      </c>
      <c r="B343" t="inlineStr">
        <is>
          <t>Italy</t>
        </is>
      </c>
      <c r="C343" t="n">
        <v>4515.51</v>
      </c>
      <c r="D343" t="n">
        <v>1300</v>
      </c>
      <c r="E343" t="n">
        <v>800</v>
      </c>
      <c r="F343" t="inlineStr">
        <is>
          <t>Bremerhaven</t>
        </is>
      </c>
    </row>
    <row r="344">
      <c r="A344" t="inlineStr">
        <is>
          <t>Oman</t>
        </is>
      </c>
      <c r="B344" t="inlineStr">
        <is>
          <t>Italy</t>
        </is>
      </c>
      <c r="C344" t="n">
        <v>5532.99</v>
      </c>
    </row>
    <row r="345">
      <c r="A345" t="inlineStr">
        <is>
          <t>Peru</t>
        </is>
      </c>
      <c r="B345" t="inlineStr">
        <is>
          <t>Italy</t>
        </is>
      </c>
      <c r="C345" t="n">
        <v>11029.4</v>
      </c>
    </row>
    <row r="346">
      <c r="A346" t="inlineStr">
        <is>
          <t>Pakistan</t>
        </is>
      </c>
      <c r="B346" t="inlineStr">
        <is>
          <t>Italy</t>
        </is>
      </c>
      <c r="C346" t="n">
        <v>7401.78</v>
      </c>
    </row>
    <row r="347">
      <c r="A347" t="inlineStr">
        <is>
          <t>Poland</t>
        </is>
      </c>
      <c r="B347" t="inlineStr">
        <is>
          <t>Italy</t>
        </is>
      </c>
      <c r="C347" t="n">
        <v>5307.97</v>
      </c>
      <c r="D347" t="n">
        <v>1100</v>
      </c>
    </row>
    <row r="348">
      <c r="A348" t="inlineStr">
        <is>
          <t>Portugal</t>
        </is>
      </c>
      <c r="B348" t="inlineStr">
        <is>
          <t>Italy</t>
        </is>
      </c>
      <c r="C348" t="n">
        <v>2024.51</v>
      </c>
      <c r="D348" t="n">
        <v>1700</v>
      </c>
      <c r="F348" t="inlineStr">
        <is>
          <t>Coimbra</t>
        </is>
      </c>
    </row>
    <row r="349">
      <c r="A349" t="inlineStr">
        <is>
          <t>Qatar</t>
        </is>
      </c>
      <c r="B349" t="inlineStr">
        <is>
          <t>Italy</t>
        </is>
      </c>
      <c r="C349" t="n">
        <v>7684.27</v>
      </c>
    </row>
    <row r="350">
      <c r="A350" t="inlineStr">
        <is>
          <t>Romania</t>
        </is>
      </c>
      <c r="B350" t="inlineStr">
        <is>
          <t>Italy</t>
        </is>
      </c>
      <c r="C350" t="n">
        <v>2452.2</v>
      </c>
      <c r="D350" t="n">
        <v>1200</v>
      </c>
      <c r="F350" t="inlineStr">
        <is>
          <t>Coroi</t>
        </is>
      </c>
    </row>
    <row r="351">
      <c r="A351" t="inlineStr">
        <is>
          <t>Russian Federation</t>
        </is>
      </c>
      <c r="B351" t="inlineStr">
        <is>
          <t>Italy</t>
        </is>
      </c>
      <c r="C351" t="n">
        <v>2906.35</v>
      </c>
    </row>
    <row r="352">
      <c r="A352" t="inlineStr">
        <is>
          <t>Russian Federation</t>
        </is>
      </c>
      <c r="B352" t="inlineStr">
        <is>
          <t>Italy</t>
        </is>
      </c>
      <c r="C352" t="n">
        <v>2906.35</v>
      </c>
    </row>
    <row r="353">
      <c r="A353" t="inlineStr">
        <is>
          <t>Russian Federation</t>
        </is>
      </c>
      <c r="B353" t="inlineStr">
        <is>
          <t>Italy</t>
        </is>
      </c>
      <c r="C353" t="n">
        <v>2906.35</v>
      </c>
    </row>
    <row r="354">
      <c r="A354" t="inlineStr">
        <is>
          <t>Russian Federation</t>
        </is>
      </c>
      <c r="B354" t="inlineStr">
        <is>
          <t>Italy</t>
        </is>
      </c>
      <c r="C354" t="n">
        <v>2906.35</v>
      </c>
    </row>
    <row r="355">
      <c r="A355" t="inlineStr">
        <is>
          <t>Russian Federation</t>
        </is>
      </c>
      <c r="B355" t="inlineStr">
        <is>
          <t>Italy</t>
        </is>
      </c>
      <c r="C355" t="n">
        <v>2906.35</v>
      </c>
    </row>
    <row r="356">
      <c r="A356" t="inlineStr">
        <is>
          <t>Russian Federation</t>
        </is>
      </c>
      <c r="B356" t="inlineStr">
        <is>
          <t>Italy</t>
        </is>
      </c>
      <c r="C356" t="n">
        <v>2906.35</v>
      </c>
    </row>
    <row r="357">
      <c r="A357" t="inlineStr">
        <is>
          <t>Saudi Arabia</t>
        </is>
      </c>
      <c r="B357" t="inlineStr">
        <is>
          <t>Italy</t>
        </is>
      </c>
      <c r="C357" t="n">
        <v>3041.93</v>
      </c>
    </row>
    <row r="358">
      <c r="A358" t="inlineStr">
        <is>
          <t>Sweden</t>
        </is>
      </c>
      <c r="B358" t="inlineStr">
        <is>
          <t>Italy</t>
        </is>
      </c>
      <c r="C358" t="n">
        <v>4471.99</v>
      </c>
      <c r="D358" t="n">
        <v>1900</v>
      </c>
      <c r="E358" t="n">
        <v>20</v>
      </c>
      <c r="F358" t="inlineStr">
        <is>
          <t>Jönköping</t>
        </is>
      </c>
    </row>
    <row r="359">
      <c r="A359" t="inlineStr">
        <is>
          <t>Singapore</t>
        </is>
      </c>
      <c r="B359" t="inlineStr">
        <is>
          <t>Italy</t>
        </is>
      </c>
      <c r="C359" t="n">
        <v>10671.8</v>
      </c>
    </row>
    <row r="360">
      <c r="A360" t="inlineStr">
        <is>
          <t>Slovenia</t>
        </is>
      </c>
      <c r="B360" t="inlineStr">
        <is>
          <t>Italy</t>
        </is>
      </c>
      <c r="C360" t="n">
        <v>1608.56</v>
      </c>
      <c r="D360" t="n">
        <v>450</v>
      </c>
      <c r="E360" t="n">
        <v>0</v>
      </c>
    </row>
    <row r="361">
      <c r="A361" t="inlineStr">
        <is>
          <t>Slovakia</t>
        </is>
      </c>
      <c r="B361" t="inlineStr">
        <is>
          <t>Italy</t>
        </is>
      </c>
      <c r="C361" t="n">
        <v>1608.56</v>
      </c>
      <c r="D361" t="n">
        <v>600</v>
      </c>
      <c r="F361" t="inlineStr">
        <is>
          <t>Velke Zlievce</t>
        </is>
      </c>
    </row>
    <row r="362">
      <c r="A362" t="inlineStr">
        <is>
          <t>Syria</t>
        </is>
      </c>
      <c r="B362" t="inlineStr">
        <is>
          <t>Italy</t>
        </is>
      </c>
      <c r="C362" t="n">
        <v>2151.75</v>
      </c>
    </row>
    <row r="363">
      <c r="A363" t="inlineStr">
        <is>
          <t>Thailand</t>
        </is>
      </c>
      <c r="B363" t="inlineStr">
        <is>
          <t>Italy</t>
        </is>
      </c>
      <c r="C363" t="n">
        <v>12366.9</v>
      </c>
    </row>
    <row r="364">
      <c r="A364" t="inlineStr">
        <is>
          <t>Turkmenistan</t>
        </is>
      </c>
      <c r="B364" t="inlineStr">
        <is>
          <t>Italy</t>
        </is>
      </c>
      <c r="C364" t="n">
        <v>7299.83</v>
      </c>
    </row>
    <row r="365">
      <c r="A365" t="inlineStr">
        <is>
          <t>Tunisia</t>
        </is>
      </c>
      <c r="B365" t="inlineStr">
        <is>
          <t>Italy</t>
        </is>
      </c>
      <c r="C365" t="n">
        <v>574.888</v>
      </c>
      <c r="D365" t="n">
        <v>1300</v>
      </c>
      <c r="E365" t="n">
        <v>200</v>
      </c>
    </row>
    <row r="366">
      <c r="A366" t="inlineStr">
        <is>
          <t>Turkey</t>
        </is>
      </c>
      <c r="B366" t="inlineStr">
        <is>
          <t>Italy</t>
        </is>
      </c>
      <c r="C366" t="n">
        <v>2045.8</v>
      </c>
    </row>
    <row r="367">
      <c r="A367" t="inlineStr">
        <is>
          <t>Trinidad and Tobago</t>
        </is>
      </c>
      <c r="B367" t="inlineStr">
        <is>
          <t>Italy</t>
        </is>
      </c>
      <c r="C367" t="n">
        <v>7252.87</v>
      </c>
    </row>
    <row r="368">
      <c r="A368" t="inlineStr">
        <is>
          <t>Taiwan</t>
        </is>
      </c>
      <c r="B368" t="inlineStr">
        <is>
          <t>Italy</t>
        </is>
      </c>
      <c r="C368" t="n">
        <v>14001</v>
      </c>
    </row>
    <row r="369">
      <c r="A369" t="inlineStr">
        <is>
          <t>Ukraine</t>
        </is>
      </c>
      <c r="B369" t="inlineStr">
        <is>
          <t>Italy</t>
        </is>
      </c>
      <c r="C369" t="n">
        <v>2637.68</v>
      </c>
    </row>
    <row r="370">
      <c r="A370" t="inlineStr">
        <is>
          <t>United Kingdom</t>
        </is>
      </c>
      <c r="B370" t="inlineStr">
        <is>
          <t>Italy</t>
        </is>
      </c>
      <c r="C370" t="n">
        <v>3519.73</v>
      </c>
      <c r="D370" t="n">
        <v>1400</v>
      </c>
      <c r="E370" t="n">
        <v>80</v>
      </c>
      <c r="F370" t="inlineStr">
        <is>
          <t>Griespass</t>
        </is>
      </c>
    </row>
    <row r="371">
      <c r="A371" t="inlineStr">
        <is>
          <t>United States</t>
        </is>
      </c>
      <c r="B371" t="inlineStr">
        <is>
          <t>Italy</t>
        </is>
      </c>
      <c r="C371" t="n">
        <v>9966.92</v>
      </c>
    </row>
    <row r="372">
      <c r="A372" t="inlineStr">
        <is>
          <t>United States</t>
        </is>
      </c>
      <c r="B372" t="inlineStr">
        <is>
          <t>Italy</t>
        </is>
      </c>
      <c r="C372" t="n">
        <v>9966.92</v>
      </c>
    </row>
    <row r="373">
      <c r="A373" t="inlineStr">
        <is>
          <t>United States</t>
        </is>
      </c>
      <c r="B373" t="inlineStr">
        <is>
          <t>Italy</t>
        </is>
      </c>
      <c r="C373" t="n">
        <v>9966.92</v>
      </c>
    </row>
    <row r="374">
      <c r="A374" t="inlineStr">
        <is>
          <t>United States</t>
        </is>
      </c>
      <c r="B374" t="inlineStr">
        <is>
          <t>Italy</t>
        </is>
      </c>
      <c r="C374" t="n">
        <v>9966.92</v>
      </c>
    </row>
    <row r="375">
      <c r="A375" t="inlineStr">
        <is>
          <t>Uzbekistan</t>
        </is>
      </c>
      <c r="B375" t="inlineStr">
        <is>
          <t>Italy</t>
        </is>
      </c>
      <c r="C375" t="n">
        <v>7403.21</v>
      </c>
    </row>
    <row r="376">
      <c r="A376" t="inlineStr">
        <is>
          <t>Venezuela</t>
        </is>
      </c>
      <c r="B376" t="inlineStr">
        <is>
          <t>Italy</t>
        </is>
      </c>
      <c r="C376" t="n">
        <v>7878.18</v>
      </c>
    </row>
    <row r="377">
      <c r="A377" t="inlineStr">
        <is>
          <t>Yemen</t>
        </is>
      </c>
      <c r="B377" t="inlineStr">
        <is>
          <t>Italy</t>
        </is>
      </c>
      <c r="C377" t="n">
        <v>4351.63</v>
      </c>
    </row>
    <row r="378">
      <c r="A378" t="inlineStr">
        <is>
          <t>Croatia</t>
        </is>
      </c>
      <c r="B378" t="inlineStr">
        <is>
          <t>Italy</t>
        </is>
      </c>
      <c r="C378" t="n">
        <v>1544.36</v>
      </c>
    </row>
    <row r="379">
      <c r="A379" t="inlineStr">
        <is>
          <t>Mozambique</t>
        </is>
      </c>
      <c r="B379" t="inlineStr">
        <is>
          <t>Italy</t>
        </is>
      </c>
      <c r="C379" t="n">
        <v>10236</v>
      </c>
    </row>
    <row r="380">
      <c r="A380" t="inlineStr">
        <is>
          <t>Vietnam</t>
        </is>
      </c>
      <c r="B380" t="inlineStr">
        <is>
          <t>Italy</t>
        </is>
      </c>
      <c r="C380" t="n">
        <v>12026.2</v>
      </c>
    </row>
    <row r="381">
      <c r="A381" t="inlineStr">
        <is>
          <t>Philippines</t>
        </is>
      </c>
      <c r="B381" t="inlineStr">
        <is>
          <t>Italy</t>
        </is>
      </c>
      <c r="C381" t="n">
        <v>13288.2</v>
      </c>
    </row>
    <row r="382">
      <c r="A382" t="inlineStr">
        <is>
          <t>Iceland</t>
        </is>
      </c>
      <c r="B382" t="inlineStr">
        <is>
          <t>Italy</t>
        </is>
      </c>
      <c r="C382" t="n">
        <v>5015.28</v>
      </c>
    </row>
    <row r="383">
      <c r="A383" t="inlineStr">
        <is>
          <t>Papua New Guinea</t>
        </is>
      </c>
      <c r="B383" t="inlineStr">
        <is>
          <t>Italy</t>
        </is>
      </c>
      <c r="C383" t="n">
        <v>15556.8</v>
      </c>
    </row>
    <row r="384">
      <c r="A384" t="inlineStr">
        <is>
          <t>Cameroon</t>
        </is>
      </c>
      <c r="B384" t="inlineStr">
        <is>
          <t>Italy</t>
        </is>
      </c>
      <c r="C384" t="n">
        <v>7676.39</v>
      </c>
    </row>
    <row r="385">
      <c r="A385" t="inlineStr">
        <is>
          <t>South Africa</t>
        </is>
      </c>
      <c r="B385" t="inlineStr">
        <is>
          <t>Italy</t>
        </is>
      </c>
      <c r="C385" t="n">
        <v>10590.1</v>
      </c>
    </row>
    <row r="386">
      <c r="A386" t="inlineStr">
        <is>
          <t>United Arab Emirates</t>
        </is>
      </c>
      <c r="B386" t="inlineStr">
        <is>
          <t>United Kingdom</t>
        </is>
      </c>
      <c r="C386" t="n">
        <v>11603.8</v>
      </c>
    </row>
    <row r="387">
      <c r="A387" t="inlineStr">
        <is>
          <t>Angola</t>
        </is>
      </c>
      <c r="B387" t="inlineStr">
        <is>
          <t>United Kingdom</t>
        </is>
      </c>
      <c r="C387" t="n">
        <v>9266.209999999999</v>
      </c>
    </row>
    <row r="388">
      <c r="A388" t="inlineStr">
        <is>
          <t>Argentina</t>
        </is>
      </c>
      <c r="B388" t="inlineStr">
        <is>
          <t>United Kingdom</t>
        </is>
      </c>
      <c r="C388" t="n">
        <v>13520.5</v>
      </c>
    </row>
    <row r="389">
      <c r="A389" t="inlineStr">
        <is>
          <t>Austria</t>
        </is>
      </c>
      <c r="B389" t="inlineStr">
        <is>
          <t>United Kingdom</t>
        </is>
      </c>
      <c r="C389" t="n">
        <v>5328.7</v>
      </c>
      <c r="D389" t="n">
        <v>1200</v>
      </c>
      <c r="E389" t="n">
        <v>80</v>
      </c>
      <c r="F389" t="inlineStr">
        <is>
          <t>Liezen</t>
        </is>
      </c>
    </row>
    <row r="390">
      <c r="A390" t="inlineStr">
        <is>
          <t>Australia</t>
        </is>
      </c>
      <c r="B390" t="inlineStr">
        <is>
          <t>United Kingdom</t>
        </is>
      </c>
      <c r="C390" t="n">
        <v>20225.2</v>
      </c>
    </row>
    <row r="391">
      <c r="A391" t="inlineStr">
        <is>
          <t>Azerbaijan</t>
        </is>
      </c>
      <c r="B391" t="inlineStr">
        <is>
          <t>United Kingdom</t>
        </is>
      </c>
      <c r="C391" t="n">
        <v>6057.08</v>
      </c>
    </row>
    <row r="392">
      <c r="A392" t="inlineStr">
        <is>
          <t>Estonia</t>
        </is>
      </c>
      <c r="B392" t="inlineStr">
        <is>
          <t>United Kingdom</t>
        </is>
      </c>
      <c r="C392" t="n">
        <v>2032.33</v>
      </c>
      <c r="D392" t="n">
        <v>950</v>
      </c>
      <c r="E392" t="n">
        <v>1000</v>
      </c>
      <c r="F392" t="inlineStr">
        <is>
          <t>Smiltene, orientiert an einer Pipeline von Smiltene in Richtung Nordstream</t>
        </is>
      </c>
    </row>
    <row r="393">
      <c r="A393" t="inlineStr">
        <is>
          <t>Bangladesh</t>
        </is>
      </c>
      <c r="B393" t="inlineStr">
        <is>
          <t>United Kingdom</t>
        </is>
      </c>
      <c r="C393" t="n">
        <v>14705</v>
      </c>
    </row>
    <row r="394">
      <c r="A394" t="inlineStr">
        <is>
          <t>Belgium</t>
        </is>
      </c>
      <c r="B394" t="inlineStr">
        <is>
          <t>United Kingdom</t>
        </is>
      </c>
      <c r="C394" t="n">
        <v>323.696</v>
      </c>
      <c r="D394" t="n">
        <v>200</v>
      </c>
      <c r="E394" t="n">
        <v>80</v>
      </c>
      <c r="F394" t="inlineStr">
        <is>
          <t>Brüssel</t>
        </is>
      </c>
    </row>
    <row r="395">
      <c r="A395" t="inlineStr">
        <is>
          <t>Bulgaria</t>
        </is>
      </c>
      <c r="B395" t="inlineStr">
        <is>
          <t>United Kingdom</t>
        </is>
      </c>
      <c r="C395" t="n">
        <v>5594.2</v>
      </c>
    </row>
    <row r="396">
      <c r="A396" t="inlineStr">
        <is>
          <t>Bahrain</t>
        </is>
      </c>
      <c r="B396" t="inlineStr">
        <is>
          <t>United Kingdom</t>
        </is>
      </c>
      <c r="C396" t="n">
        <v>12077.8</v>
      </c>
    </row>
    <row r="397">
      <c r="A397" t="inlineStr">
        <is>
          <t>Brunei darussalam</t>
        </is>
      </c>
      <c r="B397" t="inlineStr">
        <is>
          <t>United Kingdom</t>
        </is>
      </c>
      <c r="C397" t="n">
        <v>16590.5</v>
      </c>
    </row>
    <row r="398">
      <c r="A398" t="inlineStr">
        <is>
          <t>Bolivia</t>
        </is>
      </c>
      <c r="B398" t="inlineStr">
        <is>
          <t>United Kingdom</t>
        </is>
      </c>
      <c r="C398" t="n">
        <v>12039.2</v>
      </c>
    </row>
    <row r="399">
      <c r="A399" t="inlineStr">
        <is>
          <t>Brazil</t>
        </is>
      </c>
      <c r="B399" t="inlineStr">
        <is>
          <t>United Kingdom</t>
        </is>
      </c>
      <c r="C399" t="n">
        <v>9938.450000000001</v>
      </c>
    </row>
    <row r="400">
      <c r="A400" t="inlineStr">
        <is>
          <t>Belarus</t>
        </is>
      </c>
      <c r="B400" t="inlineStr">
        <is>
          <t>United Kingdom</t>
        </is>
      </c>
      <c r="C400" t="n">
        <v>1971.76</v>
      </c>
      <c r="D400" t="n">
        <v>2000</v>
      </c>
      <c r="E400" t="n">
        <v>80</v>
      </c>
      <c r="F400" t="inlineStr">
        <is>
          <t>Minsk</t>
        </is>
      </c>
    </row>
    <row r="401">
      <c r="A401" t="inlineStr">
        <is>
          <t>Canada</t>
        </is>
      </c>
      <c r="B401" t="inlineStr">
        <is>
          <t>United Kingdom</t>
        </is>
      </c>
      <c r="C401" t="n">
        <v>4864.91</v>
      </c>
    </row>
    <row r="402">
      <c r="A402" t="inlineStr">
        <is>
          <t>Switzerland</t>
        </is>
      </c>
      <c r="B402" t="inlineStr">
        <is>
          <t>United Kingdom</t>
        </is>
      </c>
      <c r="C402" t="n">
        <v>3225.52</v>
      </c>
      <c r="D402" t="n">
        <v>800</v>
      </c>
      <c r="E402" t="n">
        <v>80</v>
      </c>
      <c r="F402" t="inlineStr">
        <is>
          <t>Wolhusen</t>
        </is>
      </c>
    </row>
    <row r="403">
      <c r="A403" t="inlineStr">
        <is>
          <t>Chile</t>
        </is>
      </c>
      <c r="B403" t="inlineStr">
        <is>
          <t>United Kingdom</t>
        </is>
      </c>
      <c r="C403" t="n">
        <v>12038.4</v>
      </c>
    </row>
    <row r="404">
      <c r="A404" t="inlineStr">
        <is>
          <t>China</t>
        </is>
      </c>
      <c r="B404" t="inlineStr">
        <is>
          <t>United Kingdom</t>
        </is>
      </c>
      <c r="C404" t="n">
        <v>19497.6</v>
      </c>
    </row>
    <row r="405">
      <c r="A405" t="inlineStr">
        <is>
          <t>Colombia</t>
        </is>
      </c>
      <c r="B405" t="inlineStr">
        <is>
          <t>United Kingdom</t>
        </is>
      </c>
      <c r="C405" t="n">
        <v>6406.76</v>
      </c>
    </row>
    <row r="406">
      <c r="A406" t="inlineStr">
        <is>
          <t>Czech Republic</t>
        </is>
      </c>
      <c r="B406" t="inlineStr">
        <is>
          <t>United Kingdom</t>
        </is>
      </c>
      <c r="C406" t="n">
        <v>540.628</v>
      </c>
      <c r="D406" t="n">
        <v>1200</v>
      </c>
      <c r="E406" t="n">
        <v>80</v>
      </c>
      <c r="F406" t="inlineStr">
        <is>
          <t>Trhovy Stepanov</t>
        </is>
      </c>
    </row>
    <row r="407">
      <c r="A407" t="inlineStr">
        <is>
          <t>Germany</t>
        </is>
      </c>
      <c r="B407" t="inlineStr">
        <is>
          <t>United Kingdom</t>
        </is>
      </c>
      <c r="C407" t="n">
        <v>540.242</v>
      </c>
      <c r="D407" t="n">
        <v>700</v>
      </c>
      <c r="E407" t="n">
        <v>80</v>
      </c>
      <c r="F407" t="inlineStr">
        <is>
          <t>Würzburg</t>
        </is>
      </c>
    </row>
    <row r="408">
      <c r="A408" t="inlineStr">
        <is>
          <t>Denmark</t>
        </is>
      </c>
      <c r="B408" t="inlineStr">
        <is>
          <t>United Kingdom</t>
        </is>
      </c>
      <c r="C408" t="n">
        <v>1384.2</v>
      </c>
      <c r="D408" t="n">
        <v>1000</v>
      </c>
      <c r="E408" t="n">
        <v>80</v>
      </c>
      <c r="F408" t="inlineStr">
        <is>
          <t>Egtved</t>
        </is>
      </c>
    </row>
    <row r="409">
      <c r="A409" t="inlineStr">
        <is>
          <t>Dominican Republic</t>
        </is>
      </c>
      <c r="B409" t="inlineStr">
        <is>
          <t>United Kingdom</t>
        </is>
      </c>
      <c r="C409" t="n">
        <v>5246.34</v>
      </c>
    </row>
    <row r="410">
      <c r="A410" t="inlineStr">
        <is>
          <t>Algeria</t>
        </is>
      </c>
      <c r="B410" t="inlineStr">
        <is>
          <t>United Kingdom</t>
        </is>
      </c>
      <c r="C410" t="n">
        <v>2595.34</v>
      </c>
      <c r="D410" t="n">
        <v>2400</v>
      </c>
      <c r="E410" t="n">
        <v>562.5</v>
      </c>
    </row>
    <row r="411">
      <c r="A411" t="inlineStr">
        <is>
          <t>Egypt</t>
        </is>
      </c>
      <c r="B411" t="inlineStr">
        <is>
          <t>United Kingdom</t>
        </is>
      </c>
      <c r="C411" t="n">
        <v>5901.43</v>
      </c>
    </row>
    <row r="412">
      <c r="A412" t="inlineStr">
        <is>
          <t>Spain</t>
        </is>
      </c>
      <c r="B412" t="inlineStr">
        <is>
          <t>United Kingdom</t>
        </is>
      </c>
      <c r="C412" t="n">
        <v>2125.95</v>
      </c>
      <c r="D412" t="n">
        <v>1400</v>
      </c>
      <c r="E412" t="n">
        <v>140</v>
      </c>
    </row>
    <row r="413">
      <c r="A413" t="inlineStr">
        <is>
          <t>Finland</t>
        </is>
      </c>
      <c r="B413" t="inlineStr">
        <is>
          <t>United Kingdom</t>
        </is>
      </c>
      <c r="C413" t="n">
        <v>2048.6</v>
      </c>
      <c r="D413" t="n">
        <v>1800</v>
      </c>
      <c r="E413" t="n">
        <v>220</v>
      </c>
    </row>
    <row r="414">
      <c r="A414" t="inlineStr">
        <is>
          <t>France</t>
        </is>
      </c>
      <c r="B414" t="inlineStr">
        <is>
          <t>United Kingdom</t>
        </is>
      </c>
      <c r="C414" t="n">
        <v>3224.95</v>
      </c>
      <c r="D414" t="n">
        <v>650</v>
      </c>
      <c r="E414" t="n">
        <v>80</v>
      </c>
      <c r="F414" t="inlineStr">
        <is>
          <t>Saint-Maurice-la-Souterraine</t>
        </is>
      </c>
    </row>
    <row r="415">
      <c r="A415" t="inlineStr">
        <is>
          <t>Ghana</t>
        </is>
      </c>
      <c r="B415" t="inlineStr">
        <is>
          <t>United Kingdom</t>
        </is>
      </c>
      <c r="C415" t="n">
        <v>7026.06</v>
      </c>
    </row>
    <row r="416">
      <c r="A416" t="inlineStr">
        <is>
          <t>Georgia</t>
        </is>
      </c>
      <c r="B416" t="inlineStr">
        <is>
          <t>United Kingdom</t>
        </is>
      </c>
      <c r="C416" t="n">
        <v>6336.64</v>
      </c>
    </row>
    <row r="417">
      <c r="A417" t="inlineStr">
        <is>
          <t>Equatorial Guinea</t>
        </is>
      </c>
      <c r="B417" t="inlineStr">
        <is>
          <t>United Kingdom</t>
        </is>
      </c>
      <c r="C417" t="n">
        <v>8069.81</v>
      </c>
    </row>
    <row r="418">
      <c r="A418" t="inlineStr">
        <is>
          <t>Greece</t>
        </is>
      </c>
      <c r="B418" t="inlineStr">
        <is>
          <t>United Kingdom</t>
        </is>
      </c>
      <c r="C418" t="n">
        <v>4917.3</v>
      </c>
      <c r="D418" t="n">
        <v>2600</v>
      </c>
      <c r="E418" t="n">
        <v>80</v>
      </c>
      <c r="F418" t="inlineStr">
        <is>
          <t>Ampelia (403 00)</t>
        </is>
      </c>
    </row>
    <row r="419">
      <c r="A419" t="inlineStr">
        <is>
          <t>Hungary</t>
        </is>
      </c>
      <c r="B419" t="inlineStr">
        <is>
          <t>United Kingdom</t>
        </is>
      </c>
      <c r="C419" t="n">
        <v>5328.7</v>
      </c>
      <c r="D419" t="n">
        <v>1550</v>
      </c>
      <c r="E419" t="n">
        <v>80</v>
      </c>
      <c r="F419" t="inlineStr">
        <is>
          <t>Budapest</t>
        </is>
      </c>
    </row>
    <row r="420">
      <c r="A420" t="inlineStr">
        <is>
          <t>Indonesia</t>
        </is>
      </c>
      <c r="B420" t="inlineStr">
        <is>
          <t>United Kingdom</t>
        </is>
      </c>
      <c r="C420" t="n">
        <v>16017.3</v>
      </c>
    </row>
    <row r="421">
      <c r="A421" t="inlineStr">
        <is>
          <t>Ireland</t>
        </is>
      </c>
      <c r="B421" t="inlineStr">
        <is>
          <t>United Kingdom</t>
        </is>
      </c>
      <c r="C421" t="n">
        <v>734.066</v>
      </c>
      <c r="D421" t="n">
        <v>120</v>
      </c>
      <c r="E421" t="n">
        <v>120</v>
      </c>
      <c r="F421" t="inlineStr">
        <is>
          <t>Athlone</t>
        </is>
      </c>
    </row>
    <row r="422">
      <c r="A422" t="inlineStr">
        <is>
          <t>India</t>
        </is>
      </c>
      <c r="B422" t="inlineStr">
        <is>
          <t>United Kingdom</t>
        </is>
      </c>
      <c r="C422" t="n">
        <v>11847.9</v>
      </c>
    </row>
    <row r="423">
      <c r="A423" t="inlineStr">
        <is>
          <t>Iraq</t>
        </is>
      </c>
      <c r="B423" t="inlineStr">
        <is>
          <t>United Kingdom</t>
        </is>
      </c>
      <c r="C423" t="n">
        <v>12487.2</v>
      </c>
    </row>
    <row r="424">
      <c r="A424" t="inlineStr">
        <is>
          <t>Iran</t>
        </is>
      </c>
      <c r="B424" t="inlineStr">
        <is>
          <t>United Kingdom</t>
        </is>
      </c>
      <c r="C424" t="n">
        <v>11669.3</v>
      </c>
    </row>
    <row r="425">
      <c r="A425" t="inlineStr">
        <is>
          <t>Italy</t>
        </is>
      </c>
      <c r="B425" t="inlineStr">
        <is>
          <t>United Kingdom</t>
        </is>
      </c>
      <c r="C425" t="n">
        <v>3520.15</v>
      </c>
      <c r="D425" t="n">
        <v>1600</v>
      </c>
      <c r="E425" t="n">
        <v>80</v>
      </c>
      <c r="F425" t="inlineStr">
        <is>
          <t>Rome</t>
        </is>
      </c>
    </row>
    <row r="426">
      <c r="A426" t="inlineStr">
        <is>
          <t>Japan</t>
        </is>
      </c>
      <c r="B426" t="inlineStr">
        <is>
          <t>United Kingdom</t>
        </is>
      </c>
      <c r="C426" t="n">
        <v>20404.3</v>
      </c>
    </row>
    <row r="427">
      <c r="A427" t="inlineStr">
        <is>
          <t>Republic of Korea</t>
        </is>
      </c>
      <c r="B427" t="inlineStr">
        <is>
          <t>United Kingdom</t>
        </is>
      </c>
      <c r="C427" t="n">
        <v>20083.7</v>
      </c>
    </row>
    <row r="428">
      <c r="A428" t="inlineStr">
        <is>
          <t>Kuwait</t>
        </is>
      </c>
      <c r="B428" t="inlineStr">
        <is>
          <t>United Kingdom</t>
        </is>
      </c>
      <c r="C428" t="n">
        <v>12461.5</v>
      </c>
    </row>
    <row r="429">
      <c r="A429" t="inlineStr">
        <is>
          <t>Kazakhstan</t>
        </is>
      </c>
      <c r="B429" t="inlineStr">
        <is>
          <t>United Kingdom</t>
        </is>
      </c>
      <c r="C429" t="n">
        <v>6057.08</v>
      </c>
    </row>
    <row r="430">
      <c r="A430" t="inlineStr">
        <is>
          <t>Israel</t>
        </is>
      </c>
      <c r="B430" t="inlineStr">
        <is>
          <t>United Kingdom</t>
        </is>
      </c>
      <c r="C430" t="n">
        <v>6134.76</v>
      </c>
    </row>
    <row r="431">
      <c r="A431" t="inlineStr">
        <is>
          <t>Libya</t>
        </is>
      </c>
      <c r="B431" t="inlineStr">
        <is>
          <t>United Kingdom</t>
        </is>
      </c>
      <c r="C431" t="n">
        <v>4170.58</v>
      </c>
    </row>
    <row r="432">
      <c r="A432" t="inlineStr">
        <is>
          <t>Morocco</t>
        </is>
      </c>
      <c r="B432" t="inlineStr">
        <is>
          <t>United Kingdom</t>
        </is>
      </c>
      <c r="C432" t="n">
        <v>2090.73</v>
      </c>
    </row>
    <row r="433">
      <c r="A433" t="inlineStr">
        <is>
          <t>Moldova</t>
        </is>
      </c>
      <c r="B433" t="inlineStr">
        <is>
          <t>United Kingdom</t>
        </is>
      </c>
      <c r="C433" t="n">
        <v>5854.82</v>
      </c>
    </row>
    <row r="434">
      <c r="A434" t="inlineStr">
        <is>
          <t>Myanmar</t>
        </is>
      </c>
      <c r="B434" t="inlineStr">
        <is>
          <t>United Kingdom</t>
        </is>
      </c>
      <c r="C434" t="n">
        <v>14552.4</v>
      </c>
    </row>
    <row r="435">
      <c r="A435" t="inlineStr">
        <is>
          <t>Mexico</t>
        </is>
      </c>
      <c r="B435" t="inlineStr">
        <is>
          <t>United Kingdom</t>
        </is>
      </c>
      <c r="C435" t="n">
        <v>9783.68</v>
      </c>
    </row>
    <row r="436">
      <c r="A436" t="inlineStr">
        <is>
          <t>Malaysia</t>
        </is>
      </c>
      <c r="B436" t="inlineStr">
        <is>
          <t>United Kingdom</t>
        </is>
      </c>
      <c r="C436" t="n">
        <v>15002.2</v>
      </c>
    </row>
    <row r="437">
      <c r="A437" t="inlineStr">
        <is>
          <t>Nigeria</t>
        </is>
      </c>
      <c r="B437" t="inlineStr">
        <is>
          <t>United Kingdom</t>
        </is>
      </c>
      <c r="C437" t="n">
        <v>7388.72</v>
      </c>
    </row>
    <row r="438">
      <c r="A438" t="inlineStr">
        <is>
          <t>Netherlands</t>
        </is>
      </c>
      <c r="B438" t="inlineStr">
        <is>
          <t>United Kingdom</t>
        </is>
      </c>
      <c r="C438" t="n">
        <v>270.419</v>
      </c>
      <c r="D438" t="n">
        <v>500</v>
      </c>
      <c r="E438" t="n">
        <v>300</v>
      </c>
    </row>
    <row r="439">
      <c r="A439" t="inlineStr">
        <is>
          <t>Norway</t>
        </is>
      </c>
      <c r="B439" t="inlineStr">
        <is>
          <t>United Kingdom</t>
        </is>
      </c>
      <c r="C439" t="n">
        <v>1066.73</v>
      </c>
      <c r="D439" t="n">
        <v>400</v>
      </c>
      <c r="E439" t="n">
        <v>350</v>
      </c>
    </row>
    <row r="440">
      <c r="A440" t="inlineStr">
        <is>
          <t>Oman</t>
        </is>
      </c>
      <c r="B440" t="inlineStr">
        <is>
          <t>United Kingdom</t>
        </is>
      </c>
      <c r="C440" t="n">
        <v>9960.27</v>
      </c>
    </row>
    <row r="441">
      <c r="A441" t="inlineStr">
        <is>
          <t>Peru</t>
        </is>
      </c>
      <c r="B441" t="inlineStr">
        <is>
          <t>United Kingdom</t>
        </is>
      </c>
      <c r="C441" t="n">
        <v>8632.049999999999</v>
      </c>
    </row>
    <row r="442">
      <c r="A442" t="inlineStr">
        <is>
          <t>Pakistan</t>
        </is>
      </c>
      <c r="B442" t="inlineStr">
        <is>
          <t>United Kingdom</t>
        </is>
      </c>
      <c r="C442" t="n">
        <v>11451</v>
      </c>
    </row>
    <row r="443">
      <c r="A443" t="inlineStr">
        <is>
          <t>Poland</t>
        </is>
      </c>
      <c r="B443" t="inlineStr">
        <is>
          <t>United Kingdom</t>
        </is>
      </c>
      <c r="C443" t="n">
        <v>1788.87</v>
      </c>
      <c r="D443" t="n">
        <v>1100</v>
      </c>
      <c r="E443" t="n">
        <v>200</v>
      </c>
      <c r="F443" t="inlineStr">
        <is>
          <t>Wloclawek</t>
        </is>
      </c>
    </row>
    <row r="444">
      <c r="A444" t="inlineStr">
        <is>
          <t>Portugal</t>
        </is>
      </c>
      <c r="B444" t="inlineStr">
        <is>
          <t>United Kingdom</t>
        </is>
      </c>
      <c r="C444" t="n">
        <v>1489.63</v>
      </c>
      <c r="D444" t="n">
        <v>1700</v>
      </c>
      <c r="E444" t="n">
        <v>140</v>
      </c>
      <c r="F444" t="inlineStr">
        <is>
          <t>Coimbra</t>
        </is>
      </c>
    </row>
    <row r="445">
      <c r="A445" t="inlineStr">
        <is>
          <t>Qatar</t>
        </is>
      </c>
      <c r="B445" t="inlineStr">
        <is>
          <t>United Kingdom</t>
        </is>
      </c>
      <c r="C445" t="n">
        <v>11993.9</v>
      </c>
    </row>
    <row r="446">
      <c r="A446" t="inlineStr">
        <is>
          <t>Romania</t>
        </is>
      </c>
      <c r="B446" t="inlineStr">
        <is>
          <t>United Kingdom</t>
        </is>
      </c>
      <c r="C446" t="n">
        <v>5854.83</v>
      </c>
      <c r="D446" t="n">
        <v>2100</v>
      </c>
      <c r="E446" t="n">
        <v>80</v>
      </c>
      <c r="F446" t="inlineStr">
        <is>
          <t>Coroi</t>
        </is>
      </c>
    </row>
    <row r="447">
      <c r="A447" t="inlineStr">
        <is>
          <t>Russian Federation</t>
        </is>
      </c>
      <c r="B447" t="inlineStr">
        <is>
          <t>United Kingdom</t>
        </is>
      </c>
      <c r="C447" t="n">
        <v>6057.08</v>
      </c>
    </row>
    <row r="448">
      <c r="A448" t="inlineStr">
        <is>
          <t>Russian Federation</t>
        </is>
      </c>
      <c r="B448" t="inlineStr">
        <is>
          <t>United Kingdom</t>
        </is>
      </c>
      <c r="C448" t="n">
        <v>6057.08</v>
      </c>
    </row>
    <row r="449">
      <c r="A449" t="inlineStr">
        <is>
          <t>Russian Federation</t>
        </is>
      </c>
      <c r="B449" t="inlineStr">
        <is>
          <t>United Kingdom</t>
        </is>
      </c>
      <c r="C449" t="n">
        <v>6057.08</v>
      </c>
    </row>
    <row r="450">
      <c r="A450" t="inlineStr">
        <is>
          <t>Russian Federation</t>
        </is>
      </c>
      <c r="B450" t="inlineStr">
        <is>
          <t>United Kingdom</t>
        </is>
      </c>
      <c r="C450" t="n">
        <v>6057.08</v>
      </c>
    </row>
    <row r="451">
      <c r="A451" t="inlineStr">
        <is>
          <t>Russian Federation</t>
        </is>
      </c>
      <c r="B451" t="inlineStr">
        <is>
          <t>United Kingdom</t>
        </is>
      </c>
      <c r="C451" t="n">
        <v>6057.08</v>
      </c>
    </row>
    <row r="452">
      <c r="A452" t="inlineStr">
        <is>
          <t>Russian Federation</t>
        </is>
      </c>
      <c r="B452" t="inlineStr">
        <is>
          <t>United Kingdom</t>
        </is>
      </c>
      <c r="C452" t="n">
        <v>6057.08</v>
      </c>
    </row>
    <row r="453">
      <c r="A453" t="inlineStr">
        <is>
          <t>Saudi Arabia</t>
        </is>
      </c>
      <c r="B453" t="inlineStr">
        <is>
          <t>United Kingdom</t>
        </is>
      </c>
      <c r="C453" t="n">
        <v>7462.89</v>
      </c>
    </row>
    <row r="454">
      <c r="A454" t="inlineStr">
        <is>
          <t>Sweden</t>
        </is>
      </c>
      <c r="B454" t="inlineStr">
        <is>
          <t>United Kingdom</t>
        </is>
      </c>
      <c r="C454" t="n">
        <v>1023.22</v>
      </c>
      <c r="D454" t="n">
        <v>1400</v>
      </c>
      <c r="E454" t="n">
        <v>100</v>
      </c>
    </row>
    <row r="455">
      <c r="A455" t="inlineStr">
        <is>
          <t>Singapore</t>
        </is>
      </c>
      <c r="B455" t="inlineStr">
        <is>
          <t>United Kingdom</t>
        </is>
      </c>
      <c r="C455" t="n">
        <v>15347.8</v>
      </c>
    </row>
    <row r="456">
      <c r="A456" t="inlineStr">
        <is>
          <t>Slovenia</t>
        </is>
      </c>
      <c r="B456" t="inlineStr">
        <is>
          <t>United Kingdom</t>
        </is>
      </c>
      <c r="C456" t="n">
        <v>5328.62</v>
      </c>
      <c r="D456" t="n">
        <v>1400</v>
      </c>
      <c r="E456" t="n">
        <v>80</v>
      </c>
      <c r="F456" t="inlineStr">
        <is>
          <t>Ljubljana</t>
        </is>
      </c>
    </row>
    <row r="457">
      <c r="A457" t="inlineStr">
        <is>
          <t>Slovakia</t>
        </is>
      </c>
      <c r="B457" t="inlineStr">
        <is>
          <t>United Kingdom</t>
        </is>
      </c>
      <c r="C457" t="n">
        <v>5328.7</v>
      </c>
      <c r="D457" t="n">
        <v>1600</v>
      </c>
      <c r="E457" t="n">
        <v>80</v>
      </c>
      <c r="F457" t="inlineStr">
        <is>
          <t>Velke Zlievce</t>
        </is>
      </c>
    </row>
    <row r="458">
      <c r="A458" t="inlineStr">
        <is>
          <t>Syria</t>
        </is>
      </c>
      <c r="B458" t="inlineStr">
        <is>
          <t>United Kingdom</t>
        </is>
      </c>
      <c r="C458" t="n">
        <v>5990.37</v>
      </c>
    </row>
    <row r="459">
      <c r="A459" t="inlineStr">
        <is>
          <t>Thailand</t>
        </is>
      </c>
      <c r="B459" t="inlineStr">
        <is>
          <t>United Kingdom</t>
        </is>
      </c>
      <c r="C459" t="n">
        <v>17100.9</v>
      </c>
    </row>
    <row r="460">
      <c r="A460" t="inlineStr">
        <is>
          <t>Turkmenistan</t>
        </is>
      </c>
      <c r="B460" t="inlineStr">
        <is>
          <t>United Kingdom</t>
        </is>
      </c>
      <c r="C460" t="n">
        <v>11669</v>
      </c>
    </row>
    <row r="461">
      <c r="A461" t="inlineStr">
        <is>
          <t>Tunisia</t>
        </is>
      </c>
      <c r="B461" t="inlineStr">
        <is>
          <t>United Kingdom</t>
        </is>
      </c>
      <c r="C461" t="n">
        <v>3571.2</v>
      </c>
    </row>
    <row r="462">
      <c r="A462" t="inlineStr">
        <is>
          <t>Turkey</t>
        </is>
      </c>
      <c r="B462" t="inlineStr">
        <is>
          <t>United Kingdom</t>
        </is>
      </c>
      <c r="C462" t="n">
        <v>5374.68</v>
      </c>
    </row>
    <row r="463">
      <c r="A463" t="inlineStr">
        <is>
          <t>Trinidad and Tobago</t>
        </is>
      </c>
      <c r="B463" t="inlineStr">
        <is>
          <t>United Kingdom</t>
        </is>
      </c>
      <c r="C463" t="n">
        <v>5806.81</v>
      </c>
    </row>
    <row r="464">
      <c r="A464" t="inlineStr">
        <is>
          <t>Taiwan</t>
        </is>
      </c>
      <c r="B464" t="inlineStr">
        <is>
          <t>United Kingdom</t>
        </is>
      </c>
      <c r="C464" t="n">
        <v>18499.1</v>
      </c>
    </row>
    <row r="465">
      <c r="A465" t="inlineStr">
        <is>
          <t>Ukraine</t>
        </is>
      </c>
      <c r="B465" t="inlineStr">
        <is>
          <t>United Kingdom</t>
        </is>
      </c>
      <c r="C465" t="n">
        <v>6042.87</v>
      </c>
    </row>
    <row r="466">
      <c r="A466" t="inlineStr">
        <is>
          <t>United Kingdom</t>
        </is>
      </c>
      <c r="B466" t="inlineStr">
        <is>
          <t>United Kingdom</t>
        </is>
      </c>
      <c r="C466" t="n">
        <v>0</v>
      </c>
    </row>
    <row r="467">
      <c r="A467" t="inlineStr">
        <is>
          <t>United States</t>
        </is>
      </c>
      <c r="B467" t="inlineStr">
        <is>
          <t>United Kingdom</t>
        </is>
      </c>
      <c r="C467" t="n">
        <v>7767.24</v>
      </c>
    </row>
    <row r="468">
      <c r="A468" t="inlineStr">
        <is>
          <t>United States</t>
        </is>
      </c>
      <c r="B468" t="inlineStr">
        <is>
          <t>United Kingdom</t>
        </is>
      </c>
      <c r="C468" t="n">
        <v>7767.24</v>
      </c>
    </row>
    <row r="469">
      <c r="A469" t="inlineStr">
        <is>
          <t>United States</t>
        </is>
      </c>
      <c r="B469" t="inlineStr">
        <is>
          <t>United Kingdom</t>
        </is>
      </c>
      <c r="C469" t="n">
        <v>7767.24</v>
      </c>
    </row>
    <row r="470">
      <c r="A470" t="inlineStr">
        <is>
          <t>United States</t>
        </is>
      </c>
      <c r="B470" t="inlineStr">
        <is>
          <t>United Kingdom</t>
        </is>
      </c>
      <c r="C470" t="n">
        <v>7767.24</v>
      </c>
    </row>
    <row r="471">
      <c r="A471" t="inlineStr">
        <is>
          <t>Uzbekistan</t>
        </is>
      </c>
      <c r="B471" t="inlineStr">
        <is>
          <t>United Kingdom</t>
        </is>
      </c>
      <c r="C471" t="n">
        <v>11451.6</v>
      </c>
    </row>
    <row r="472">
      <c r="A472" t="inlineStr">
        <is>
          <t>Venezuela</t>
        </is>
      </c>
      <c r="B472" t="inlineStr">
        <is>
          <t>United Kingdom</t>
        </is>
      </c>
      <c r="C472" t="n">
        <v>6081.59</v>
      </c>
    </row>
    <row r="473">
      <c r="A473" t="inlineStr">
        <is>
          <t>Yemen</t>
        </is>
      </c>
      <c r="B473" t="inlineStr">
        <is>
          <t>United Kingdom</t>
        </is>
      </c>
      <c r="C473" t="n">
        <v>8889.860000000001</v>
      </c>
    </row>
    <row r="474">
      <c r="A474" t="inlineStr">
        <is>
          <t>Croatia</t>
        </is>
      </c>
      <c r="B474" t="inlineStr">
        <is>
          <t>United Kingdom</t>
        </is>
      </c>
      <c r="C474" t="n">
        <v>5258.93</v>
      </c>
    </row>
    <row r="475">
      <c r="A475" t="inlineStr">
        <is>
          <t>Mozambique</t>
        </is>
      </c>
      <c r="B475" t="inlineStr">
        <is>
          <t>United Kingdom</t>
        </is>
      </c>
      <c r="C475" t="n">
        <v>13668.8</v>
      </c>
    </row>
    <row r="476">
      <c r="A476" t="inlineStr">
        <is>
          <t>Vietnam</t>
        </is>
      </c>
      <c r="B476" t="inlineStr">
        <is>
          <t>United Kingdom</t>
        </is>
      </c>
      <c r="C476" t="n">
        <v>16662.3</v>
      </c>
    </row>
    <row r="477">
      <c r="A477" t="inlineStr">
        <is>
          <t>Philippines</t>
        </is>
      </c>
      <c r="B477" t="inlineStr">
        <is>
          <t>United Kingdom</t>
        </is>
      </c>
      <c r="C477" t="n">
        <v>17866.3</v>
      </c>
    </row>
    <row r="478">
      <c r="A478" t="inlineStr">
        <is>
          <t>Iceland</t>
        </is>
      </c>
      <c r="B478" t="inlineStr">
        <is>
          <t>United Kingdom</t>
        </is>
      </c>
      <c r="C478" t="n">
        <v>1803.94</v>
      </c>
    </row>
    <row r="479">
      <c r="A479" t="inlineStr">
        <is>
          <t>Papua New Guinea</t>
        </is>
      </c>
      <c r="B479" t="inlineStr">
        <is>
          <t>United Kingdom</t>
        </is>
      </c>
      <c r="C479" t="n">
        <v>20156.4</v>
      </c>
    </row>
    <row r="480">
      <c r="A480" t="inlineStr">
        <is>
          <t>Cameroon</t>
        </is>
      </c>
      <c r="B480" t="inlineStr">
        <is>
          <t>United Kingdom</t>
        </is>
      </c>
      <c r="C480" t="n">
        <v>7896.47</v>
      </c>
    </row>
    <row r="481">
      <c r="A481" t="inlineStr">
        <is>
          <t>South Africa</t>
        </is>
      </c>
      <c r="B481" t="inlineStr">
        <is>
          <t>United Kingdom</t>
        </is>
      </c>
      <c r="C481" t="n">
        <v>13187.6</v>
      </c>
    </row>
    <row r="482">
      <c r="A482" t="inlineStr">
        <is>
          <t>United Arab Emirates</t>
        </is>
      </c>
      <c r="B482" t="inlineStr">
        <is>
          <t>Netherlands</t>
        </is>
      </c>
      <c r="C482" t="n">
        <v>11977.2</v>
      </c>
    </row>
    <row r="483">
      <c r="A483" t="inlineStr">
        <is>
          <t>Angola</t>
        </is>
      </c>
      <c r="B483" t="inlineStr">
        <is>
          <t>Netherlands</t>
        </is>
      </c>
      <c r="C483" t="n">
        <v>9497.120000000001</v>
      </c>
    </row>
    <row r="484">
      <c r="A484" t="inlineStr">
        <is>
          <t>Argentina</t>
        </is>
      </c>
      <c r="B484" t="inlineStr">
        <is>
          <t>Netherlands</t>
        </is>
      </c>
      <c r="C484" t="n">
        <v>13751.4</v>
      </c>
    </row>
    <row r="485">
      <c r="A485" t="inlineStr">
        <is>
          <t>Austria</t>
        </is>
      </c>
      <c r="B485" t="inlineStr">
        <is>
          <t>Netherlands</t>
        </is>
      </c>
      <c r="C485" t="n">
        <v>5642.98</v>
      </c>
      <c r="D485" t="n">
        <v>900</v>
      </c>
      <c r="F485" t="inlineStr">
        <is>
          <t>Liezen</t>
        </is>
      </c>
    </row>
    <row r="486">
      <c r="A486" t="inlineStr">
        <is>
          <t>Australia</t>
        </is>
      </c>
      <c r="B486" t="inlineStr">
        <is>
          <t>Netherlands</t>
        </is>
      </c>
      <c r="C486" t="n">
        <v>20628.4</v>
      </c>
    </row>
    <row r="487">
      <c r="A487" t="inlineStr">
        <is>
          <t>Azerbaijan</t>
        </is>
      </c>
      <c r="B487" t="inlineStr">
        <is>
          <t>Netherlands</t>
        </is>
      </c>
      <c r="C487" t="n">
        <v>6287.68</v>
      </c>
    </row>
    <row r="488">
      <c r="A488" t="inlineStr">
        <is>
          <t>Estonia</t>
        </is>
      </c>
      <c r="B488" t="inlineStr">
        <is>
          <t>Netherlands</t>
        </is>
      </c>
      <c r="C488" t="n">
        <v>1827.22</v>
      </c>
      <c r="D488" t="n">
        <v>550</v>
      </c>
      <c r="E488" t="n">
        <v>800</v>
      </c>
    </row>
    <row r="489">
      <c r="A489" t="inlineStr">
        <is>
          <t>Bangladesh</t>
        </is>
      </c>
      <c r="B489" t="inlineStr">
        <is>
          <t>Netherlands</t>
        </is>
      </c>
      <c r="C489" t="n">
        <v>15078.4</v>
      </c>
    </row>
    <row r="490">
      <c r="A490" t="inlineStr">
        <is>
          <t>Belgium</t>
        </is>
      </c>
      <c r="B490" t="inlineStr">
        <is>
          <t>Netherlands</t>
        </is>
      </c>
      <c r="C490" t="n">
        <v>70.41800000000001</v>
      </c>
      <c r="D490" t="n">
        <v>300</v>
      </c>
      <c r="E490" t="n">
        <v>0</v>
      </c>
    </row>
    <row r="491">
      <c r="A491" t="inlineStr">
        <is>
          <t>Bulgaria</t>
        </is>
      </c>
      <c r="B491" t="inlineStr">
        <is>
          <t>Netherlands</t>
        </is>
      </c>
      <c r="C491" t="n">
        <v>5831.96</v>
      </c>
    </row>
    <row r="492">
      <c r="A492" t="inlineStr">
        <is>
          <t>Bahrain</t>
        </is>
      </c>
      <c r="B492" t="inlineStr">
        <is>
          <t>Netherlands</t>
        </is>
      </c>
      <c r="C492" t="n">
        <v>12451.2</v>
      </c>
    </row>
    <row r="493">
      <c r="A493" t="inlineStr">
        <is>
          <t>Brunei darussalam</t>
        </is>
      </c>
      <c r="B493" t="inlineStr">
        <is>
          <t>Netherlands</t>
        </is>
      </c>
      <c r="C493" t="n">
        <v>16993.7</v>
      </c>
    </row>
    <row r="494">
      <c r="A494" t="inlineStr">
        <is>
          <t>Bolivia</t>
        </is>
      </c>
      <c r="B494" t="inlineStr">
        <is>
          <t>Netherlands</t>
        </is>
      </c>
      <c r="C494" t="n">
        <v>12212.5</v>
      </c>
    </row>
    <row r="495">
      <c r="A495" t="inlineStr">
        <is>
          <t>Brazil</t>
        </is>
      </c>
      <c r="B495" t="inlineStr">
        <is>
          <t>Netherlands</t>
        </is>
      </c>
      <c r="C495" t="n">
        <v>10110.8</v>
      </c>
    </row>
    <row r="496">
      <c r="A496" t="inlineStr">
        <is>
          <t>Belarus</t>
        </is>
      </c>
      <c r="B496" t="inlineStr">
        <is>
          <t>Netherlands</t>
        </is>
      </c>
      <c r="C496" t="n">
        <v>1704.92</v>
      </c>
      <c r="D496" t="n">
        <v>1600</v>
      </c>
    </row>
    <row r="497">
      <c r="A497" t="inlineStr">
        <is>
          <t>Canada</t>
        </is>
      </c>
      <c r="B497" t="inlineStr">
        <is>
          <t>Netherlands</t>
        </is>
      </c>
      <c r="C497" t="n">
        <v>5148.15</v>
      </c>
    </row>
    <row r="498">
      <c r="A498" t="inlineStr">
        <is>
          <t>Switzerland</t>
        </is>
      </c>
      <c r="B498" t="inlineStr">
        <is>
          <t>Netherlands</t>
        </is>
      </c>
      <c r="C498" t="n">
        <v>3456.11</v>
      </c>
      <c r="D498" t="n">
        <v>650</v>
      </c>
      <c r="F498" t="inlineStr">
        <is>
          <t>Wolhusen</t>
        </is>
      </c>
    </row>
    <row r="499">
      <c r="A499" t="inlineStr">
        <is>
          <t>Chile</t>
        </is>
      </c>
      <c r="B499" t="inlineStr">
        <is>
          <t>Netherlands</t>
        </is>
      </c>
      <c r="C499" t="n">
        <v>12212.1</v>
      </c>
    </row>
    <row r="500">
      <c r="A500" t="inlineStr">
        <is>
          <t>China</t>
        </is>
      </c>
      <c r="B500" t="inlineStr">
        <is>
          <t>Netherlands</t>
        </is>
      </c>
      <c r="C500" t="n">
        <v>19900.8</v>
      </c>
    </row>
    <row r="501">
      <c r="A501" t="inlineStr">
        <is>
          <t>Colombia</t>
        </is>
      </c>
      <c r="B501" t="inlineStr">
        <is>
          <t>Netherlands</t>
        </is>
      </c>
      <c r="C501" t="n">
        <v>6580.53</v>
      </c>
    </row>
    <row r="502">
      <c r="A502" t="inlineStr">
        <is>
          <t>Czech Republic</t>
        </is>
      </c>
      <c r="B502" t="inlineStr">
        <is>
          <t>Netherlands</t>
        </is>
      </c>
      <c r="C502" t="n">
        <v>403.134</v>
      </c>
      <c r="D502" t="n">
        <v>850</v>
      </c>
      <c r="F502" t="inlineStr">
        <is>
          <t>Trhovy Stepanov</t>
        </is>
      </c>
    </row>
    <row r="503">
      <c r="A503" t="inlineStr">
        <is>
          <t>Germany</t>
        </is>
      </c>
      <c r="B503" t="inlineStr">
        <is>
          <t>Netherlands</t>
        </is>
      </c>
      <c r="C503" t="n">
        <v>403.294</v>
      </c>
      <c r="D503" t="n">
        <v>400</v>
      </c>
      <c r="E503" t="n">
        <v>0</v>
      </c>
    </row>
    <row r="504">
      <c r="A504" t="inlineStr">
        <is>
          <t>Denmark</t>
        </is>
      </c>
      <c r="B504" t="inlineStr">
        <is>
          <t>Netherlands</t>
        </is>
      </c>
      <c r="C504" t="n">
        <v>1116.98</v>
      </c>
      <c r="D504" t="n">
        <v>100</v>
      </c>
      <c r="E504" t="n">
        <v>250</v>
      </c>
    </row>
    <row r="505">
      <c r="A505" t="inlineStr">
        <is>
          <t>Dominican Republic</t>
        </is>
      </c>
      <c r="B505" t="inlineStr">
        <is>
          <t>Netherlands</t>
        </is>
      </c>
      <c r="C505" t="n">
        <v>5529.58</v>
      </c>
    </row>
    <row r="506">
      <c r="A506" t="inlineStr">
        <is>
          <t>Algeria</t>
        </is>
      </c>
      <c r="B506" t="inlineStr">
        <is>
          <t>Netherlands</t>
        </is>
      </c>
      <c r="C506" t="n">
        <v>2861.01</v>
      </c>
      <c r="D506" t="n">
        <v>2700</v>
      </c>
      <c r="E506" t="n">
        <v>300</v>
      </c>
    </row>
    <row r="507">
      <c r="A507" t="inlineStr">
        <is>
          <t>Egypt</t>
        </is>
      </c>
      <c r="B507" t="inlineStr">
        <is>
          <t>Netherlands</t>
        </is>
      </c>
      <c r="C507" t="n">
        <v>6261.88</v>
      </c>
    </row>
    <row r="508">
      <c r="A508" t="inlineStr">
        <is>
          <t>Spain</t>
        </is>
      </c>
      <c r="B508" t="inlineStr">
        <is>
          <t>Netherlands</t>
        </is>
      </c>
      <c r="C508" t="n">
        <v>2384.64</v>
      </c>
      <c r="D508" t="n">
        <v>1700</v>
      </c>
      <c r="F508" t="inlineStr">
        <is>
          <t>Madrid</t>
        </is>
      </c>
    </row>
    <row r="509">
      <c r="A509" t="inlineStr">
        <is>
          <t>Finland</t>
        </is>
      </c>
      <c r="B509" t="inlineStr">
        <is>
          <t>Netherlands</t>
        </is>
      </c>
      <c r="C509" t="n">
        <v>1843.54</v>
      </c>
      <c r="D509" t="n">
        <v>1300</v>
      </c>
      <c r="E509" t="n">
        <v>140</v>
      </c>
    </row>
    <row r="510">
      <c r="A510" t="inlineStr">
        <is>
          <t>France</t>
        </is>
      </c>
      <c r="B510" t="inlineStr">
        <is>
          <t>Netherlands</t>
        </is>
      </c>
      <c r="C510" t="n">
        <v>3455.91</v>
      </c>
      <c r="D510" t="n">
        <v>750</v>
      </c>
      <c r="F510" t="inlineStr">
        <is>
          <t>Saint-Maurice-la-Souterraine</t>
        </is>
      </c>
    </row>
    <row r="511">
      <c r="A511" t="inlineStr">
        <is>
          <t>Ghana</t>
        </is>
      </c>
      <c r="B511" t="inlineStr">
        <is>
          <t>Netherlands</t>
        </is>
      </c>
      <c r="C511" t="n">
        <v>7280.36</v>
      </c>
    </row>
    <row r="512">
      <c r="A512" t="inlineStr">
        <is>
          <t>Georgia</t>
        </is>
      </c>
      <c r="B512" t="inlineStr">
        <is>
          <t>Netherlands</t>
        </is>
      </c>
      <c r="C512" t="n">
        <v>6567.65</v>
      </c>
    </row>
    <row r="513">
      <c r="A513" t="inlineStr">
        <is>
          <t>Equatorial Guinea</t>
        </is>
      </c>
      <c r="B513" t="inlineStr">
        <is>
          <t>Netherlands</t>
        </is>
      </c>
      <c r="C513" t="n">
        <v>8335.65</v>
      </c>
    </row>
    <row r="514">
      <c r="A514" t="inlineStr">
        <is>
          <t>Greece</t>
        </is>
      </c>
      <c r="B514" t="inlineStr">
        <is>
          <t>Netherlands</t>
        </is>
      </c>
      <c r="C514" t="n">
        <v>5187.27</v>
      </c>
      <c r="D514" t="n">
        <v>2300</v>
      </c>
      <c r="F514" t="inlineStr">
        <is>
          <t>Ampelia</t>
        </is>
      </c>
    </row>
    <row r="515">
      <c r="A515" t="inlineStr">
        <is>
          <t>Hungary</t>
        </is>
      </c>
      <c r="B515" t="inlineStr">
        <is>
          <t>Netherlands</t>
        </is>
      </c>
      <c r="C515" t="n">
        <v>5642.98</v>
      </c>
      <c r="D515" t="n">
        <v>1250</v>
      </c>
      <c r="F515" t="inlineStr">
        <is>
          <t>Budapest</t>
        </is>
      </c>
    </row>
    <row r="516">
      <c r="A516" t="inlineStr">
        <is>
          <t>Indonesia</t>
        </is>
      </c>
      <c r="B516" t="inlineStr">
        <is>
          <t>Netherlands</t>
        </is>
      </c>
      <c r="C516" t="n">
        <v>16420.7</v>
      </c>
    </row>
    <row r="517">
      <c r="A517" t="inlineStr">
        <is>
          <t>Ireland</t>
        </is>
      </c>
      <c r="B517" t="inlineStr">
        <is>
          <t>Netherlands</t>
        </is>
      </c>
      <c r="C517" t="n">
        <v>1107.34</v>
      </c>
      <c r="D517" t="n">
        <v>1100</v>
      </c>
      <c r="E517" t="n">
        <v>200</v>
      </c>
      <c r="F517" t="inlineStr">
        <is>
          <t>Athlone</t>
        </is>
      </c>
    </row>
    <row r="518">
      <c r="A518" t="inlineStr">
        <is>
          <t>India</t>
        </is>
      </c>
      <c r="B518" t="inlineStr">
        <is>
          <t>Netherlands</t>
        </is>
      </c>
      <c r="C518" t="n">
        <v>12221.3</v>
      </c>
    </row>
    <row r="519">
      <c r="A519" t="inlineStr">
        <is>
          <t>Iraq</t>
        </is>
      </c>
      <c r="B519" t="inlineStr">
        <is>
          <t>Netherlands</t>
        </is>
      </c>
      <c r="C519" t="n">
        <v>12890.7</v>
      </c>
    </row>
    <row r="520">
      <c r="A520" t="inlineStr">
        <is>
          <t>Iran</t>
        </is>
      </c>
      <c r="B520" t="inlineStr">
        <is>
          <t>Netherlands</t>
        </is>
      </c>
      <c r="C520" t="n">
        <v>12042.7</v>
      </c>
    </row>
    <row r="521">
      <c r="A521" t="inlineStr">
        <is>
          <t>Italy</t>
        </is>
      </c>
      <c r="B521" t="inlineStr">
        <is>
          <t>Netherlands</t>
        </is>
      </c>
      <c r="C521" t="n">
        <v>3751.1</v>
      </c>
      <c r="D521" t="n">
        <v>1500</v>
      </c>
      <c r="F521" t="inlineStr">
        <is>
          <t>Rom</t>
        </is>
      </c>
    </row>
    <row r="522">
      <c r="A522" t="inlineStr">
        <is>
          <t>Japan</t>
        </is>
      </c>
      <c r="B522" t="inlineStr">
        <is>
          <t>Netherlands</t>
        </is>
      </c>
      <c r="C522" t="n">
        <v>20807.5</v>
      </c>
    </row>
    <row r="523">
      <c r="A523" t="inlineStr">
        <is>
          <t>Republic of Korea</t>
        </is>
      </c>
      <c r="B523" t="inlineStr">
        <is>
          <t>Netherlands</t>
        </is>
      </c>
      <c r="C523" t="n">
        <v>20486.9</v>
      </c>
    </row>
    <row r="524">
      <c r="A524" t="inlineStr">
        <is>
          <t>Kuwait</t>
        </is>
      </c>
      <c r="B524" t="inlineStr">
        <is>
          <t>Netherlands</t>
        </is>
      </c>
      <c r="C524" t="n">
        <v>12865</v>
      </c>
    </row>
    <row r="525">
      <c r="A525" t="inlineStr">
        <is>
          <t>Kazakhstan</t>
        </is>
      </c>
      <c r="B525" t="inlineStr">
        <is>
          <t>Netherlands</t>
        </is>
      </c>
      <c r="C525" t="n">
        <v>6287.68</v>
      </c>
    </row>
    <row r="526">
      <c r="A526" t="inlineStr">
        <is>
          <t>Israel</t>
        </is>
      </c>
      <c r="B526" t="inlineStr">
        <is>
          <t>Netherlands</t>
        </is>
      </c>
      <c r="C526" t="n">
        <v>6486.82</v>
      </c>
    </row>
    <row r="527">
      <c r="A527" t="inlineStr">
        <is>
          <t>Libya</t>
        </is>
      </c>
      <c r="B527" t="inlineStr">
        <is>
          <t>Netherlands</t>
        </is>
      </c>
      <c r="C527" t="n">
        <v>4447.55</v>
      </c>
    </row>
    <row r="528">
      <c r="A528" t="inlineStr">
        <is>
          <t>Morocco</t>
        </is>
      </c>
      <c r="B528" t="inlineStr">
        <is>
          <t>Netherlands</t>
        </is>
      </c>
      <c r="C528" t="n">
        <v>2356.35</v>
      </c>
    </row>
    <row r="529">
      <c r="A529" t="inlineStr">
        <is>
          <t>Moldova</t>
        </is>
      </c>
      <c r="B529" t="inlineStr">
        <is>
          <t>Netherlands</t>
        </is>
      </c>
      <c r="C529" t="n">
        <v>6134.1</v>
      </c>
    </row>
    <row r="530">
      <c r="A530" t="inlineStr">
        <is>
          <t>Myanmar</t>
        </is>
      </c>
      <c r="B530" t="inlineStr">
        <is>
          <t>Netherlands</t>
        </is>
      </c>
      <c r="C530" t="n">
        <v>14955.8</v>
      </c>
    </row>
    <row r="531">
      <c r="A531" t="inlineStr">
        <is>
          <t>Mexico</t>
        </is>
      </c>
      <c r="B531" t="inlineStr">
        <is>
          <t>Netherlands</t>
        </is>
      </c>
      <c r="C531" t="n">
        <v>9957.379999999999</v>
      </c>
    </row>
    <row r="532">
      <c r="A532" t="inlineStr">
        <is>
          <t>Malaysia</t>
        </is>
      </c>
      <c r="B532" t="inlineStr">
        <is>
          <t>Netherlands</t>
        </is>
      </c>
      <c r="C532" t="n">
        <v>15405.7</v>
      </c>
    </row>
    <row r="533">
      <c r="A533" t="inlineStr">
        <is>
          <t>Nigeria</t>
        </is>
      </c>
      <c r="B533" t="inlineStr">
        <is>
          <t>Netherlands</t>
        </is>
      </c>
      <c r="C533" t="n">
        <v>7639.25</v>
      </c>
    </row>
    <row r="534">
      <c r="A534" t="inlineStr">
        <is>
          <t>Netherlands</t>
        </is>
      </c>
      <c r="B534" t="inlineStr">
        <is>
          <t>Netherlands</t>
        </is>
      </c>
      <c r="C534" t="n">
        <v>0</v>
      </c>
    </row>
    <row r="535">
      <c r="A535" t="inlineStr">
        <is>
          <t>Norway</t>
        </is>
      </c>
      <c r="B535" t="inlineStr">
        <is>
          <t>Netherlands</t>
        </is>
      </c>
      <c r="C535" t="n">
        <v>806.749</v>
      </c>
      <c r="D535" t="n">
        <v>150</v>
      </c>
      <c r="E535" t="n">
        <v>1000</v>
      </c>
    </row>
    <row r="536">
      <c r="A536" t="inlineStr">
        <is>
          <t>Oman</t>
        </is>
      </c>
      <c r="B536" t="inlineStr">
        <is>
          <t>Netherlands</t>
        </is>
      </c>
      <c r="C536" t="n">
        <v>10333.7</v>
      </c>
    </row>
    <row r="537">
      <c r="A537" t="inlineStr">
        <is>
          <t>Peru</t>
        </is>
      </c>
      <c r="B537" t="inlineStr">
        <is>
          <t>Netherlands</t>
        </is>
      </c>
      <c r="C537" t="n">
        <v>8805.76</v>
      </c>
    </row>
    <row r="538">
      <c r="A538" t="inlineStr">
        <is>
          <t>Pakistan</t>
        </is>
      </c>
      <c r="B538" t="inlineStr">
        <is>
          <t>Netherlands</t>
        </is>
      </c>
      <c r="C538" t="n">
        <v>11824.4</v>
      </c>
    </row>
    <row r="539">
      <c r="A539" t="inlineStr">
        <is>
          <t>Poland</t>
        </is>
      </c>
      <c r="B539" t="inlineStr">
        <is>
          <t>Netherlands</t>
        </is>
      </c>
      <c r="C539" t="n">
        <v>1521.65</v>
      </c>
    </row>
    <row r="540">
      <c r="A540" t="inlineStr">
        <is>
          <t>Portugal</t>
        </is>
      </c>
      <c r="B540" t="inlineStr">
        <is>
          <t>Netherlands</t>
        </is>
      </c>
      <c r="C540" t="n">
        <v>1720.59</v>
      </c>
      <c r="D540" t="n">
        <v>2000</v>
      </c>
      <c r="F540" t="inlineStr">
        <is>
          <t>Coimbra</t>
        </is>
      </c>
    </row>
    <row r="541">
      <c r="A541" t="inlineStr">
        <is>
          <t>Qatar</t>
        </is>
      </c>
      <c r="B541" t="inlineStr">
        <is>
          <t>Netherlands</t>
        </is>
      </c>
      <c r="C541" t="n">
        <v>12367.3</v>
      </c>
    </row>
    <row r="542">
      <c r="A542" t="inlineStr">
        <is>
          <t>Romania</t>
        </is>
      </c>
      <c r="B542" t="inlineStr">
        <is>
          <t>Netherlands</t>
        </is>
      </c>
      <c r="C542" t="n">
        <v>6134.51</v>
      </c>
      <c r="D542" t="n">
        <v>1850</v>
      </c>
      <c r="F542" t="inlineStr">
        <is>
          <t>Coroi</t>
        </is>
      </c>
    </row>
    <row r="543">
      <c r="A543" t="inlineStr">
        <is>
          <t>Russian Federation</t>
        </is>
      </c>
      <c r="B543" t="inlineStr">
        <is>
          <t>Netherlands</t>
        </is>
      </c>
      <c r="C543" t="n">
        <v>6288.08</v>
      </c>
    </row>
    <row r="544">
      <c r="A544" t="inlineStr">
        <is>
          <t>Russian Federation</t>
        </is>
      </c>
      <c r="B544" t="inlineStr">
        <is>
          <t>Netherlands</t>
        </is>
      </c>
      <c r="C544" t="n">
        <v>6288.08</v>
      </c>
    </row>
    <row r="545">
      <c r="A545" t="inlineStr">
        <is>
          <t>Russian Federation</t>
        </is>
      </c>
      <c r="B545" t="inlineStr">
        <is>
          <t>Netherlands</t>
        </is>
      </c>
      <c r="C545" t="n">
        <v>6288.08</v>
      </c>
    </row>
    <row r="546">
      <c r="A546" t="inlineStr">
        <is>
          <t>Russian Federation</t>
        </is>
      </c>
      <c r="B546" t="inlineStr">
        <is>
          <t>Netherlands</t>
        </is>
      </c>
      <c r="C546" t="n">
        <v>6288.08</v>
      </c>
    </row>
    <row r="547">
      <c r="A547" t="inlineStr">
        <is>
          <t>Russian Federation</t>
        </is>
      </c>
      <c r="B547" t="inlineStr">
        <is>
          <t>Netherlands</t>
        </is>
      </c>
      <c r="C547" t="n">
        <v>6288.08</v>
      </c>
    </row>
    <row r="548">
      <c r="A548" t="inlineStr">
        <is>
          <t>Russian Federation</t>
        </is>
      </c>
      <c r="B548" t="inlineStr">
        <is>
          <t>Netherlands</t>
        </is>
      </c>
      <c r="C548" t="n">
        <v>6288.08</v>
      </c>
    </row>
    <row r="549">
      <c r="A549" t="inlineStr">
        <is>
          <t>Saudi Arabia</t>
        </is>
      </c>
      <c r="B549" t="inlineStr">
        <is>
          <t>Netherlands</t>
        </is>
      </c>
      <c r="C549" t="n">
        <v>7836.34</v>
      </c>
    </row>
    <row r="550">
      <c r="A550" t="inlineStr">
        <is>
          <t>Sweden</t>
        </is>
      </c>
      <c r="B550" t="inlineStr">
        <is>
          <t>Netherlands</t>
        </is>
      </c>
      <c r="C550" t="n">
        <v>821.923</v>
      </c>
      <c r="D550" t="n">
        <v>1000</v>
      </c>
      <c r="E550" t="n">
        <v>20</v>
      </c>
    </row>
    <row r="551">
      <c r="A551" t="inlineStr">
        <is>
          <t>Singapore</t>
        </is>
      </c>
      <c r="B551" t="inlineStr">
        <is>
          <t>Netherlands</t>
        </is>
      </c>
      <c r="C551" t="n">
        <v>15751.3</v>
      </c>
    </row>
    <row r="552">
      <c r="A552" t="inlineStr">
        <is>
          <t>Slovenia</t>
        </is>
      </c>
      <c r="B552" t="inlineStr">
        <is>
          <t>Netherlands</t>
        </is>
      </c>
      <c r="C552" t="n">
        <v>5643.24</v>
      </c>
      <c r="D552" t="n">
        <v>1100</v>
      </c>
      <c r="F552" t="inlineStr">
        <is>
          <t>Ljubljana</t>
        </is>
      </c>
    </row>
    <row r="553">
      <c r="A553" t="inlineStr">
        <is>
          <t>Slovakia</t>
        </is>
      </c>
      <c r="B553" t="inlineStr">
        <is>
          <t>Netherlands</t>
        </is>
      </c>
      <c r="C553" t="n">
        <v>5642.98</v>
      </c>
      <c r="D553" t="n">
        <v>1300</v>
      </c>
      <c r="F553" t="inlineStr">
        <is>
          <t>Velke Zlievce</t>
        </is>
      </c>
    </row>
    <row r="554">
      <c r="A554" t="inlineStr">
        <is>
          <t>Syria</t>
        </is>
      </c>
      <c r="B554" t="inlineStr">
        <is>
          <t>Netherlands</t>
        </is>
      </c>
      <c r="C554" t="n">
        <v>6304.99</v>
      </c>
    </row>
    <row r="555">
      <c r="A555" t="inlineStr">
        <is>
          <t>Thailand</t>
        </is>
      </c>
      <c r="B555" t="inlineStr">
        <is>
          <t>Netherlands</t>
        </is>
      </c>
      <c r="C555" t="n">
        <v>17504.1</v>
      </c>
    </row>
    <row r="556">
      <c r="A556" t="inlineStr">
        <is>
          <t>Turkmenistan</t>
        </is>
      </c>
      <c r="B556" t="inlineStr">
        <is>
          <t>Netherlands</t>
        </is>
      </c>
      <c r="C556" t="n">
        <v>12042.4</v>
      </c>
    </row>
    <row r="557">
      <c r="A557" t="inlineStr">
        <is>
          <t>Tunisia</t>
        </is>
      </c>
      <c r="B557" t="inlineStr">
        <is>
          <t>Netherlands</t>
        </is>
      </c>
      <c r="C557" t="n">
        <v>3802.15</v>
      </c>
    </row>
    <row r="558">
      <c r="A558" t="inlineStr">
        <is>
          <t>Turkey</t>
        </is>
      </c>
      <c r="B558" t="inlineStr">
        <is>
          <t>Netherlands</t>
        </is>
      </c>
      <c r="C558" t="n">
        <v>5605.69</v>
      </c>
    </row>
    <row r="559">
      <c r="A559" t="inlineStr">
        <is>
          <t>Trinidad and Tobago</t>
        </is>
      </c>
      <c r="B559" t="inlineStr">
        <is>
          <t>Netherlands</t>
        </is>
      </c>
      <c r="C559" t="n">
        <v>5980.59</v>
      </c>
    </row>
    <row r="560">
      <c r="A560" t="inlineStr">
        <is>
          <t>Taiwan</t>
        </is>
      </c>
      <c r="B560" t="inlineStr">
        <is>
          <t>Netherlands</t>
        </is>
      </c>
      <c r="C560" t="n">
        <v>18902.3</v>
      </c>
    </row>
    <row r="561">
      <c r="A561" t="inlineStr">
        <is>
          <t>Ukraine</t>
        </is>
      </c>
      <c r="B561" t="inlineStr">
        <is>
          <t>Netherlands</t>
        </is>
      </c>
      <c r="C561" t="n">
        <v>6335.95</v>
      </c>
    </row>
    <row r="562">
      <c r="A562" t="inlineStr">
        <is>
          <t>United Kingdom</t>
        </is>
      </c>
      <c r="B562" t="inlineStr">
        <is>
          <t>Netherlands</t>
        </is>
      </c>
      <c r="C562" t="n">
        <v>271.74</v>
      </c>
      <c r="D562" t="n">
        <v>400</v>
      </c>
      <c r="E562" t="n">
        <v>200</v>
      </c>
    </row>
    <row r="563">
      <c r="A563" t="inlineStr">
        <is>
          <t>United States</t>
        </is>
      </c>
      <c r="B563" t="inlineStr">
        <is>
          <t>Netherlands</t>
        </is>
      </c>
      <c r="C563" t="n">
        <v>8050.49</v>
      </c>
    </row>
    <row r="564">
      <c r="A564" t="inlineStr">
        <is>
          <t>United States</t>
        </is>
      </c>
      <c r="B564" t="inlineStr">
        <is>
          <t>Netherlands</t>
        </is>
      </c>
      <c r="C564" t="n">
        <v>8050.49</v>
      </c>
    </row>
    <row r="565">
      <c r="A565" t="inlineStr">
        <is>
          <t>United States</t>
        </is>
      </c>
      <c r="B565" t="inlineStr">
        <is>
          <t>Netherlands</t>
        </is>
      </c>
      <c r="C565" t="n">
        <v>8050.49</v>
      </c>
    </row>
    <row r="566">
      <c r="A566" t="inlineStr">
        <is>
          <t>United States</t>
        </is>
      </c>
      <c r="B566" t="inlineStr">
        <is>
          <t>Netherlands</t>
        </is>
      </c>
      <c r="C566" t="n">
        <v>8050.49</v>
      </c>
    </row>
    <row r="567">
      <c r="A567" t="inlineStr">
        <is>
          <t>Uzbekistan</t>
        </is>
      </c>
      <c r="B567" t="inlineStr">
        <is>
          <t>Netherlands</t>
        </is>
      </c>
      <c r="C567" t="n">
        <v>11825</v>
      </c>
    </row>
    <row r="568">
      <c r="A568" t="inlineStr">
        <is>
          <t>Venezuela</t>
        </is>
      </c>
      <c r="B568" t="inlineStr">
        <is>
          <t>Netherlands</t>
        </is>
      </c>
      <c r="C568" t="n">
        <v>6255.37</v>
      </c>
    </row>
    <row r="569">
      <c r="A569" t="inlineStr">
        <is>
          <t>Yemen</t>
        </is>
      </c>
      <c r="B569" t="inlineStr">
        <is>
          <t>Netherlands</t>
        </is>
      </c>
      <c r="C569" t="n">
        <v>9293.34</v>
      </c>
    </row>
    <row r="570">
      <c r="A570" t="inlineStr">
        <is>
          <t>Croatia</t>
        </is>
      </c>
      <c r="B570" t="inlineStr">
        <is>
          <t>Netherlands</t>
        </is>
      </c>
      <c r="C570" t="n">
        <v>5573.55</v>
      </c>
    </row>
    <row r="571">
      <c r="A571" t="inlineStr">
        <is>
          <t>Mozambique</t>
        </is>
      </c>
      <c r="B571" t="inlineStr">
        <is>
          <t>Netherlands</t>
        </is>
      </c>
      <c r="C571" t="n">
        <v>13983.4</v>
      </c>
    </row>
    <row r="572">
      <c r="A572" t="inlineStr">
        <is>
          <t>Vietnam</t>
        </is>
      </c>
      <c r="B572" t="inlineStr">
        <is>
          <t>Netherlands</t>
        </is>
      </c>
      <c r="C572" t="n">
        <v>17065.5</v>
      </c>
    </row>
    <row r="573">
      <c r="A573" t="inlineStr">
        <is>
          <t>Philippines</t>
        </is>
      </c>
      <c r="B573" t="inlineStr">
        <is>
          <t>Netherlands</t>
        </is>
      </c>
      <c r="C573" t="n">
        <v>18269.5</v>
      </c>
    </row>
    <row r="574">
      <c r="A574" t="inlineStr">
        <is>
          <t>Iceland</t>
        </is>
      </c>
      <c r="B574" t="inlineStr">
        <is>
          <t>Netherlands</t>
        </is>
      </c>
      <c r="C574" t="n">
        <v>1450.72</v>
      </c>
    </row>
    <row r="575">
      <c r="A575" t="inlineStr">
        <is>
          <t>Papua New Guinea</t>
        </is>
      </c>
      <c r="B575" t="inlineStr">
        <is>
          <t>Netherlands</t>
        </is>
      </c>
      <c r="C575" t="n">
        <v>20559.6</v>
      </c>
    </row>
    <row r="576">
      <c r="A576" t="inlineStr">
        <is>
          <t>Cameroon</t>
        </is>
      </c>
      <c r="B576" t="inlineStr">
        <is>
          <t>Netherlands</t>
        </is>
      </c>
      <c r="C576" t="n">
        <v>8156.71</v>
      </c>
    </row>
    <row r="577">
      <c r="A577" t="inlineStr">
        <is>
          <t>South Africa</t>
        </is>
      </c>
      <c r="B577" t="inlineStr">
        <is>
          <t>Netherlands</t>
        </is>
      </c>
      <c r="C577" t="n">
        <v>13502.1</v>
      </c>
    </row>
    <row r="578">
      <c r="A578" t="inlineStr">
        <is>
          <t>United Arab Emirates</t>
        </is>
      </c>
      <c r="B578" t="inlineStr">
        <is>
          <t>Japan</t>
        </is>
      </c>
      <c r="C578" t="n">
        <v>11278.8</v>
      </c>
    </row>
    <row r="579">
      <c r="A579" t="inlineStr">
        <is>
          <t>Angola</t>
        </is>
      </c>
      <c r="B579" t="inlineStr">
        <is>
          <t>Japan</t>
        </is>
      </c>
      <c r="C579" t="n">
        <v>18154.4</v>
      </c>
    </row>
    <row r="580">
      <c r="A580" t="inlineStr">
        <is>
          <t>Argentina</t>
        </is>
      </c>
      <c r="B580" t="inlineStr">
        <is>
          <t>Japan</t>
        </is>
      </c>
      <c r="C580" t="n">
        <v>18849.1</v>
      </c>
    </row>
    <row r="581">
      <c r="A581" t="inlineStr">
        <is>
          <t>Austria</t>
        </is>
      </c>
      <c r="B581" t="inlineStr">
        <is>
          <t>Japan</t>
        </is>
      </c>
      <c r="C581" t="n">
        <v>16335.4</v>
      </c>
    </row>
    <row r="582">
      <c r="A582" t="inlineStr">
        <is>
          <t>Australia</t>
        </is>
      </c>
      <c r="B582" t="inlineStr">
        <is>
          <t>Japan</t>
        </is>
      </c>
      <c r="C582" t="n">
        <v>6000</v>
      </c>
    </row>
    <row r="583">
      <c r="A583" t="inlineStr">
        <is>
          <t>Azerbaijan</t>
        </is>
      </c>
      <c r="B583" t="inlineStr">
        <is>
          <t>Japan</t>
        </is>
      </c>
      <c r="C583" t="n">
        <v>2136.68</v>
      </c>
    </row>
    <row r="584">
      <c r="A584" t="inlineStr">
        <is>
          <t>Estonia</t>
        </is>
      </c>
      <c r="B584" t="inlineStr">
        <is>
          <t>Japan</t>
        </is>
      </c>
      <c r="C584" t="n">
        <v>23179.8</v>
      </c>
    </row>
    <row r="585">
      <c r="A585" t="inlineStr">
        <is>
          <t>Bangladesh</t>
        </is>
      </c>
      <c r="B585" t="inlineStr">
        <is>
          <t>Japan</t>
        </is>
      </c>
      <c r="C585" t="n">
        <v>8398.129999999999</v>
      </c>
    </row>
    <row r="586">
      <c r="A586" t="inlineStr">
        <is>
          <t>Belgium</t>
        </is>
      </c>
      <c r="B586" t="inlineStr">
        <is>
          <t>Japan</t>
        </is>
      </c>
      <c r="C586" t="n">
        <v>20879.5</v>
      </c>
    </row>
    <row r="587">
      <c r="A587" t="inlineStr">
        <is>
          <t>Bulgaria</t>
        </is>
      </c>
      <c r="B587" t="inlineStr">
        <is>
          <t>Japan</t>
        </is>
      </c>
      <c r="C587" t="n">
        <v>15995.4</v>
      </c>
    </row>
    <row r="588">
      <c r="A588" t="inlineStr">
        <is>
          <t>Bahrain</t>
        </is>
      </c>
      <c r="B588" t="inlineStr">
        <is>
          <t>Japan</t>
        </is>
      </c>
      <c r="C588" t="n">
        <v>11750.1</v>
      </c>
    </row>
    <row r="589">
      <c r="A589" t="inlineStr">
        <is>
          <t>Brunei darussalam</t>
        </is>
      </c>
      <c r="B589" t="inlineStr">
        <is>
          <t>Japan</t>
        </is>
      </c>
      <c r="C589" t="n">
        <v>4149.07</v>
      </c>
    </row>
    <row r="590">
      <c r="A590" t="inlineStr">
        <is>
          <t>Bolivia</t>
        </is>
      </c>
      <c r="B590" t="inlineStr">
        <is>
          <t>Japan</t>
        </is>
      </c>
      <c r="C590" t="n">
        <v>16934.8</v>
      </c>
    </row>
    <row r="591">
      <c r="A591" t="inlineStr">
        <is>
          <t>Brazil</t>
        </is>
      </c>
      <c r="B591" t="inlineStr">
        <is>
          <t>Japan</t>
        </is>
      </c>
      <c r="C591" t="n">
        <v>22374.6</v>
      </c>
    </row>
    <row r="592">
      <c r="A592" t="inlineStr">
        <is>
          <t>Belarus</t>
        </is>
      </c>
      <c r="B592" t="inlineStr">
        <is>
          <t>Japan</t>
        </is>
      </c>
      <c r="C592" t="n">
        <v>22711.7</v>
      </c>
    </row>
    <row r="593">
      <c r="A593" t="inlineStr">
        <is>
          <t>Canada</t>
        </is>
      </c>
      <c r="B593" t="inlineStr">
        <is>
          <t>Japan</t>
        </is>
      </c>
      <c r="C593" t="n">
        <v>8535.4</v>
      </c>
    </row>
    <row r="594">
      <c r="A594" t="inlineStr">
        <is>
          <t>Switzerland</t>
        </is>
      </c>
      <c r="B594" t="inlineStr">
        <is>
          <t>Japan</t>
        </is>
      </c>
      <c r="C594" t="n">
        <v>16455</v>
      </c>
    </row>
    <row r="595">
      <c r="A595" t="inlineStr">
        <is>
          <t>Chile</t>
        </is>
      </c>
      <c r="B595" t="inlineStr">
        <is>
          <t>Japan</t>
        </is>
      </c>
      <c r="C595" t="n">
        <v>16934.9</v>
      </c>
    </row>
    <row r="596">
      <c r="A596" t="inlineStr">
        <is>
          <t>China</t>
        </is>
      </c>
      <c r="B596" t="inlineStr">
        <is>
          <t>Japan</t>
        </is>
      </c>
      <c r="C596" t="n">
        <v>1459.34</v>
      </c>
    </row>
    <row r="597">
      <c r="A597" t="inlineStr">
        <is>
          <t>Colombia</t>
        </is>
      </c>
      <c r="B597" t="inlineStr">
        <is>
          <t>Japan</t>
        </is>
      </c>
      <c r="C597" t="n">
        <v>15390.6</v>
      </c>
    </row>
    <row r="598">
      <c r="A598" t="inlineStr">
        <is>
          <t>Czech Republic</t>
        </is>
      </c>
      <c r="B598" t="inlineStr">
        <is>
          <t>Japan</t>
        </is>
      </c>
      <c r="C598" t="n">
        <v>21391.2</v>
      </c>
    </row>
    <row r="599">
      <c r="A599" t="inlineStr">
        <is>
          <t>Germany</t>
        </is>
      </c>
      <c r="B599" t="inlineStr">
        <is>
          <t>Japan</t>
        </is>
      </c>
      <c r="C599" t="n">
        <v>21393.9</v>
      </c>
    </row>
    <row r="600">
      <c r="A600" t="inlineStr">
        <is>
          <t>Denmark</t>
        </is>
      </c>
      <c r="B600" t="inlineStr">
        <is>
          <t>Japan</t>
        </is>
      </c>
      <c r="C600" t="n">
        <v>22116</v>
      </c>
    </row>
    <row r="601">
      <c r="A601" t="inlineStr">
        <is>
          <t>Dominican Republic</t>
        </is>
      </c>
      <c r="B601" t="inlineStr">
        <is>
          <t>Japan</t>
        </is>
      </c>
      <c r="C601" t="n">
        <v>16706</v>
      </c>
    </row>
    <row r="602">
      <c r="A602" t="inlineStr">
        <is>
          <t>Algeria</t>
        </is>
      </c>
      <c r="B602" t="inlineStr">
        <is>
          <t>Japan</t>
        </is>
      </c>
      <c r="C602" t="n">
        <v>17389.2</v>
      </c>
    </row>
    <row r="603">
      <c r="A603" t="inlineStr">
        <is>
          <t>Egypt</t>
        </is>
      </c>
      <c r="B603" t="inlineStr">
        <is>
          <t>Japan</t>
        </is>
      </c>
      <c r="C603" t="n">
        <v>14388</v>
      </c>
    </row>
    <row r="604">
      <c r="A604" t="inlineStr">
        <is>
          <t>Spain</t>
        </is>
      </c>
      <c r="B604" t="inlineStr">
        <is>
          <t>Japan</t>
        </is>
      </c>
      <c r="C604" t="n">
        <v>17814.3</v>
      </c>
    </row>
    <row r="605">
      <c r="A605" t="inlineStr">
        <is>
          <t>Finland</t>
        </is>
      </c>
      <c r="B605" t="inlineStr">
        <is>
          <t>Japan</t>
        </is>
      </c>
      <c r="C605" t="n">
        <v>23247.1</v>
      </c>
    </row>
    <row r="606">
      <c r="A606" t="inlineStr">
        <is>
          <t>France</t>
        </is>
      </c>
      <c r="B606" t="inlineStr">
        <is>
          <t>Japan</t>
        </is>
      </c>
      <c r="C606" t="n">
        <v>16454.1</v>
      </c>
    </row>
    <row r="607">
      <c r="A607" t="inlineStr">
        <is>
          <t>Ghana</t>
        </is>
      </c>
      <c r="B607" t="inlineStr">
        <is>
          <t>Japan</t>
        </is>
      </c>
      <c r="C607" t="n">
        <v>21212.2</v>
      </c>
    </row>
    <row r="608">
      <c r="A608" t="inlineStr">
        <is>
          <t>Georgia</t>
        </is>
      </c>
      <c r="B608" t="inlineStr">
        <is>
          <t>Japan</t>
        </is>
      </c>
      <c r="C608" t="n">
        <v>16983.1</v>
      </c>
    </row>
    <row r="609">
      <c r="A609" t="inlineStr">
        <is>
          <t>Equatorial Guinea</t>
        </is>
      </c>
      <c r="B609" t="inlineStr">
        <is>
          <t>Japan</t>
        </is>
      </c>
      <c r="C609" t="n">
        <v>20450.9</v>
      </c>
    </row>
    <row r="610">
      <c r="A610" t="inlineStr">
        <is>
          <t>Greece</t>
        </is>
      </c>
      <c r="B610" t="inlineStr">
        <is>
          <t>Japan</t>
        </is>
      </c>
      <c r="C610" t="n">
        <v>15272.7</v>
      </c>
    </row>
    <row r="611">
      <c r="A611" t="inlineStr">
        <is>
          <t>Hungary</t>
        </is>
      </c>
      <c r="B611" t="inlineStr">
        <is>
          <t>Japan</t>
        </is>
      </c>
      <c r="C611" t="n">
        <v>16335.4</v>
      </c>
    </row>
    <row r="612">
      <c r="A612" t="inlineStr">
        <is>
          <t>Indonesia</t>
        </is>
      </c>
      <c r="B612" t="inlineStr">
        <is>
          <t>Japan</t>
        </is>
      </c>
      <c r="C612" t="n">
        <v>5809.86</v>
      </c>
    </row>
    <row r="613">
      <c r="A613" t="inlineStr">
        <is>
          <t>Ireland</t>
        </is>
      </c>
      <c r="B613" t="inlineStr">
        <is>
          <t>Japan</t>
        </is>
      </c>
      <c r="C613" t="n">
        <v>20468.6</v>
      </c>
    </row>
    <row r="614">
      <c r="A614" t="inlineStr">
        <is>
          <t>India</t>
        </is>
      </c>
      <c r="B614" t="inlineStr">
        <is>
          <t>Japan</t>
        </is>
      </c>
      <c r="C614" t="n">
        <v>9669.200000000001</v>
      </c>
    </row>
    <row r="615">
      <c r="A615" t="inlineStr">
        <is>
          <t>Iraq</t>
        </is>
      </c>
      <c r="B615" t="inlineStr">
        <is>
          <t>Japan</t>
        </is>
      </c>
      <c r="C615" t="n">
        <v>12108.8</v>
      </c>
    </row>
    <row r="616">
      <c r="A616" t="inlineStr">
        <is>
          <t>Iran</t>
        </is>
      </c>
      <c r="B616" t="inlineStr">
        <is>
          <t>Japan</t>
        </is>
      </c>
      <c r="C616" t="n">
        <v>11336.8</v>
      </c>
    </row>
    <row r="617">
      <c r="A617" t="inlineStr">
        <is>
          <t>Italy</t>
        </is>
      </c>
      <c r="B617" t="inlineStr">
        <is>
          <t>Japan</t>
        </is>
      </c>
      <c r="C617" t="n">
        <v>16132</v>
      </c>
    </row>
    <row r="618">
      <c r="A618" t="inlineStr">
        <is>
          <t>Japan</t>
        </is>
      </c>
      <c r="B618" t="inlineStr">
        <is>
          <t>Japan</t>
        </is>
      </c>
      <c r="C618" t="n">
        <v>0</v>
      </c>
    </row>
    <row r="619">
      <c r="A619" t="inlineStr">
        <is>
          <t>Republic of Korea</t>
        </is>
      </c>
      <c r="B619" t="inlineStr">
        <is>
          <t>Japan</t>
        </is>
      </c>
      <c r="C619" t="n">
        <v>954.3150000000001</v>
      </c>
    </row>
    <row r="620">
      <c r="A620" t="inlineStr">
        <is>
          <t>Kuwait</t>
        </is>
      </c>
      <c r="B620" t="inlineStr">
        <is>
          <t>Japan</t>
        </is>
      </c>
      <c r="C620" t="n">
        <v>12077.5</v>
      </c>
    </row>
    <row r="621">
      <c r="A621" t="inlineStr">
        <is>
          <t>Kazakhstan</t>
        </is>
      </c>
      <c r="B621" t="inlineStr">
        <is>
          <t>Japan</t>
        </is>
      </c>
      <c r="C621" t="n">
        <v>2136.68</v>
      </c>
    </row>
    <row r="622">
      <c r="A622" t="inlineStr">
        <is>
          <t>Israel</t>
        </is>
      </c>
      <c r="B622" t="inlineStr">
        <is>
          <t>Japan</t>
        </is>
      </c>
      <c r="C622" t="n">
        <v>14534.6</v>
      </c>
    </row>
    <row r="623">
      <c r="A623" t="inlineStr">
        <is>
          <t>Libya</t>
        </is>
      </c>
      <c r="B623" t="inlineStr">
        <is>
          <t>Japan</t>
        </is>
      </c>
      <c r="C623" t="n">
        <v>16194.4</v>
      </c>
    </row>
    <row r="624">
      <c r="A624" t="inlineStr">
        <is>
          <t>Morocco</t>
        </is>
      </c>
      <c r="B624" t="inlineStr">
        <is>
          <t>Japan</t>
        </is>
      </c>
      <c r="C624" t="n">
        <v>17894.1</v>
      </c>
    </row>
    <row r="625">
      <c r="A625" t="inlineStr">
        <is>
          <t>Moldova</t>
        </is>
      </c>
      <c r="B625" t="inlineStr">
        <is>
          <t>Japan</t>
        </is>
      </c>
      <c r="C625" t="n">
        <v>16263.6</v>
      </c>
    </row>
    <row r="626">
      <c r="A626" t="inlineStr">
        <is>
          <t>Myanmar</t>
        </is>
      </c>
      <c r="B626" t="inlineStr">
        <is>
          <t>Japan</t>
        </is>
      </c>
      <c r="C626" t="n">
        <v>6427.29</v>
      </c>
    </row>
    <row r="627">
      <c r="A627" t="inlineStr">
        <is>
          <t>Mexico</t>
        </is>
      </c>
      <c r="B627" t="inlineStr">
        <is>
          <t>Japan</t>
        </is>
      </c>
      <c r="C627" t="n">
        <v>11861.2</v>
      </c>
    </row>
    <row r="628">
      <c r="A628" t="inlineStr">
        <is>
          <t>Malaysia</t>
        </is>
      </c>
      <c r="B628" t="inlineStr">
        <is>
          <t>Japan</t>
        </is>
      </c>
      <c r="C628" t="n">
        <v>5420.26</v>
      </c>
    </row>
    <row r="629">
      <c r="A629" t="inlineStr">
        <is>
          <t>Nigeria</t>
        </is>
      </c>
      <c r="B629" t="inlineStr">
        <is>
          <t>Japan</t>
        </is>
      </c>
      <c r="C629" t="n">
        <v>21172.5</v>
      </c>
    </row>
    <row r="630">
      <c r="A630" t="inlineStr">
        <is>
          <t>Netherlands</t>
        </is>
      </c>
      <c r="B630" t="inlineStr">
        <is>
          <t>Japan</t>
        </is>
      </c>
      <c r="C630" t="n">
        <v>20810</v>
      </c>
    </row>
    <row r="631">
      <c r="A631" t="inlineStr">
        <is>
          <t>Norway</t>
        </is>
      </c>
      <c r="B631" t="inlineStr">
        <is>
          <t>Japan</t>
        </is>
      </c>
      <c r="C631" t="n">
        <v>21969.3</v>
      </c>
    </row>
    <row r="632">
      <c r="A632" t="inlineStr">
        <is>
          <t>Oman</t>
        </is>
      </c>
      <c r="B632" t="inlineStr">
        <is>
          <t>Japan</t>
        </is>
      </c>
      <c r="C632" t="n">
        <v>10861</v>
      </c>
    </row>
    <row r="633">
      <c r="A633" t="inlineStr">
        <is>
          <t>Peru</t>
        </is>
      </c>
      <c r="B633" t="inlineStr">
        <is>
          <t>Japan</t>
        </is>
      </c>
      <c r="C633" t="n">
        <v>15271.5</v>
      </c>
    </row>
    <row r="634">
      <c r="A634" t="inlineStr">
        <is>
          <t>Pakistan</t>
        </is>
      </c>
      <c r="B634" t="inlineStr">
        <is>
          <t>Japan</t>
        </is>
      </c>
      <c r="C634" t="n">
        <v>10578.7</v>
      </c>
    </row>
    <row r="635">
      <c r="A635" t="inlineStr">
        <is>
          <t>Poland</t>
        </is>
      </c>
      <c r="B635" t="inlineStr">
        <is>
          <t>Japan</t>
        </is>
      </c>
      <c r="C635" t="n">
        <v>22452.8</v>
      </c>
    </row>
    <row r="636">
      <c r="A636" t="inlineStr">
        <is>
          <t>Portugal</t>
        </is>
      </c>
      <c r="B636" t="inlineStr">
        <is>
          <t>Japan</t>
        </is>
      </c>
      <c r="C636" t="n">
        <v>18356.7</v>
      </c>
    </row>
    <row r="637">
      <c r="A637" t="inlineStr">
        <is>
          <t>Qatar</t>
        </is>
      </c>
      <c r="B637" t="inlineStr">
        <is>
          <t>Japan</t>
        </is>
      </c>
      <c r="C637" t="n">
        <v>11680.6</v>
      </c>
    </row>
    <row r="638">
      <c r="A638" t="inlineStr">
        <is>
          <t>Romania</t>
        </is>
      </c>
      <c r="B638" t="inlineStr">
        <is>
          <t>Japan</t>
        </is>
      </c>
      <c r="C638" t="n">
        <v>16264.4</v>
      </c>
    </row>
    <row r="639">
      <c r="A639" t="inlineStr">
        <is>
          <t>Russian Federation</t>
        </is>
      </c>
      <c r="B639" t="inlineStr">
        <is>
          <t>Japan</t>
        </is>
      </c>
      <c r="C639" t="n">
        <v>7000</v>
      </c>
    </row>
    <row r="640">
      <c r="A640" t="inlineStr">
        <is>
          <t>Russian Federation</t>
        </is>
      </c>
      <c r="B640" t="inlineStr">
        <is>
          <t>Japan</t>
        </is>
      </c>
      <c r="C640" t="n">
        <v>7000</v>
      </c>
    </row>
    <row r="641">
      <c r="A641" t="inlineStr">
        <is>
          <t>Russian Federation</t>
        </is>
      </c>
      <c r="B641" t="inlineStr">
        <is>
          <t>Japan</t>
        </is>
      </c>
      <c r="C641" t="n">
        <v>7000</v>
      </c>
    </row>
    <row r="642">
      <c r="A642" t="inlineStr">
        <is>
          <t>Russian Federation</t>
        </is>
      </c>
      <c r="B642" t="inlineStr">
        <is>
          <t>Japan</t>
        </is>
      </c>
      <c r="C642" t="n">
        <v>7000</v>
      </c>
    </row>
    <row r="643">
      <c r="A643" t="inlineStr">
        <is>
          <t>Russian Federation</t>
        </is>
      </c>
      <c r="B643" t="inlineStr">
        <is>
          <t>Japan</t>
        </is>
      </c>
      <c r="C643" t="n">
        <v>7000</v>
      </c>
    </row>
    <row r="644">
      <c r="A644" t="inlineStr">
        <is>
          <t>Russian Federation</t>
        </is>
      </c>
      <c r="B644" t="inlineStr">
        <is>
          <t>Japan</t>
        </is>
      </c>
      <c r="C644" t="n">
        <v>7000</v>
      </c>
    </row>
    <row r="645">
      <c r="A645" t="inlineStr">
        <is>
          <t>Saudi Arabia</t>
        </is>
      </c>
      <c r="B645" t="inlineStr">
        <is>
          <t>Japan</t>
        </is>
      </c>
      <c r="C645" t="n">
        <v>12922.2</v>
      </c>
    </row>
    <row r="646">
      <c r="A646" t="inlineStr">
        <is>
          <t>Sweden</t>
        </is>
      </c>
      <c r="B646" t="inlineStr">
        <is>
          <t>Japan</t>
        </is>
      </c>
      <c r="C646" t="n">
        <v>21932.2</v>
      </c>
    </row>
    <row r="647">
      <c r="A647" t="inlineStr">
        <is>
          <t>Singapore</t>
        </is>
      </c>
      <c r="B647" t="inlineStr">
        <is>
          <t>Japan</t>
        </is>
      </c>
      <c r="C647" t="n">
        <v>5046.94</v>
      </c>
    </row>
    <row r="648">
      <c r="A648" t="inlineStr">
        <is>
          <t>Slovenia</t>
        </is>
      </c>
      <c r="B648" t="inlineStr">
        <is>
          <t>Japan</t>
        </is>
      </c>
      <c r="C648" t="n">
        <v>16335.6</v>
      </c>
    </row>
    <row r="649">
      <c r="A649" t="inlineStr">
        <is>
          <t>Slovakia</t>
        </is>
      </c>
      <c r="B649" t="inlineStr">
        <is>
          <t>Japan</t>
        </is>
      </c>
      <c r="C649" t="n">
        <v>16335.4</v>
      </c>
    </row>
    <row r="650">
      <c r="A650" t="inlineStr">
        <is>
          <t>Syria</t>
        </is>
      </c>
      <c r="B650" t="inlineStr">
        <is>
          <t>Japan</t>
        </is>
      </c>
      <c r="C650" t="n">
        <v>14907.5</v>
      </c>
    </row>
    <row r="651">
      <c r="A651" t="inlineStr">
        <is>
          <t>Thailand</t>
        </is>
      </c>
      <c r="B651" t="inlineStr">
        <is>
          <t>Japan</t>
        </is>
      </c>
      <c r="C651" t="n">
        <v>4953.74</v>
      </c>
    </row>
    <row r="652">
      <c r="A652" t="inlineStr">
        <is>
          <t>Turkmenistan</t>
        </is>
      </c>
      <c r="B652" t="inlineStr">
        <is>
          <t>Japan</t>
        </is>
      </c>
      <c r="C652" t="n">
        <v>11335.7</v>
      </c>
    </row>
    <row r="653">
      <c r="A653" t="inlineStr">
        <is>
          <t>Tunisia</t>
        </is>
      </c>
      <c r="B653" t="inlineStr">
        <is>
          <t>Japan</t>
        </is>
      </c>
      <c r="C653" t="n">
        <v>16219</v>
      </c>
    </row>
    <row r="654">
      <c r="A654" t="inlineStr">
        <is>
          <t>Turkey</t>
        </is>
      </c>
      <c r="B654" t="inlineStr">
        <is>
          <t>Japan</t>
        </is>
      </c>
      <c r="C654" t="n">
        <v>15846.7</v>
      </c>
    </row>
    <row r="655">
      <c r="A655" t="inlineStr">
        <is>
          <t>Trinidad and Tobago</t>
        </is>
      </c>
      <c r="B655" t="inlineStr">
        <is>
          <t>Japan</t>
        </is>
      </c>
      <c r="C655" t="n">
        <v>16951.3</v>
      </c>
    </row>
    <row r="656">
      <c r="A656" t="inlineStr">
        <is>
          <t>Taiwan</t>
        </is>
      </c>
      <c r="B656" t="inlineStr">
        <is>
          <t>Japan</t>
        </is>
      </c>
      <c r="C656" t="n">
        <v>1935.64</v>
      </c>
    </row>
    <row r="657">
      <c r="A657" t="inlineStr">
        <is>
          <t>Ukraine</t>
        </is>
      </c>
      <c r="B657" t="inlineStr">
        <is>
          <t>Japan</t>
        </is>
      </c>
      <c r="C657" t="n">
        <v>16513</v>
      </c>
    </row>
    <row r="658">
      <c r="A658" t="inlineStr">
        <is>
          <t>United Kingdom</t>
        </is>
      </c>
      <c r="B658" t="inlineStr">
        <is>
          <t>Japan</t>
        </is>
      </c>
      <c r="C658" t="n">
        <v>20406.5</v>
      </c>
    </row>
    <row r="659">
      <c r="A659" t="inlineStr">
        <is>
          <t>United States</t>
        </is>
      </c>
      <c r="B659" t="inlineStr">
        <is>
          <t>Japan</t>
        </is>
      </c>
      <c r="C659" t="n">
        <v>8905.1</v>
      </c>
    </row>
    <row r="660">
      <c r="A660" t="inlineStr">
        <is>
          <t>United States</t>
        </is>
      </c>
      <c r="B660" t="inlineStr">
        <is>
          <t>Japan</t>
        </is>
      </c>
      <c r="C660" t="n">
        <v>8905.1</v>
      </c>
    </row>
    <row r="661">
      <c r="A661" t="inlineStr">
        <is>
          <t>United States</t>
        </is>
      </c>
      <c r="B661" t="inlineStr">
        <is>
          <t>Japan</t>
        </is>
      </c>
      <c r="C661" t="n">
        <v>8905.1</v>
      </c>
    </row>
    <row r="662">
      <c r="A662" t="inlineStr">
        <is>
          <t>United States</t>
        </is>
      </c>
      <c r="B662" t="inlineStr">
        <is>
          <t>Japan</t>
        </is>
      </c>
      <c r="C662" t="n">
        <v>8905.1</v>
      </c>
    </row>
    <row r="663">
      <c r="A663" t="inlineStr">
        <is>
          <t>Uzbekistan</t>
        </is>
      </c>
      <c r="B663" t="inlineStr">
        <is>
          <t>Japan</t>
        </is>
      </c>
      <c r="C663" t="n">
        <v>10578.8</v>
      </c>
    </row>
    <row r="664">
      <c r="A664" t="inlineStr">
        <is>
          <t>Venezuela</t>
        </is>
      </c>
      <c r="B664" t="inlineStr">
        <is>
          <t>Japan</t>
        </is>
      </c>
      <c r="C664" t="n">
        <v>16365.3</v>
      </c>
    </row>
    <row r="665">
      <c r="A665" t="inlineStr">
        <is>
          <t>Yemen</t>
        </is>
      </c>
      <c r="B665" t="inlineStr">
        <is>
          <t>Japan</t>
        </is>
      </c>
      <c r="C665" t="n">
        <v>11527.9</v>
      </c>
    </row>
    <row r="666">
      <c r="A666" t="inlineStr">
        <is>
          <t>Croatia</t>
        </is>
      </c>
      <c r="B666" t="inlineStr">
        <is>
          <t>Japan</t>
        </is>
      </c>
      <c r="C666" t="n">
        <v>16262.3</v>
      </c>
    </row>
    <row r="667">
      <c r="A667" t="inlineStr">
        <is>
          <t>Mozambique</t>
        </is>
      </c>
      <c r="B667" t="inlineStr">
        <is>
          <t>Japan</t>
        </is>
      </c>
      <c r="C667" t="n">
        <v>13731</v>
      </c>
    </row>
    <row r="668">
      <c r="A668" t="inlineStr">
        <is>
          <t>Vietnam</t>
        </is>
      </c>
      <c r="B668" t="inlineStr">
        <is>
          <t>Japan</t>
        </is>
      </c>
      <c r="C668" t="n">
        <v>3747.56</v>
      </c>
    </row>
    <row r="669">
      <c r="A669" t="inlineStr">
        <is>
          <t>Philippines</t>
        </is>
      </c>
      <c r="B669" t="inlineStr">
        <is>
          <t>Japan</t>
        </is>
      </c>
      <c r="C669" t="n">
        <v>2568.18</v>
      </c>
    </row>
    <row r="670">
      <c r="A670" t="inlineStr">
        <is>
          <t>Iceland</t>
        </is>
      </c>
      <c r="B670" t="inlineStr">
        <is>
          <t>Japan</t>
        </is>
      </c>
      <c r="C670" t="n">
        <v>21363.5</v>
      </c>
    </row>
    <row r="671">
      <c r="A671" t="inlineStr">
        <is>
          <t>Papua New Guinea</t>
        </is>
      </c>
      <c r="B671" t="inlineStr">
        <is>
          <t>Japan</t>
        </is>
      </c>
      <c r="C671" t="n">
        <v>6228.56</v>
      </c>
    </row>
    <row r="672">
      <c r="A672" t="inlineStr">
        <is>
          <t>Cameroon</t>
        </is>
      </c>
      <c r="B672" t="inlineStr">
        <is>
          <t>Japan</t>
        </is>
      </c>
      <c r="C672" t="n">
        <v>20693.4</v>
      </c>
    </row>
    <row r="673">
      <c r="A673" t="inlineStr">
        <is>
          <t>South Africa</t>
        </is>
      </c>
      <c r="B673" t="inlineStr">
        <is>
          <t>Japan</t>
        </is>
      </c>
      <c r="C673" t="n">
        <v>13882.3</v>
      </c>
    </row>
    <row r="674">
      <c r="A674" t="inlineStr">
        <is>
          <t>United Arab Emirates</t>
        </is>
      </c>
      <c r="B674" t="inlineStr">
        <is>
          <t>United States</t>
        </is>
      </c>
      <c r="C674" t="n">
        <v>18375.5</v>
      </c>
    </row>
    <row r="675">
      <c r="A675" t="inlineStr">
        <is>
          <t>Angola</t>
        </is>
      </c>
      <c r="B675" t="inlineStr">
        <is>
          <t>United States</t>
        </is>
      </c>
      <c r="C675" t="n">
        <v>12162.7</v>
      </c>
    </row>
    <row r="676">
      <c r="A676" t="inlineStr">
        <is>
          <t>Argentina</t>
        </is>
      </c>
      <c r="B676" t="inlineStr">
        <is>
          <t>United States</t>
        </is>
      </c>
      <c r="C676" t="n">
        <v>12591</v>
      </c>
    </row>
    <row r="677">
      <c r="A677" t="inlineStr">
        <is>
          <t>Austria</t>
        </is>
      </c>
      <c r="B677" t="inlineStr">
        <is>
          <t>United States</t>
        </is>
      </c>
      <c r="C677" t="n">
        <v>11908.8</v>
      </c>
    </row>
    <row r="678">
      <c r="A678" t="inlineStr">
        <is>
          <t>Australia</t>
        </is>
      </c>
      <c r="B678" t="inlineStr">
        <is>
          <t>United States</t>
        </is>
      </c>
      <c r="C678" t="n">
        <v>12771.6</v>
      </c>
    </row>
    <row r="679">
      <c r="A679" t="inlineStr">
        <is>
          <t>Azerbaijan</t>
        </is>
      </c>
      <c r="B679" t="inlineStr">
        <is>
          <t>United States</t>
        </is>
      </c>
      <c r="C679" t="n">
        <v>8226.75</v>
      </c>
    </row>
    <row r="680">
      <c r="A680" t="inlineStr">
        <is>
          <t>Estonia</t>
        </is>
      </c>
      <c r="B680" t="inlineStr">
        <is>
          <t>United States</t>
        </is>
      </c>
      <c r="C680" t="n">
        <v>9275.860000000001</v>
      </c>
    </row>
    <row r="681">
      <c r="A681" t="inlineStr">
        <is>
          <t>Bangladesh</t>
        </is>
      </c>
      <c r="B681" t="inlineStr">
        <is>
          <t>United States</t>
        </is>
      </c>
      <c r="C681" t="n">
        <v>17035.6</v>
      </c>
    </row>
    <row r="682">
      <c r="A682" t="inlineStr">
        <is>
          <t>Belgium</t>
        </is>
      </c>
      <c r="B682" t="inlineStr">
        <is>
          <t>United States</t>
        </is>
      </c>
      <c r="C682" t="n">
        <v>8106.73</v>
      </c>
    </row>
    <row r="683">
      <c r="A683" t="inlineStr">
        <is>
          <t>Bulgaria</t>
        </is>
      </c>
      <c r="B683" t="inlineStr">
        <is>
          <t>United States</t>
        </is>
      </c>
      <c r="C683" t="n">
        <v>12051.7</v>
      </c>
    </row>
    <row r="684">
      <c r="A684" t="inlineStr">
        <is>
          <t>Bahrain</t>
        </is>
      </c>
      <c r="B684" t="inlineStr">
        <is>
          <t>United States</t>
        </is>
      </c>
      <c r="C684" t="n">
        <v>18849.1</v>
      </c>
    </row>
    <row r="685">
      <c r="A685" t="inlineStr">
        <is>
          <t>Brunei darussalam</t>
        </is>
      </c>
      <c r="B685" t="inlineStr">
        <is>
          <t>United States</t>
        </is>
      </c>
      <c r="C685" t="n">
        <v>12615.4</v>
      </c>
    </row>
    <row r="686">
      <c r="A686" t="inlineStr">
        <is>
          <t>Bolivia</t>
        </is>
      </c>
      <c r="B686" t="inlineStr">
        <is>
          <t>United States</t>
        </is>
      </c>
      <c r="C686" t="n">
        <v>8511.360000000001</v>
      </c>
    </row>
    <row r="687">
      <c r="A687" t="inlineStr">
        <is>
          <t>Brazil</t>
        </is>
      </c>
      <c r="B687" t="inlineStr">
        <is>
          <t>United States</t>
        </is>
      </c>
      <c r="C687" t="n">
        <v>9779.01</v>
      </c>
    </row>
    <row r="688">
      <c r="A688" t="inlineStr">
        <is>
          <t>Belarus</t>
        </is>
      </c>
      <c r="B688" t="inlineStr">
        <is>
          <t>United States</t>
        </is>
      </c>
      <c r="C688" t="n">
        <v>9245.780000000001</v>
      </c>
    </row>
    <row r="689">
      <c r="A689" t="inlineStr">
        <is>
          <t>Canada</t>
        </is>
      </c>
      <c r="B689" t="inlineStr">
        <is>
          <t>United States</t>
        </is>
      </c>
      <c r="C689" t="n">
        <v>1519.17</v>
      </c>
    </row>
    <row r="690">
      <c r="A690" t="inlineStr">
        <is>
          <t>Switzerland</t>
        </is>
      </c>
      <c r="B690" t="inlineStr">
        <is>
          <t>United States</t>
        </is>
      </c>
      <c r="C690" t="n">
        <v>9672.82</v>
      </c>
    </row>
    <row r="691">
      <c r="A691" t="inlineStr">
        <is>
          <t>Chile</t>
        </is>
      </c>
      <c r="B691" t="inlineStr">
        <is>
          <t>United States</t>
        </is>
      </c>
      <c r="C691" t="n">
        <v>8514.9</v>
      </c>
    </row>
    <row r="692">
      <c r="A692" t="inlineStr">
        <is>
          <t>China</t>
        </is>
      </c>
      <c r="B692" t="inlineStr">
        <is>
          <t>United States</t>
        </is>
      </c>
      <c r="C692" t="n">
        <v>10402.3</v>
      </c>
    </row>
    <row r="693">
      <c r="A693" t="inlineStr">
        <is>
          <t>Colombia</t>
        </is>
      </c>
      <c r="B693" t="inlineStr">
        <is>
          <t>United States</t>
        </is>
      </c>
      <c r="C693" t="n">
        <v>2781.41</v>
      </c>
    </row>
    <row r="694">
      <c r="A694" t="inlineStr">
        <is>
          <t>Czech Republic</t>
        </is>
      </c>
      <c r="B694" t="inlineStr">
        <is>
          <t>United States</t>
        </is>
      </c>
      <c r="C694" t="n">
        <v>8319.370000000001</v>
      </c>
    </row>
    <row r="695">
      <c r="A695" t="inlineStr">
        <is>
          <t>Germany</t>
        </is>
      </c>
      <c r="B695" t="inlineStr">
        <is>
          <t>United States</t>
        </is>
      </c>
      <c r="C695" t="n">
        <v>8323.27</v>
      </c>
    </row>
    <row r="696">
      <c r="A696" t="inlineStr">
        <is>
          <t>Denmark</t>
        </is>
      </c>
      <c r="B696" t="inlineStr">
        <is>
          <t>United States</t>
        </is>
      </c>
      <c r="C696" t="n">
        <v>8663.389999999999</v>
      </c>
    </row>
    <row r="697">
      <c r="A697" t="inlineStr">
        <is>
          <t>Dominican Republic</t>
        </is>
      </c>
      <c r="B697" t="inlineStr">
        <is>
          <t>United States</t>
        </is>
      </c>
      <c r="C697" t="n">
        <v>2440.66</v>
      </c>
    </row>
    <row r="698">
      <c r="A698" t="inlineStr">
        <is>
          <t>Algeria</t>
        </is>
      </c>
      <c r="B698" t="inlineStr">
        <is>
          <t>United States</t>
        </is>
      </c>
      <c r="C698" t="n">
        <v>9075.719999999999</v>
      </c>
    </row>
    <row r="699">
      <c r="A699" t="inlineStr">
        <is>
          <t>Egypt</t>
        </is>
      </c>
      <c r="B699" t="inlineStr">
        <is>
          <t>United States</t>
        </is>
      </c>
      <c r="C699" t="n">
        <v>12615.2</v>
      </c>
    </row>
    <row r="700">
      <c r="A700" t="inlineStr">
        <is>
          <t>Spain</t>
        </is>
      </c>
      <c r="B700" t="inlineStr">
        <is>
          <t>United States</t>
        </is>
      </c>
      <c r="C700" t="n">
        <v>8604.870000000001</v>
      </c>
    </row>
    <row r="701">
      <c r="A701" t="inlineStr">
        <is>
          <t>Finland</t>
        </is>
      </c>
      <c r="B701" t="inlineStr">
        <is>
          <t>United States</t>
        </is>
      </c>
      <c r="C701" t="n">
        <v>9298.25</v>
      </c>
    </row>
    <row r="702">
      <c r="A702" t="inlineStr">
        <is>
          <t>France</t>
        </is>
      </c>
      <c r="B702" t="inlineStr">
        <is>
          <t>United States</t>
        </is>
      </c>
      <c r="C702" t="n">
        <v>9676.049999999999</v>
      </c>
    </row>
    <row r="703">
      <c r="A703" t="inlineStr">
        <is>
          <t>Ghana</t>
        </is>
      </c>
      <c r="B703" t="inlineStr">
        <is>
          <t>United States</t>
        </is>
      </c>
      <c r="C703" t="n">
        <v>10039.3</v>
      </c>
    </row>
    <row r="704">
      <c r="A704" t="inlineStr">
        <is>
          <t>Georgia</t>
        </is>
      </c>
      <c r="B704" t="inlineStr">
        <is>
          <t>United States</t>
        </is>
      </c>
      <c r="C704" t="n">
        <v>12787.3</v>
      </c>
    </row>
    <row r="705">
      <c r="A705" t="inlineStr">
        <is>
          <t>Equatorial Guinea</t>
        </is>
      </c>
      <c r="B705" t="inlineStr">
        <is>
          <t>United States</t>
        </is>
      </c>
      <c r="C705" t="n">
        <v>11071.7</v>
      </c>
    </row>
    <row r="706">
      <c r="A706" t="inlineStr">
        <is>
          <t>Greece</t>
        </is>
      </c>
      <c r="B706" t="inlineStr">
        <is>
          <t>United States</t>
        </is>
      </c>
      <c r="C706" t="n">
        <v>11407.1</v>
      </c>
    </row>
    <row r="707">
      <c r="A707" t="inlineStr">
        <is>
          <t>Hungary</t>
        </is>
      </c>
      <c r="B707" t="inlineStr">
        <is>
          <t>United States</t>
        </is>
      </c>
      <c r="C707" t="n">
        <v>11908.8</v>
      </c>
    </row>
    <row r="708">
      <c r="A708" t="inlineStr">
        <is>
          <t>Indonesia</t>
        </is>
      </c>
      <c r="B708" t="inlineStr">
        <is>
          <t>United States</t>
        </is>
      </c>
      <c r="C708" t="n">
        <v>14000.3</v>
      </c>
    </row>
    <row r="709">
      <c r="A709" t="inlineStr">
        <is>
          <t>Ireland</t>
        </is>
      </c>
      <c r="B709" t="inlineStr">
        <is>
          <t>United States</t>
        </is>
      </c>
      <c r="C709" t="n">
        <v>7344.78</v>
      </c>
    </row>
    <row r="710">
      <c r="A710" t="inlineStr">
        <is>
          <t>India</t>
        </is>
      </c>
      <c r="B710" t="inlineStr">
        <is>
          <t>United States</t>
        </is>
      </c>
      <c r="C710" t="n">
        <v>18311.5</v>
      </c>
    </row>
    <row r="711">
      <c r="A711" t="inlineStr">
        <is>
          <t>Iraq</t>
        </is>
      </c>
      <c r="B711" t="inlineStr">
        <is>
          <t>United States</t>
        </is>
      </c>
      <c r="C711" t="n">
        <v>19308.7</v>
      </c>
    </row>
    <row r="712">
      <c r="A712" t="inlineStr">
        <is>
          <t>Iran</t>
        </is>
      </c>
      <c r="B712" t="inlineStr">
        <is>
          <t>United States</t>
        </is>
      </c>
      <c r="C712" t="n">
        <v>18440.9</v>
      </c>
    </row>
    <row r="713">
      <c r="A713" t="inlineStr">
        <is>
          <t>Italy</t>
        </is>
      </c>
      <c r="B713" t="inlineStr">
        <is>
          <t>United States</t>
        </is>
      </c>
      <c r="C713" t="n">
        <v>9971.219999999999</v>
      </c>
    </row>
    <row r="714">
      <c r="A714" t="inlineStr">
        <is>
          <t>Japan</t>
        </is>
      </c>
      <c r="B714" t="inlineStr">
        <is>
          <t>United States</t>
        </is>
      </c>
      <c r="C714" t="n">
        <v>8904.709999999999</v>
      </c>
    </row>
    <row r="715">
      <c r="A715" t="inlineStr">
        <is>
          <t>Republic of Korea</t>
        </is>
      </c>
      <c r="B715" t="inlineStr">
        <is>
          <t>United States</t>
        </is>
      </c>
      <c r="C715" t="n">
        <v>9754.879999999999</v>
      </c>
    </row>
    <row r="716">
      <c r="A716" t="inlineStr">
        <is>
          <t>Kuwait</t>
        </is>
      </c>
      <c r="B716" t="inlineStr">
        <is>
          <t>United States</t>
        </is>
      </c>
      <c r="C716" t="n">
        <v>19284.3</v>
      </c>
    </row>
    <row r="717">
      <c r="A717" t="inlineStr">
        <is>
          <t>Kazakhstan</t>
        </is>
      </c>
      <c r="B717" t="inlineStr">
        <is>
          <t>United States</t>
        </is>
      </c>
      <c r="C717" t="n">
        <v>8226.75</v>
      </c>
    </row>
    <row r="718">
      <c r="A718" t="inlineStr">
        <is>
          <t>Israel</t>
        </is>
      </c>
      <c r="B718" t="inlineStr">
        <is>
          <t>United States</t>
        </is>
      </c>
      <c r="C718" t="n">
        <v>12840.1</v>
      </c>
    </row>
    <row r="719">
      <c r="A719" t="inlineStr">
        <is>
          <t>Libya</t>
        </is>
      </c>
      <c r="B719" t="inlineStr">
        <is>
          <t>United States</t>
        </is>
      </c>
      <c r="C719" t="n">
        <v>10667.6</v>
      </c>
    </row>
    <row r="720">
      <c r="A720" t="inlineStr">
        <is>
          <t>Morocco</t>
        </is>
      </c>
      <c r="B720" t="inlineStr">
        <is>
          <t>United States</t>
        </is>
      </c>
      <c r="C720" t="n">
        <v>8562.27</v>
      </c>
    </row>
    <row r="721">
      <c r="A721" t="inlineStr">
        <is>
          <t>Moldova</t>
        </is>
      </c>
      <c r="B721" t="inlineStr">
        <is>
          <t>United States</t>
        </is>
      </c>
      <c r="C721" t="n">
        <v>12350.6</v>
      </c>
    </row>
    <row r="722">
      <c r="A722" t="inlineStr">
        <is>
          <t>Myanmar</t>
        </is>
      </c>
      <c r="B722" t="inlineStr">
        <is>
          <t>United States</t>
        </is>
      </c>
      <c r="C722" t="n">
        <v>15204.4</v>
      </c>
    </row>
    <row r="723">
      <c r="A723" t="inlineStr">
        <is>
          <t>Mexico</t>
        </is>
      </c>
      <c r="B723" t="inlineStr">
        <is>
          <t>United States</t>
        </is>
      </c>
      <c r="C723" t="n">
        <v>2759.49</v>
      </c>
    </row>
    <row r="724">
      <c r="A724" t="inlineStr">
        <is>
          <t>Malaysia</t>
        </is>
      </c>
      <c r="B724" t="inlineStr">
        <is>
          <t>United States</t>
        </is>
      </c>
      <c r="C724" t="n">
        <v>14214.2</v>
      </c>
    </row>
    <row r="725">
      <c r="A725" t="inlineStr">
        <is>
          <t>Nigeria</t>
        </is>
      </c>
      <c r="B725" t="inlineStr">
        <is>
          <t>United States</t>
        </is>
      </c>
      <c r="C725" t="n">
        <v>10406.5</v>
      </c>
    </row>
    <row r="726">
      <c r="A726" t="inlineStr">
        <is>
          <t>Netherlands</t>
        </is>
      </c>
      <c r="B726" t="inlineStr">
        <is>
          <t>United States</t>
        </is>
      </c>
      <c r="C726" t="n">
        <v>8053.45</v>
      </c>
    </row>
    <row r="727">
      <c r="A727" t="inlineStr">
        <is>
          <t>Norway</t>
        </is>
      </c>
      <c r="B727" t="inlineStr">
        <is>
          <t>United States</t>
        </is>
      </c>
      <c r="C727" t="n">
        <v>7943.43</v>
      </c>
    </row>
    <row r="728">
      <c r="A728" t="inlineStr">
        <is>
          <t>Oman</t>
        </is>
      </c>
      <c r="B728" t="inlineStr">
        <is>
          <t>United States</t>
        </is>
      </c>
      <c r="C728" t="n">
        <v>16732.4</v>
      </c>
    </row>
    <row r="729">
      <c r="A729" t="inlineStr">
        <is>
          <t>Peru</t>
        </is>
      </c>
      <c r="B729" t="inlineStr">
        <is>
          <t>United States</t>
        </is>
      </c>
      <c r="C729" t="n">
        <v>4731.82</v>
      </c>
    </row>
    <row r="730">
      <c r="A730" t="inlineStr">
        <is>
          <t>Pakistan</t>
        </is>
      </c>
      <c r="B730" t="inlineStr">
        <is>
          <t>United States</t>
        </is>
      </c>
      <c r="C730" t="n">
        <v>18187.2</v>
      </c>
    </row>
    <row r="731">
      <c r="A731" t="inlineStr">
        <is>
          <t>Poland</t>
        </is>
      </c>
      <c r="B731" t="inlineStr">
        <is>
          <t>United States</t>
        </is>
      </c>
      <c r="C731" t="n">
        <v>9144.17</v>
      </c>
    </row>
    <row r="732">
      <c r="A732" t="inlineStr">
        <is>
          <t>Portugal</t>
        </is>
      </c>
      <c r="B732" t="inlineStr">
        <is>
          <t>United States</t>
        </is>
      </c>
      <c r="C732" t="n">
        <v>7947.81</v>
      </c>
    </row>
    <row r="733">
      <c r="A733" t="inlineStr">
        <is>
          <t>Qatar</t>
        </is>
      </c>
      <c r="B733" t="inlineStr">
        <is>
          <t>United States</t>
        </is>
      </c>
      <c r="C733" t="n">
        <v>18765.3</v>
      </c>
    </row>
    <row r="734">
      <c r="A734" t="inlineStr">
        <is>
          <t>Romania</t>
        </is>
      </c>
      <c r="B734" t="inlineStr">
        <is>
          <t>United States</t>
        </is>
      </c>
      <c r="C734" t="n">
        <v>12354.2</v>
      </c>
    </row>
    <row r="735">
      <c r="A735" t="inlineStr">
        <is>
          <t>Russian Federation</t>
        </is>
      </c>
      <c r="B735" t="inlineStr">
        <is>
          <t>United States</t>
        </is>
      </c>
      <c r="C735" t="n">
        <v>8226.870000000001</v>
      </c>
    </row>
    <row r="736">
      <c r="A736" t="inlineStr">
        <is>
          <t>Russian Federation</t>
        </is>
      </c>
      <c r="B736" t="inlineStr">
        <is>
          <t>United States</t>
        </is>
      </c>
      <c r="C736" t="n">
        <v>8226.870000000001</v>
      </c>
    </row>
    <row r="737">
      <c r="A737" t="inlineStr">
        <is>
          <t>Russian Federation</t>
        </is>
      </c>
      <c r="B737" t="inlineStr">
        <is>
          <t>United States</t>
        </is>
      </c>
      <c r="C737" t="n">
        <v>8226.870000000001</v>
      </c>
    </row>
    <row r="738">
      <c r="A738" t="inlineStr">
        <is>
          <t>Russian Federation</t>
        </is>
      </c>
      <c r="B738" t="inlineStr">
        <is>
          <t>United States</t>
        </is>
      </c>
      <c r="C738" t="n">
        <v>8226.870000000001</v>
      </c>
    </row>
    <row r="739">
      <c r="A739" t="inlineStr">
        <is>
          <t>Russian Federation</t>
        </is>
      </c>
      <c r="B739" t="inlineStr">
        <is>
          <t>United States</t>
        </is>
      </c>
      <c r="C739" t="n">
        <v>8226.870000000001</v>
      </c>
    </row>
    <row r="740">
      <c r="A740" t="inlineStr">
        <is>
          <t>Russian Federation</t>
        </is>
      </c>
      <c r="B740" t="inlineStr">
        <is>
          <t>United States</t>
        </is>
      </c>
      <c r="C740" t="n">
        <v>8226.870000000001</v>
      </c>
    </row>
    <row r="741">
      <c r="A741" t="inlineStr">
        <is>
          <t>Saudi Arabia</t>
        </is>
      </c>
      <c r="B741" t="inlineStr">
        <is>
          <t>United States</t>
        </is>
      </c>
      <c r="C741" t="n">
        <v>20000</v>
      </c>
    </row>
    <row r="742">
      <c r="A742" t="inlineStr">
        <is>
          <t>Sweden</t>
        </is>
      </c>
      <c r="B742" t="inlineStr">
        <is>
          <t>United States</t>
        </is>
      </c>
      <c r="C742" t="n">
        <v>8165.51</v>
      </c>
    </row>
    <row r="743">
      <c r="A743" t="inlineStr">
        <is>
          <t>Singapore</t>
        </is>
      </c>
      <c r="B743" t="inlineStr">
        <is>
          <t>United States</t>
        </is>
      </c>
      <c r="C743" t="n">
        <v>13845.6</v>
      </c>
    </row>
    <row r="744">
      <c r="A744" t="inlineStr">
        <is>
          <t>Slovenia</t>
        </is>
      </c>
      <c r="B744" t="inlineStr">
        <is>
          <t>United States</t>
        </is>
      </c>
      <c r="C744" t="n">
        <v>11912.5</v>
      </c>
    </row>
    <row r="745">
      <c r="A745" t="inlineStr">
        <is>
          <t>Slovakia</t>
        </is>
      </c>
      <c r="B745" t="inlineStr">
        <is>
          <t>United States</t>
        </is>
      </c>
      <c r="C745" t="n">
        <v>11908.8</v>
      </c>
    </row>
    <row r="746">
      <c r="A746" t="inlineStr">
        <is>
          <t>Syria</t>
        </is>
      </c>
      <c r="B746" t="inlineStr">
        <is>
          <t>United States</t>
        </is>
      </c>
      <c r="C746" t="n">
        <v>12658.3</v>
      </c>
    </row>
    <row r="747">
      <c r="A747" t="inlineStr">
        <is>
          <t>Thailand</t>
        </is>
      </c>
      <c r="B747" t="inlineStr">
        <is>
          <t>United States</t>
        </is>
      </c>
      <c r="C747" t="n">
        <v>14109.7</v>
      </c>
    </row>
    <row r="748">
      <c r="A748" t="inlineStr">
        <is>
          <t>Turkmenistan</t>
        </is>
      </c>
      <c r="B748" t="inlineStr">
        <is>
          <t>United States</t>
        </is>
      </c>
      <c r="C748" t="n">
        <v>18439.6</v>
      </c>
    </row>
    <row r="749">
      <c r="A749" t="inlineStr">
        <is>
          <t>Tunisia</t>
        </is>
      </c>
      <c r="B749" t="inlineStr">
        <is>
          <t>United States</t>
        </is>
      </c>
      <c r="C749" t="n">
        <v>10022.3</v>
      </c>
    </row>
    <row r="750">
      <c r="A750" t="inlineStr">
        <is>
          <t>Turkey</t>
        </is>
      </c>
      <c r="B750" t="inlineStr">
        <is>
          <t>United States</t>
        </is>
      </c>
      <c r="C750" t="n">
        <v>11825.4</v>
      </c>
    </row>
    <row r="751">
      <c r="A751" t="inlineStr">
        <is>
          <t>Trinidad and Tobago</t>
        </is>
      </c>
      <c r="B751" t="inlineStr">
        <is>
          <t>United States</t>
        </is>
      </c>
      <c r="C751" t="n">
        <v>3695.92</v>
      </c>
    </row>
    <row r="752">
      <c r="A752" t="inlineStr">
        <is>
          <t>Taiwan</t>
        </is>
      </c>
      <c r="B752" t="inlineStr">
        <is>
          <t>United States</t>
        </is>
      </c>
      <c r="C752" t="n">
        <v>11098.5</v>
      </c>
    </row>
    <row r="753">
      <c r="A753" t="inlineStr">
        <is>
          <t>Ukraine</t>
        </is>
      </c>
      <c r="B753" t="inlineStr">
        <is>
          <t>United States</t>
        </is>
      </c>
      <c r="C753" t="n">
        <v>12555.6</v>
      </c>
    </row>
    <row r="754">
      <c r="A754" t="inlineStr">
        <is>
          <t>United Kingdom</t>
        </is>
      </c>
      <c r="B754" t="inlineStr">
        <is>
          <t>United States</t>
        </is>
      </c>
      <c r="C754" t="n">
        <v>7770.6</v>
      </c>
    </row>
    <row r="755">
      <c r="A755" t="inlineStr">
        <is>
          <t>United States</t>
        </is>
      </c>
      <c r="B755" t="inlineStr">
        <is>
          <t>United States</t>
        </is>
      </c>
      <c r="C755" t="n">
        <v>0</v>
      </c>
    </row>
    <row r="756">
      <c r="A756" t="inlineStr">
        <is>
          <t>United States</t>
        </is>
      </c>
      <c r="B756" t="inlineStr">
        <is>
          <t>United States</t>
        </is>
      </c>
      <c r="C756" t="n">
        <v>0</v>
      </c>
    </row>
    <row r="757">
      <c r="A757" t="inlineStr">
        <is>
          <t>United States</t>
        </is>
      </c>
      <c r="B757" t="inlineStr">
        <is>
          <t>United States</t>
        </is>
      </c>
      <c r="C757" t="n">
        <v>0</v>
      </c>
    </row>
    <row r="758">
      <c r="A758" t="inlineStr">
        <is>
          <t>United States</t>
        </is>
      </c>
      <c r="B758" t="inlineStr">
        <is>
          <t>United States</t>
        </is>
      </c>
      <c r="C758" t="n">
        <v>0</v>
      </c>
    </row>
    <row r="759">
      <c r="A759" t="inlineStr">
        <is>
          <t>Uzbekistan</t>
        </is>
      </c>
      <c r="B759" t="inlineStr">
        <is>
          <t>United States</t>
        </is>
      </c>
      <c r="C759" t="n">
        <v>18185.9</v>
      </c>
    </row>
    <row r="760">
      <c r="A760" t="inlineStr">
        <is>
          <t>Venezuela</t>
        </is>
      </c>
      <c r="B760" t="inlineStr">
        <is>
          <t>United States</t>
        </is>
      </c>
      <c r="C760" t="n">
        <v>3118.44</v>
      </c>
    </row>
    <row r="761">
      <c r="A761" t="inlineStr">
        <is>
          <t>Yemen</t>
        </is>
      </c>
      <c r="B761" t="inlineStr">
        <is>
          <t>United States</t>
        </is>
      </c>
      <c r="C761" t="n">
        <v>15701.2</v>
      </c>
    </row>
    <row r="762">
      <c r="A762" t="inlineStr">
        <is>
          <t>Croatia</t>
        </is>
      </c>
      <c r="B762" t="inlineStr">
        <is>
          <t>United States</t>
        </is>
      </c>
      <c r="C762" t="n">
        <v>11832.9</v>
      </c>
    </row>
    <row r="763">
      <c r="A763" t="inlineStr">
        <is>
          <t>Mozambique</t>
        </is>
      </c>
      <c r="B763" t="inlineStr">
        <is>
          <t>United States</t>
        </is>
      </c>
      <c r="C763" t="n">
        <v>15490.5</v>
      </c>
    </row>
    <row r="764">
      <c r="A764" t="inlineStr">
        <is>
          <t>Vietnam</t>
        </is>
      </c>
      <c r="B764" t="inlineStr">
        <is>
          <t>United States</t>
        </is>
      </c>
      <c r="C764" t="n">
        <v>12907.4</v>
      </c>
    </row>
    <row r="765">
      <c r="A765" t="inlineStr">
        <is>
          <t>Philippines</t>
        </is>
      </c>
      <c r="B765" t="inlineStr">
        <is>
          <t>United States</t>
        </is>
      </c>
      <c r="C765" t="n">
        <v>11471.8</v>
      </c>
    </row>
    <row r="766">
      <c r="A766" t="inlineStr">
        <is>
          <t>Iceland</t>
        </is>
      </c>
      <c r="B766" t="inlineStr">
        <is>
          <t>United States</t>
        </is>
      </c>
      <c r="C766" t="n">
        <v>6381.13</v>
      </c>
    </row>
    <row r="767">
      <c r="A767" t="inlineStr">
        <is>
          <t>Papua New Guinea</t>
        </is>
      </c>
      <c r="B767" t="inlineStr">
        <is>
          <t>United States</t>
        </is>
      </c>
      <c r="C767" t="n">
        <v>10274.3</v>
      </c>
    </row>
    <row r="768">
      <c r="A768" t="inlineStr">
        <is>
          <t>Cameroon</t>
        </is>
      </c>
      <c r="B768" t="inlineStr">
        <is>
          <t>United States</t>
        </is>
      </c>
      <c r="C768" t="n">
        <v>10903.9</v>
      </c>
    </row>
    <row r="769">
      <c r="A769" t="inlineStr">
        <is>
          <t>South Africa</t>
        </is>
      </c>
      <c r="B769" t="inlineStr">
        <is>
          <t>United States</t>
        </is>
      </c>
      <c r="C769" t="n">
        <v>15013.3</v>
      </c>
    </row>
    <row r="770">
      <c r="A770" t="inlineStr">
        <is>
          <t>United Arab Emirates</t>
        </is>
      </c>
      <c r="B770" t="inlineStr">
        <is>
          <t>Korea</t>
        </is>
      </c>
      <c r="C770" t="n">
        <v>10958.7</v>
      </c>
    </row>
    <row r="771">
      <c r="A771" t="inlineStr">
        <is>
          <t>Angola</t>
        </is>
      </c>
      <c r="B771" t="inlineStr">
        <is>
          <t>Korea</t>
        </is>
      </c>
      <c r="C771" t="n">
        <v>17850</v>
      </c>
    </row>
    <row r="772">
      <c r="A772" t="inlineStr">
        <is>
          <t>Argentina</t>
        </is>
      </c>
      <c r="B772" t="inlineStr">
        <is>
          <t>Korea</t>
        </is>
      </c>
      <c r="C772" t="n">
        <v>19351.8</v>
      </c>
    </row>
    <row r="773">
      <c r="A773" t="inlineStr">
        <is>
          <t>Austria</t>
        </is>
      </c>
      <c r="B773" t="inlineStr">
        <is>
          <t>Korea</t>
        </is>
      </c>
      <c r="C773" t="n">
        <v>16047.8</v>
      </c>
    </row>
    <row r="774">
      <c r="A774" t="inlineStr">
        <is>
          <t>Australia</t>
        </is>
      </c>
      <c r="B774" t="inlineStr">
        <is>
          <t>Korea</t>
        </is>
      </c>
      <c r="C774" t="n">
        <v>10153.9</v>
      </c>
    </row>
    <row r="775">
      <c r="A775" t="inlineStr">
        <is>
          <t>Azerbaijan</t>
        </is>
      </c>
      <c r="B775" t="inlineStr">
        <is>
          <t>Korea</t>
        </is>
      </c>
      <c r="C775" t="n">
        <v>1579.54</v>
      </c>
    </row>
    <row r="776">
      <c r="A776" t="inlineStr">
        <is>
          <t>Estonia</t>
        </is>
      </c>
      <c r="B776" t="inlineStr">
        <is>
          <t>Korea</t>
        </is>
      </c>
      <c r="C776" t="n">
        <v>22858</v>
      </c>
    </row>
    <row r="777">
      <c r="A777" t="inlineStr">
        <is>
          <t>Bangladesh</t>
        </is>
      </c>
      <c r="B777" t="inlineStr">
        <is>
          <t>Korea</t>
        </is>
      </c>
      <c r="C777" t="n">
        <v>8077.66</v>
      </c>
    </row>
    <row r="778">
      <c r="A778" t="inlineStr">
        <is>
          <t>Belgium</t>
        </is>
      </c>
      <c r="B778" t="inlineStr">
        <is>
          <t>Korea</t>
        </is>
      </c>
      <c r="C778" t="n">
        <v>20557.7</v>
      </c>
    </row>
    <row r="779">
      <c r="A779" t="inlineStr">
        <is>
          <t>Bulgaria</t>
        </is>
      </c>
      <c r="B779" t="inlineStr">
        <is>
          <t>Korea</t>
        </is>
      </c>
      <c r="C779" t="n">
        <v>15692.7</v>
      </c>
    </row>
    <row r="780">
      <c r="A780" t="inlineStr">
        <is>
          <t>Bahrain</t>
        </is>
      </c>
      <c r="B780" t="inlineStr">
        <is>
          <t>Korea</t>
        </is>
      </c>
      <c r="C780" t="n">
        <v>11430</v>
      </c>
    </row>
    <row r="781">
      <c r="A781" t="inlineStr">
        <is>
          <t>Brunei darussalam</t>
        </is>
      </c>
      <c r="B781" t="inlineStr">
        <is>
          <t>Korea</t>
        </is>
      </c>
      <c r="C781" t="n">
        <v>3828.74</v>
      </c>
    </row>
    <row r="782">
      <c r="A782" t="inlineStr">
        <is>
          <t>Bolivia</t>
        </is>
      </c>
      <c r="B782" t="inlineStr">
        <is>
          <t>Korea</t>
        </is>
      </c>
      <c r="C782" t="n">
        <v>17656.2</v>
      </c>
    </row>
    <row r="783">
      <c r="A783" t="inlineStr">
        <is>
          <t>Brazil</t>
        </is>
      </c>
      <c r="B783" t="inlineStr">
        <is>
          <t>Korea</t>
        </is>
      </c>
      <c r="C783" t="n">
        <v>22052.8</v>
      </c>
    </row>
    <row r="784">
      <c r="A784" t="inlineStr">
        <is>
          <t>Belarus</t>
        </is>
      </c>
      <c r="B784" t="inlineStr">
        <is>
          <t>Korea</t>
        </is>
      </c>
      <c r="C784" t="n">
        <v>22391.1</v>
      </c>
    </row>
    <row r="785">
      <c r="A785" t="inlineStr">
        <is>
          <t>Canada</t>
        </is>
      </c>
      <c r="B785" t="inlineStr">
        <is>
          <t>Korea</t>
        </is>
      </c>
      <c r="C785" t="n">
        <v>9153.709999999999</v>
      </c>
    </row>
    <row r="786">
      <c r="A786" t="inlineStr">
        <is>
          <t>Switzerland</t>
        </is>
      </c>
      <c r="B786" t="inlineStr">
        <is>
          <t>Korea</t>
        </is>
      </c>
      <c r="C786" t="n">
        <v>16167.4</v>
      </c>
    </row>
    <row r="787">
      <c r="A787" t="inlineStr">
        <is>
          <t>Chile</t>
        </is>
      </c>
      <c r="B787" t="inlineStr">
        <is>
          <t>Korea</t>
        </is>
      </c>
      <c r="C787" t="n">
        <v>17656.8</v>
      </c>
    </row>
    <row r="788">
      <c r="A788" t="inlineStr">
        <is>
          <t>China</t>
        </is>
      </c>
      <c r="B788" t="inlineStr">
        <is>
          <t>Korea</t>
        </is>
      </c>
      <c r="C788" t="n">
        <v>661.595</v>
      </c>
    </row>
    <row r="789">
      <c r="A789" t="inlineStr">
        <is>
          <t>Colombia</t>
        </is>
      </c>
      <c r="B789" t="inlineStr">
        <is>
          <t>Korea</t>
        </is>
      </c>
      <c r="C789" t="n">
        <v>16112.9</v>
      </c>
    </row>
    <row r="790">
      <c r="A790" t="inlineStr">
        <is>
          <t>Czech Republic</t>
        </is>
      </c>
      <c r="B790" t="inlineStr">
        <is>
          <t>Korea</t>
        </is>
      </c>
      <c r="C790" t="n">
        <v>21070.7</v>
      </c>
    </row>
    <row r="791">
      <c r="A791" t="inlineStr">
        <is>
          <t>Germany</t>
        </is>
      </c>
      <c r="B791" t="inlineStr">
        <is>
          <t>Korea</t>
        </is>
      </c>
      <c r="C791" t="n">
        <v>21072.1</v>
      </c>
    </row>
    <row r="792">
      <c r="A792" t="inlineStr">
        <is>
          <t>Denmark</t>
        </is>
      </c>
      <c r="B792" t="inlineStr">
        <is>
          <t>Korea</t>
        </is>
      </c>
      <c r="C792" t="n">
        <v>21794.2</v>
      </c>
    </row>
    <row r="793">
      <c r="A793" t="inlineStr">
        <is>
          <t>Dominican Republic</t>
        </is>
      </c>
      <c r="B793" t="inlineStr">
        <is>
          <t>Korea</t>
        </is>
      </c>
      <c r="C793" t="n">
        <v>17427.9</v>
      </c>
    </row>
    <row r="794">
      <c r="A794" t="inlineStr">
        <is>
          <t>Algeria</t>
        </is>
      </c>
      <c r="B794" t="inlineStr">
        <is>
          <t>Korea</t>
        </is>
      </c>
      <c r="C794" t="n">
        <v>17086.1</v>
      </c>
    </row>
    <row r="795">
      <c r="A795" t="inlineStr">
        <is>
          <t>Egypt</t>
        </is>
      </c>
      <c r="B795" t="inlineStr">
        <is>
          <t>Korea</t>
        </is>
      </c>
      <c r="C795" t="n">
        <v>14067.9</v>
      </c>
    </row>
    <row r="796">
      <c r="A796" t="inlineStr">
        <is>
          <t>Spain</t>
        </is>
      </c>
      <c r="B796" t="inlineStr">
        <is>
          <t>Korea</t>
        </is>
      </c>
      <c r="C796" t="n">
        <v>17510.6</v>
      </c>
    </row>
    <row r="797">
      <c r="A797" t="inlineStr">
        <is>
          <t>Finland</t>
        </is>
      </c>
      <c r="B797" t="inlineStr">
        <is>
          <t>Korea</t>
        </is>
      </c>
      <c r="C797" t="n">
        <v>22925.3</v>
      </c>
    </row>
    <row r="798">
      <c r="A798" t="inlineStr">
        <is>
          <t>France</t>
        </is>
      </c>
      <c r="B798" t="inlineStr">
        <is>
          <t>Korea</t>
        </is>
      </c>
      <c r="C798" t="n">
        <v>16168.4</v>
      </c>
    </row>
    <row r="799">
      <c r="A799" t="inlineStr">
        <is>
          <t>Ghana</t>
        </is>
      </c>
      <c r="B799" t="inlineStr">
        <is>
          <t>Korea</t>
        </is>
      </c>
      <c r="C799" t="n">
        <v>20907.9</v>
      </c>
    </row>
    <row r="800">
      <c r="A800" t="inlineStr">
        <is>
          <t>Georgia</t>
        </is>
      </c>
      <c r="B800" t="inlineStr">
        <is>
          <t>Korea</t>
        </is>
      </c>
      <c r="C800" t="n">
        <v>16663.2</v>
      </c>
    </row>
    <row r="801">
      <c r="A801" t="inlineStr">
        <is>
          <t>Equatorial Guinea</t>
        </is>
      </c>
      <c r="B801" t="inlineStr">
        <is>
          <t>Korea</t>
        </is>
      </c>
      <c r="C801" t="n">
        <v>20146.6</v>
      </c>
    </row>
    <row r="802">
      <c r="A802" t="inlineStr">
        <is>
          <t>Greece</t>
        </is>
      </c>
      <c r="B802" t="inlineStr">
        <is>
          <t>Korea</t>
        </is>
      </c>
      <c r="C802" t="n">
        <v>14987</v>
      </c>
    </row>
    <row r="803">
      <c r="A803" t="inlineStr">
        <is>
          <t>Hungary</t>
        </is>
      </c>
      <c r="B803" t="inlineStr">
        <is>
          <t>Korea</t>
        </is>
      </c>
      <c r="C803" t="n">
        <v>16047.8</v>
      </c>
    </row>
    <row r="804">
      <c r="A804" t="inlineStr">
        <is>
          <t>Indonesia</t>
        </is>
      </c>
      <c r="B804" t="inlineStr">
        <is>
          <t>Korea</t>
        </is>
      </c>
      <c r="C804" t="n">
        <v>5489.41</v>
      </c>
    </row>
    <row r="805">
      <c r="A805" t="inlineStr">
        <is>
          <t>Ireland</t>
        </is>
      </c>
      <c r="B805" t="inlineStr">
        <is>
          <t>Korea</t>
        </is>
      </c>
      <c r="C805" t="n">
        <v>20146.8</v>
      </c>
    </row>
    <row r="806">
      <c r="A806" t="inlineStr">
        <is>
          <t>India</t>
        </is>
      </c>
      <c r="B806" t="inlineStr">
        <is>
          <t>Korea</t>
        </is>
      </c>
      <c r="C806" t="n">
        <v>9348.99</v>
      </c>
    </row>
    <row r="807">
      <c r="A807" t="inlineStr">
        <is>
          <t>Iraq</t>
        </is>
      </c>
      <c r="B807" t="inlineStr">
        <is>
          <t>Korea</t>
        </is>
      </c>
      <c r="C807" t="n">
        <v>11809.1</v>
      </c>
    </row>
    <row r="808">
      <c r="A808" t="inlineStr">
        <is>
          <t>Iran</t>
        </is>
      </c>
      <c r="B808" t="inlineStr">
        <is>
          <t>Korea</t>
        </is>
      </c>
      <c r="C808" t="n">
        <v>11016.7</v>
      </c>
    </row>
    <row r="809">
      <c r="A809" t="inlineStr">
        <is>
          <t>Italy</t>
        </is>
      </c>
      <c r="B809" t="inlineStr">
        <is>
          <t>Korea</t>
        </is>
      </c>
      <c r="C809" t="n">
        <v>15846.3</v>
      </c>
    </row>
    <row r="810">
      <c r="A810" t="inlineStr">
        <is>
          <t>Japan</t>
        </is>
      </c>
      <c r="B810" t="inlineStr">
        <is>
          <t>Korea</t>
        </is>
      </c>
      <c r="C810" t="n">
        <v>954.701</v>
      </c>
    </row>
    <row r="811">
      <c r="A811" t="inlineStr">
        <is>
          <t>Republic of Korea</t>
        </is>
      </c>
      <c r="B811" t="inlineStr">
        <is>
          <t>Korea</t>
        </is>
      </c>
      <c r="C811" t="n">
        <v>0</v>
      </c>
    </row>
    <row r="812">
      <c r="A812" t="inlineStr">
        <is>
          <t>Kuwait</t>
        </is>
      </c>
      <c r="B812" t="inlineStr">
        <is>
          <t>Korea</t>
        </is>
      </c>
      <c r="C812" t="n">
        <v>11782.5</v>
      </c>
    </row>
    <row r="813">
      <c r="A813" t="inlineStr">
        <is>
          <t>Kazakhstan</t>
        </is>
      </c>
      <c r="B813" t="inlineStr">
        <is>
          <t>Korea</t>
        </is>
      </c>
      <c r="C813" t="n">
        <v>1579.54</v>
      </c>
    </row>
    <row r="814">
      <c r="A814" t="inlineStr">
        <is>
          <t>Israel</t>
        </is>
      </c>
      <c r="B814" t="inlineStr">
        <is>
          <t>Korea</t>
        </is>
      </c>
      <c r="C814" t="n">
        <v>14214.5</v>
      </c>
    </row>
    <row r="815">
      <c r="A815" t="inlineStr">
        <is>
          <t>Libya</t>
        </is>
      </c>
      <c r="B815" t="inlineStr">
        <is>
          <t>Korea</t>
        </is>
      </c>
      <c r="C815" t="n">
        <v>15891.7</v>
      </c>
    </row>
    <row r="816">
      <c r="A816" t="inlineStr">
        <is>
          <t>Morocco</t>
        </is>
      </c>
      <c r="B816" t="inlineStr">
        <is>
          <t>Korea</t>
        </is>
      </c>
      <c r="C816" t="n">
        <v>17590.1</v>
      </c>
    </row>
    <row r="817">
      <c r="A817" t="inlineStr">
        <is>
          <t>Moldova</t>
        </is>
      </c>
      <c r="B817" t="inlineStr">
        <is>
          <t>Korea</t>
        </is>
      </c>
      <c r="C817" t="n">
        <v>15942.7</v>
      </c>
    </row>
    <row r="818">
      <c r="A818" t="inlineStr">
        <is>
          <t>Myanmar</t>
        </is>
      </c>
      <c r="B818" t="inlineStr">
        <is>
          <t>Korea</t>
        </is>
      </c>
      <c r="C818" t="n">
        <v>6106.76</v>
      </c>
    </row>
    <row r="819">
      <c r="A819" t="inlineStr">
        <is>
          <t>Mexico</t>
        </is>
      </c>
      <c r="B819" t="inlineStr">
        <is>
          <t>Korea</t>
        </is>
      </c>
      <c r="C819" t="n">
        <v>12583.5</v>
      </c>
    </row>
    <row r="820">
      <c r="A820" t="inlineStr">
        <is>
          <t>Malaysia</t>
        </is>
      </c>
      <c r="B820" t="inlineStr">
        <is>
          <t>Korea</t>
        </is>
      </c>
      <c r="C820" t="n">
        <v>5099.85</v>
      </c>
    </row>
    <row r="821">
      <c r="A821" t="inlineStr">
        <is>
          <t>Nigeria</t>
        </is>
      </c>
      <c r="B821" t="inlineStr">
        <is>
          <t>Korea</t>
        </is>
      </c>
      <c r="C821" t="n">
        <v>20868.2</v>
      </c>
    </row>
    <row r="822">
      <c r="A822" t="inlineStr">
        <is>
          <t>Netherlands</t>
        </is>
      </c>
      <c r="B822" t="inlineStr">
        <is>
          <t>Korea</t>
        </is>
      </c>
      <c r="C822" t="n">
        <v>20488.2</v>
      </c>
    </row>
    <row r="823">
      <c r="A823" t="inlineStr">
        <is>
          <t>Norway</t>
        </is>
      </c>
      <c r="B823" t="inlineStr">
        <is>
          <t>Korea</t>
        </is>
      </c>
      <c r="C823" t="n">
        <v>21647.5</v>
      </c>
    </row>
    <row r="824">
      <c r="A824" t="inlineStr">
        <is>
          <t>Oman</t>
        </is>
      </c>
      <c r="B824" t="inlineStr">
        <is>
          <t>Korea</t>
        </is>
      </c>
      <c r="C824" t="n">
        <v>10540.9</v>
      </c>
    </row>
    <row r="825">
      <c r="A825" t="inlineStr">
        <is>
          <t>Peru</t>
        </is>
      </c>
      <c r="B825" t="inlineStr">
        <is>
          <t>Korea</t>
        </is>
      </c>
      <c r="C825" t="n">
        <v>15993.8</v>
      </c>
    </row>
    <row r="826">
      <c r="A826" t="inlineStr">
        <is>
          <t>Pakistan</t>
        </is>
      </c>
      <c r="B826" t="inlineStr">
        <is>
          <t>Korea</t>
        </is>
      </c>
      <c r="C826" t="n">
        <v>10258.5</v>
      </c>
    </row>
    <row r="827">
      <c r="A827" t="inlineStr">
        <is>
          <t>Poland</t>
        </is>
      </c>
      <c r="B827" t="inlineStr">
        <is>
          <t>Korea</t>
        </is>
      </c>
      <c r="C827" t="n">
        <v>22131</v>
      </c>
    </row>
    <row r="828">
      <c r="A828" t="inlineStr">
        <is>
          <t>Portugal</t>
        </is>
      </c>
      <c r="B828" t="inlineStr">
        <is>
          <t>Korea</t>
        </is>
      </c>
      <c r="C828" t="n">
        <v>18052.3</v>
      </c>
    </row>
    <row r="829">
      <c r="A829" t="inlineStr">
        <is>
          <t>Qatar</t>
        </is>
      </c>
      <c r="B829" t="inlineStr">
        <is>
          <t>Korea</t>
        </is>
      </c>
      <c r="C829" t="n">
        <v>11360.5</v>
      </c>
    </row>
    <row r="830">
      <c r="A830" t="inlineStr">
        <is>
          <t>Romania</t>
        </is>
      </c>
      <c r="B830" t="inlineStr">
        <is>
          <t>Korea</t>
        </is>
      </c>
      <c r="C830" t="n">
        <v>15944.3</v>
      </c>
    </row>
    <row r="831">
      <c r="A831" t="inlineStr">
        <is>
          <t>Russian Federation</t>
        </is>
      </c>
      <c r="B831" t="inlineStr">
        <is>
          <t>Korea</t>
        </is>
      </c>
      <c r="C831" t="n">
        <v>1579.54</v>
      </c>
    </row>
    <row r="832">
      <c r="A832" t="inlineStr">
        <is>
          <t>Russian Federation</t>
        </is>
      </c>
      <c r="B832" t="inlineStr">
        <is>
          <t>Korea</t>
        </is>
      </c>
      <c r="C832" t="n">
        <v>1579.54</v>
      </c>
    </row>
    <row r="833">
      <c r="A833" t="inlineStr">
        <is>
          <t>Russian Federation</t>
        </is>
      </c>
      <c r="B833" t="inlineStr">
        <is>
          <t>Korea</t>
        </is>
      </c>
      <c r="C833" t="n">
        <v>1579.54</v>
      </c>
    </row>
    <row r="834">
      <c r="A834" t="inlineStr">
        <is>
          <t>Russian Federation</t>
        </is>
      </c>
      <c r="B834" t="inlineStr">
        <is>
          <t>Korea</t>
        </is>
      </c>
      <c r="C834" t="n">
        <v>1579.54</v>
      </c>
    </row>
    <row r="835">
      <c r="A835" t="inlineStr">
        <is>
          <t>Russian Federation</t>
        </is>
      </c>
      <c r="B835" t="inlineStr">
        <is>
          <t>Korea</t>
        </is>
      </c>
      <c r="C835" t="n">
        <v>1579.54</v>
      </c>
    </row>
    <row r="836">
      <c r="A836" t="inlineStr">
        <is>
          <t>Russian Federation</t>
        </is>
      </c>
      <c r="B836" t="inlineStr">
        <is>
          <t>Korea</t>
        </is>
      </c>
      <c r="C836" t="n">
        <v>1579.54</v>
      </c>
    </row>
    <row r="837">
      <c r="A837" t="inlineStr">
        <is>
          <t>Saudi Arabia</t>
        </is>
      </c>
      <c r="B837" t="inlineStr">
        <is>
          <t>Korea</t>
        </is>
      </c>
      <c r="C837" t="n">
        <v>12602</v>
      </c>
    </row>
    <row r="838">
      <c r="A838" t="inlineStr">
        <is>
          <t>Sweden</t>
        </is>
      </c>
      <c r="B838" t="inlineStr">
        <is>
          <t>Korea</t>
        </is>
      </c>
      <c r="C838" t="n">
        <v>21610.4</v>
      </c>
    </row>
    <row r="839">
      <c r="A839" t="inlineStr">
        <is>
          <t>Singapore</t>
        </is>
      </c>
      <c r="B839" t="inlineStr">
        <is>
          <t>Korea</t>
        </is>
      </c>
      <c r="C839" t="n">
        <v>4726.54</v>
      </c>
    </row>
    <row r="840">
      <c r="A840" t="inlineStr">
        <is>
          <t>Slovenia</t>
        </is>
      </c>
      <c r="B840" t="inlineStr">
        <is>
          <t>Korea</t>
        </is>
      </c>
      <c r="C840" t="n">
        <v>16049.9</v>
      </c>
    </row>
    <row r="841">
      <c r="A841" t="inlineStr">
        <is>
          <t>Slovakia</t>
        </is>
      </c>
      <c r="B841" t="inlineStr">
        <is>
          <t>Korea</t>
        </is>
      </c>
      <c r="C841" t="n">
        <v>16047.8</v>
      </c>
    </row>
    <row r="842">
      <c r="A842" t="inlineStr">
        <is>
          <t>Syria</t>
        </is>
      </c>
      <c r="B842" t="inlineStr">
        <is>
          <t>Korea</t>
        </is>
      </c>
      <c r="C842" t="n">
        <v>14587.4</v>
      </c>
    </row>
    <row r="843">
      <c r="A843" t="inlineStr">
        <is>
          <t>Thailand</t>
        </is>
      </c>
      <c r="B843" t="inlineStr">
        <is>
          <t>Korea</t>
        </is>
      </c>
      <c r="C843" t="n">
        <v>4633.35</v>
      </c>
    </row>
    <row r="844">
      <c r="A844" t="inlineStr">
        <is>
          <t>Turkmenistan</t>
        </is>
      </c>
      <c r="B844" t="inlineStr">
        <is>
          <t>Korea</t>
        </is>
      </c>
      <c r="C844" t="n">
        <v>11015</v>
      </c>
    </row>
    <row r="845">
      <c r="A845" t="inlineStr">
        <is>
          <t>Tunisia</t>
        </is>
      </c>
      <c r="B845" t="inlineStr">
        <is>
          <t>Korea</t>
        </is>
      </c>
      <c r="C845" t="n">
        <v>15933.3</v>
      </c>
    </row>
    <row r="846">
      <c r="A846" t="inlineStr">
        <is>
          <t>Turkey</t>
        </is>
      </c>
      <c r="B846" t="inlineStr">
        <is>
          <t>Korea</t>
        </is>
      </c>
      <c r="C846" t="n">
        <v>15538</v>
      </c>
    </row>
    <row r="847">
      <c r="A847" t="inlineStr">
        <is>
          <t>Trinidad and Tobago</t>
        </is>
      </c>
      <c r="B847" t="inlineStr">
        <is>
          <t>Korea</t>
        </is>
      </c>
      <c r="C847" t="n">
        <v>17673.2</v>
      </c>
    </row>
    <row r="848">
      <c r="A848" t="inlineStr">
        <is>
          <t>Taiwan</t>
        </is>
      </c>
      <c r="B848" t="inlineStr">
        <is>
          <t>Korea</t>
        </is>
      </c>
      <c r="C848" t="n">
        <v>1615.23</v>
      </c>
    </row>
    <row r="849">
      <c r="A849" t="inlineStr">
        <is>
          <t>Ukraine</t>
        </is>
      </c>
      <c r="B849" t="inlineStr">
        <is>
          <t>Korea</t>
        </is>
      </c>
      <c r="C849" t="n">
        <v>16192.8</v>
      </c>
    </row>
    <row r="850">
      <c r="A850" t="inlineStr">
        <is>
          <t>United Kingdom</t>
        </is>
      </c>
      <c r="B850" t="inlineStr">
        <is>
          <t>Korea</t>
        </is>
      </c>
      <c r="C850" t="n">
        <v>20084.7</v>
      </c>
    </row>
    <row r="851">
      <c r="A851" t="inlineStr">
        <is>
          <t>United States</t>
        </is>
      </c>
      <c r="B851" t="inlineStr">
        <is>
          <t>Korea</t>
        </is>
      </c>
      <c r="C851" t="n">
        <v>9755.139999999999</v>
      </c>
    </row>
    <row r="852">
      <c r="A852" t="inlineStr">
        <is>
          <t>United States</t>
        </is>
      </c>
      <c r="B852" t="inlineStr">
        <is>
          <t>Korea</t>
        </is>
      </c>
      <c r="C852" t="n">
        <v>9755.139999999999</v>
      </c>
    </row>
    <row r="853">
      <c r="A853" t="inlineStr">
        <is>
          <t>United States</t>
        </is>
      </c>
      <c r="B853" t="inlineStr">
        <is>
          <t>Korea</t>
        </is>
      </c>
      <c r="C853" t="n">
        <v>9755.139999999999</v>
      </c>
    </row>
    <row r="854">
      <c r="A854" t="inlineStr">
        <is>
          <t>United States</t>
        </is>
      </c>
      <c r="B854" t="inlineStr">
        <is>
          <t>Korea</t>
        </is>
      </c>
      <c r="C854" t="n">
        <v>9755.139999999999</v>
      </c>
    </row>
    <row r="855">
      <c r="A855" t="inlineStr">
        <is>
          <t>Uzbekistan</t>
        </is>
      </c>
      <c r="B855" t="inlineStr">
        <is>
          <t>Korea</t>
        </is>
      </c>
      <c r="C855" t="n">
        <v>10258</v>
      </c>
    </row>
    <row r="856">
      <c r="A856" t="inlineStr">
        <is>
          <t>Venezuela</t>
        </is>
      </c>
      <c r="B856" t="inlineStr">
        <is>
          <t>Korea</t>
        </is>
      </c>
      <c r="C856" t="n">
        <v>17087.3</v>
      </c>
    </row>
    <row r="857">
      <c r="A857" t="inlineStr">
        <is>
          <t>Yemen</t>
        </is>
      </c>
      <c r="B857" t="inlineStr">
        <is>
          <t>Korea</t>
        </is>
      </c>
      <c r="C857" t="n">
        <v>11207.8</v>
      </c>
    </row>
    <row r="858">
      <c r="A858" t="inlineStr">
        <is>
          <t>Croatia</t>
        </is>
      </c>
      <c r="B858" t="inlineStr">
        <is>
          <t>Korea</t>
        </is>
      </c>
      <c r="C858" t="n">
        <v>15976.7</v>
      </c>
    </row>
    <row r="859">
      <c r="A859" t="inlineStr">
        <is>
          <t>Mozambique</t>
        </is>
      </c>
      <c r="B859" t="inlineStr">
        <is>
          <t>Korea</t>
        </is>
      </c>
      <c r="C859" t="n">
        <v>13445.3</v>
      </c>
    </row>
    <row r="860">
      <c r="A860" t="inlineStr">
        <is>
          <t>Vietnam</t>
        </is>
      </c>
      <c r="B860" t="inlineStr">
        <is>
          <t>Korea</t>
        </is>
      </c>
      <c r="C860" t="n">
        <v>3427.22</v>
      </c>
    </row>
    <row r="861">
      <c r="A861" t="inlineStr">
        <is>
          <t>Philippines</t>
        </is>
      </c>
      <c r="B861" t="inlineStr">
        <is>
          <t>Korea</t>
        </is>
      </c>
      <c r="C861" t="n">
        <v>2247.79</v>
      </c>
    </row>
    <row r="862">
      <c r="A862" t="inlineStr">
        <is>
          <t>Iceland</t>
        </is>
      </c>
      <c r="B862" t="inlineStr">
        <is>
          <t>Korea</t>
        </is>
      </c>
      <c r="C862" t="n">
        <v>21041.7</v>
      </c>
    </row>
    <row r="863">
      <c r="A863" t="inlineStr">
        <is>
          <t>Papua New Guinea</t>
        </is>
      </c>
      <c r="B863" t="inlineStr">
        <is>
          <t>Korea</t>
        </is>
      </c>
      <c r="C863" t="n">
        <v>6486.78</v>
      </c>
    </row>
    <row r="864">
      <c r="A864" t="inlineStr">
        <is>
          <t>Cameroon</t>
        </is>
      </c>
      <c r="B864" t="inlineStr">
        <is>
          <t>Korea</t>
        </is>
      </c>
      <c r="C864" t="n">
        <v>20389.1</v>
      </c>
    </row>
    <row r="865">
      <c r="A865" t="inlineStr">
        <is>
          <t>South Africa</t>
        </is>
      </c>
      <c r="B865" t="inlineStr">
        <is>
          <t>Korea</t>
        </is>
      </c>
      <c r="C865" t="n">
        <v>13596.6</v>
      </c>
    </row>
    <row r="866">
      <c r="A866" t="inlineStr">
        <is>
          <t>United Arab Emirates</t>
        </is>
      </c>
      <c r="B866" t="inlineStr">
        <is>
          <t>China</t>
        </is>
      </c>
      <c r="C866" t="n">
        <v>10371.3</v>
      </c>
    </row>
    <row r="867">
      <c r="A867" t="inlineStr">
        <is>
          <t>Angola</t>
        </is>
      </c>
      <c r="B867" t="inlineStr">
        <is>
          <t>China</t>
        </is>
      </c>
      <c r="C867" t="n">
        <v>17180</v>
      </c>
    </row>
    <row r="868">
      <c r="A868" t="inlineStr">
        <is>
          <t>Argentina</t>
        </is>
      </c>
      <c r="B868" t="inlineStr">
        <is>
          <t>China</t>
        </is>
      </c>
      <c r="C868" t="n">
        <v>19488</v>
      </c>
    </row>
    <row r="869">
      <c r="A869" t="inlineStr">
        <is>
          <t>Austria</t>
        </is>
      </c>
      <c r="B869" t="inlineStr">
        <is>
          <t>China</t>
        </is>
      </c>
      <c r="C869" t="n">
        <v>15305.9</v>
      </c>
    </row>
    <row r="870">
      <c r="A870" t="inlineStr">
        <is>
          <t>Australia</t>
        </is>
      </c>
      <c r="B870" t="inlineStr">
        <is>
          <t>China</t>
        </is>
      </c>
      <c r="C870" t="n">
        <v>10025.6</v>
      </c>
    </row>
    <row r="871">
      <c r="A871" t="inlineStr">
        <is>
          <t>Azerbaijan</t>
        </is>
      </c>
      <c r="B871" t="inlineStr">
        <is>
          <t>China</t>
        </is>
      </c>
      <c r="C871" t="n">
        <v>2252.47</v>
      </c>
    </row>
    <row r="872">
      <c r="A872" t="inlineStr">
        <is>
          <t>Estonia</t>
        </is>
      </c>
      <c r="B872" t="inlineStr">
        <is>
          <t>China</t>
        </is>
      </c>
      <c r="C872" t="n">
        <v>22270.9</v>
      </c>
    </row>
    <row r="873">
      <c r="A873" t="inlineStr">
        <is>
          <t>Bangladesh</t>
        </is>
      </c>
      <c r="B873" t="inlineStr">
        <is>
          <t>China</t>
        </is>
      </c>
      <c r="C873" t="n">
        <v>7490.4</v>
      </c>
    </row>
    <row r="874">
      <c r="A874" t="inlineStr">
        <is>
          <t>Belgium</t>
        </is>
      </c>
      <c r="B874" t="inlineStr">
        <is>
          <t>China</t>
        </is>
      </c>
      <c r="C874" t="n">
        <v>19970.5</v>
      </c>
    </row>
    <row r="875">
      <c r="A875" t="inlineStr">
        <is>
          <t>Bulgaria</t>
        </is>
      </c>
      <c r="B875" t="inlineStr">
        <is>
          <t>China</t>
        </is>
      </c>
      <c r="C875" t="n">
        <v>14997.9</v>
      </c>
    </row>
    <row r="876">
      <c r="A876" t="inlineStr">
        <is>
          <t>Bahrain</t>
        </is>
      </c>
      <c r="B876" t="inlineStr">
        <is>
          <t>China</t>
        </is>
      </c>
      <c r="C876" t="n">
        <v>10838.2</v>
      </c>
    </row>
    <row r="877">
      <c r="A877" t="inlineStr">
        <is>
          <t>Brunei darussalam</t>
        </is>
      </c>
      <c r="B877" t="inlineStr">
        <is>
          <t>China</t>
        </is>
      </c>
      <c r="C877" t="n">
        <v>3249.27</v>
      </c>
    </row>
    <row r="878">
      <c r="A878" t="inlineStr">
        <is>
          <t>Bolivia</t>
        </is>
      </c>
      <c r="B878" t="inlineStr">
        <is>
          <t>China</t>
        </is>
      </c>
      <c r="C878" t="n">
        <v>18238</v>
      </c>
    </row>
    <row r="879">
      <c r="A879" t="inlineStr">
        <is>
          <t>Brazil</t>
        </is>
      </c>
      <c r="B879" t="inlineStr">
        <is>
          <t>China</t>
        </is>
      </c>
      <c r="C879" t="n">
        <v>21465.6</v>
      </c>
    </row>
    <row r="880">
      <c r="A880" t="inlineStr">
        <is>
          <t>Belarus</t>
        </is>
      </c>
      <c r="B880" t="inlineStr">
        <is>
          <t>China</t>
        </is>
      </c>
      <c r="C880" t="n">
        <v>21805</v>
      </c>
    </row>
    <row r="881">
      <c r="A881" t="inlineStr">
        <is>
          <t>Canada</t>
        </is>
      </c>
      <c r="B881" t="inlineStr">
        <is>
          <t>China</t>
        </is>
      </c>
      <c r="C881" t="n">
        <v>10031.5</v>
      </c>
    </row>
    <row r="882">
      <c r="A882" t="inlineStr">
        <is>
          <t>Switzerland</t>
        </is>
      </c>
      <c r="B882" t="inlineStr">
        <is>
          <t>China</t>
        </is>
      </c>
      <c r="C882" t="n">
        <v>15425.6</v>
      </c>
    </row>
    <row r="883">
      <c r="A883" t="inlineStr">
        <is>
          <t>Chile</t>
        </is>
      </c>
      <c r="B883" t="inlineStr">
        <is>
          <t>China</t>
        </is>
      </c>
      <c r="C883" t="n">
        <v>18238</v>
      </c>
    </row>
    <row r="884">
      <c r="A884" t="inlineStr">
        <is>
          <t>China</t>
        </is>
      </c>
      <c r="B884" t="inlineStr">
        <is>
          <t>China</t>
        </is>
      </c>
      <c r="C884" t="n">
        <v>0</v>
      </c>
    </row>
    <row r="885">
      <c r="A885" t="inlineStr">
        <is>
          <t>Colombia</t>
        </is>
      </c>
      <c r="B885" t="inlineStr">
        <is>
          <t>China</t>
        </is>
      </c>
      <c r="C885" t="n">
        <v>16752.6</v>
      </c>
    </row>
    <row r="886">
      <c r="A886" t="inlineStr">
        <is>
          <t>Czech Republic</t>
        </is>
      </c>
      <c r="B886" t="inlineStr">
        <is>
          <t>China</t>
        </is>
      </c>
      <c r="C886" t="n">
        <v>20484.5</v>
      </c>
    </row>
    <row r="887">
      <c r="A887" t="inlineStr">
        <is>
          <t>Germany</t>
        </is>
      </c>
      <c r="B887" t="inlineStr">
        <is>
          <t>China</t>
        </is>
      </c>
      <c r="C887" t="n">
        <v>20484.9</v>
      </c>
    </row>
    <row r="888">
      <c r="A888" t="inlineStr">
        <is>
          <t>Denmark</t>
        </is>
      </c>
      <c r="B888" t="inlineStr">
        <is>
          <t>China</t>
        </is>
      </c>
      <c r="C888" t="n">
        <v>21207.1</v>
      </c>
    </row>
    <row r="889">
      <c r="A889" t="inlineStr">
        <is>
          <t>Dominican Republic</t>
        </is>
      </c>
      <c r="B889" t="inlineStr">
        <is>
          <t>China</t>
        </is>
      </c>
      <c r="C889" t="n">
        <v>18067.1</v>
      </c>
    </row>
    <row r="890">
      <c r="A890" t="inlineStr">
        <is>
          <t>Algeria</t>
        </is>
      </c>
      <c r="B890" t="inlineStr">
        <is>
          <t>China</t>
        </is>
      </c>
      <c r="C890" t="n">
        <v>16415.9</v>
      </c>
    </row>
    <row r="891">
      <c r="A891" t="inlineStr">
        <is>
          <t>Egypt</t>
        </is>
      </c>
      <c r="B891" t="inlineStr">
        <is>
          <t>China</t>
        </is>
      </c>
      <c r="C891" t="n">
        <v>13390.4</v>
      </c>
    </row>
    <row r="892">
      <c r="A892" t="inlineStr">
        <is>
          <t>Spain</t>
        </is>
      </c>
      <c r="B892" t="inlineStr">
        <is>
          <t>China</t>
        </is>
      </c>
      <c r="C892" t="n">
        <v>16840.5</v>
      </c>
    </row>
    <row r="893">
      <c r="A893" t="inlineStr">
        <is>
          <t>Finland</t>
        </is>
      </c>
      <c r="B893" t="inlineStr">
        <is>
          <t>China</t>
        </is>
      </c>
      <c r="C893" t="n">
        <v>22338.1</v>
      </c>
    </row>
    <row r="894">
      <c r="A894" t="inlineStr">
        <is>
          <t>France</t>
        </is>
      </c>
      <c r="B894" t="inlineStr">
        <is>
          <t>China</t>
        </is>
      </c>
      <c r="C894" t="n">
        <v>15425.3</v>
      </c>
    </row>
    <row r="895">
      <c r="A895" t="inlineStr">
        <is>
          <t>Ghana</t>
        </is>
      </c>
      <c r="B895" t="inlineStr">
        <is>
          <t>China</t>
        </is>
      </c>
      <c r="C895" t="n">
        <v>20236.6</v>
      </c>
    </row>
    <row r="896">
      <c r="A896" t="inlineStr">
        <is>
          <t>Georgia</t>
        </is>
      </c>
      <c r="B896" t="inlineStr">
        <is>
          <t>China</t>
        </is>
      </c>
      <c r="C896" t="n">
        <v>16056</v>
      </c>
    </row>
    <row r="897">
      <c r="A897" t="inlineStr">
        <is>
          <t>Equatorial Guinea</t>
        </is>
      </c>
      <c r="B897" t="inlineStr">
        <is>
          <t>China</t>
        </is>
      </c>
      <c r="C897" t="n">
        <v>19475.3</v>
      </c>
    </row>
    <row r="898">
      <c r="A898" t="inlineStr">
        <is>
          <t>Greece</t>
        </is>
      </c>
      <c r="B898" t="inlineStr">
        <is>
          <t>China</t>
        </is>
      </c>
      <c r="C898" t="n">
        <v>14243.9</v>
      </c>
    </row>
    <row r="899">
      <c r="A899" t="inlineStr">
        <is>
          <t>Hungary</t>
        </is>
      </c>
      <c r="B899" t="inlineStr">
        <is>
          <t>China</t>
        </is>
      </c>
      <c r="C899" t="n">
        <v>15305.9</v>
      </c>
    </row>
    <row r="900">
      <c r="A900" t="inlineStr">
        <is>
          <t>Indonesia</t>
        </is>
      </c>
      <c r="B900" t="inlineStr">
        <is>
          <t>China</t>
        </is>
      </c>
      <c r="C900" t="n">
        <v>4902.23</v>
      </c>
    </row>
    <row r="901">
      <c r="A901" t="inlineStr">
        <is>
          <t>Ireland</t>
        </is>
      </c>
      <c r="B901" t="inlineStr">
        <is>
          <t>China</t>
        </is>
      </c>
      <c r="C901" t="n">
        <v>19559.7</v>
      </c>
    </row>
    <row r="902">
      <c r="A902" t="inlineStr">
        <is>
          <t>India</t>
        </is>
      </c>
      <c r="B902" t="inlineStr">
        <is>
          <t>China</t>
        </is>
      </c>
      <c r="C902" t="n">
        <v>8761.85</v>
      </c>
    </row>
    <row r="903">
      <c r="A903" t="inlineStr">
        <is>
          <t>Iraq</t>
        </is>
      </c>
      <c r="B903" t="inlineStr">
        <is>
          <t>China</t>
        </is>
      </c>
      <c r="C903" t="n">
        <v>11079.9</v>
      </c>
    </row>
    <row r="904">
      <c r="A904" t="inlineStr">
        <is>
          <t>Iran</t>
        </is>
      </c>
      <c r="B904" t="inlineStr">
        <is>
          <t>China</t>
        </is>
      </c>
      <c r="C904" t="n">
        <v>10421.2</v>
      </c>
    </row>
    <row r="905">
      <c r="A905" t="inlineStr">
        <is>
          <t>Italy</t>
        </is>
      </c>
      <c r="B905" t="inlineStr">
        <is>
          <t>China</t>
        </is>
      </c>
      <c r="C905" t="n">
        <v>15103.2</v>
      </c>
    </row>
    <row r="906">
      <c r="A906" t="inlineStr">
        <is>
          <t>Japan</t>
        </is>
      </c>
      <c r="B906" t="inlineStr">
        <is>
          <t>China</t>
        </is>
      </c>
      <c r="C906" t="n">
        <v>1458.02</v>
      </c>
    </row>
    <row r="907">
      <c r="A907" t="inlineStr">
        <is>
          <t>Republic of Korea</t>
        </is>
      </c>
      <c r="B907" t="inlineStr">
        <is>
          <t>China</t>
        </is>
      </c>
      <c r="C907" t="n">
        <v>659.3390000000001</v>
      </c>
      <c r="D907" t="n">
        <v>200</v>
      </c>
      <c r="E907" t="n">
        <v>1000</v>
      </c>
    </row>
    <row r="908">
      <c r="A908" t="inlineStr">
        <is>
          <t>Kuwait</t>
        </is>
      </c>
      <c r="B908" t="inlineStr">
        <is>
          <t>China</t>
        </is>
      </c>
      <c r="C908" t="n">
        <v>11048.6</v>
      </c>
    </row>
    <row r="909">
      <c r="A909" t="inlineStr">
        <is>
          <t>Kazakhstan</t>
        </is>
      </c>
      <c r="B909" t="inlineStr">
        <is>
          <t>China</t>
        </is>
      </c>
      <c r="C909" t="n">
        <v>2252.47</v>
      </c>
      <c r="D909" t="n">
        <v>1300</v>
      </c>
      <c r="E909" t="n">
        <v>0</v>
      </c>
    </row>
    <row r="910">
      <c r="A910" t="inlineStr">
        <is>
          <t>Israel</t>
        </is>
      </c>
      <c r="B910" t="inlineStr">
        <is>
          <t>China</t>
        </is>
      </c>
      <c r="C910" t="n">
        <v>13584.2</v>
      </c>
    </row>
    <row r="911">
      <c r="A911" t="inlineStr">
        <is>
          <t>Libya</t>
        </is>
      </c>
      <c r="B911" t="inlineStr">
        <is>
          <t>China</t>
        </is>
      </c>
      <c r="C911" t="n">
        <v>15220.8</v>
      </c>
    </row>
    <row r="912">
      <c r="A912" t="inlineStr">
        <is>
          <t>Morocco</t>
        </is>
      </c>
      <c r="B912" t="inlineStr">
        <is>
          <t>China</t>
        </is>
      </c>
      <c r="C912" t="n">
        <v>16920.1</v>
      </c>
    </row>
    <row r="913">
      <c r="A913" t="inlineStr">
        <is>
          <t>Moldova</t>
        </is>
      </c>
      <c r="B913" t="inlineStr">
        <is>
          <t>China</t>
        </is>
      </c>
      <c r="C913" t="n">
        <v>15295.6</v>
      </c>
    </row>
    <row r="914">
      <c r="A914" t="inlineStr">
        <is>
          <t>Myanmar</t>
        </is>
      </c>
      <c r="B914" t="inlineStr">
        <is>
          <t>China</t>
        </is>
      </c>
      <c r="C914" t="n">
        <v>5519.56</v>
      </c>
      <c r="D914" t="n">
        <v>2806</v>
      </c>
      <c r="E914" t="n">
        <v>0</v>
      </c>
    </row>
    <row r="915">
      <c r="A915" t="inlineStr">
        <is>
          <t>Mexico</t>
        </is>
      </c>
      <c r="B915" t="inlineStr">
        <is>
          <t>China</t>
        </is>
      </c>
      <c r="C915" t="n">
        <v>13223.6</v>
      </c>
    </row>
    <row r="916">
      <c r="A916" t="inlineStr">
        <is>
          <t>Malaysia</t>
        </is>
      </c>
      <c r="B916" t="inlineStr">
        <is>
          <t>China</t>
        </is>
      </c>
      <c r="C916" t="n">
        <v>4512.67</v>
      </c>
    </row>
    <row r="917">
      <c r="A917" t="inlineStr">
        <is>
          <t>Nigeria</t>
        </is>
      </c>
      <c r="B917" t="inlineStr">
        <is>
          <t>China</t>
        </is>
      </c>
      <c r="C917" t="n">
        <v>20196.9</v>
      </c>
    </row>
    <row r="918">
      <c r="A918" t="inlineStr">
        <is>
          <t>Netherlands</t>
        </is>
      </c>
      <c r="B918" t="inlineStr">
        <is>
          <t>China</t>
        </is>
      </c>
      <c r="C918" t="n">
        <v>19901</v>
      </c>
    </row>
    <row r="919">
      <c r="A919" t="inlineStr">
        <is>
          <t>Norway</t>
        </is>
      </c>
      <c r="B919" t="inlineStr">
        <is>
          <t>China</t>
        </is>
      </c>
      <c r="C919" t="n">
        <v>21060.3</v>
      </c>
    </row>
    <row r="920">
      <c r="A920" t="inlineStr">
        <is>
          <t>Oman</t>
        </is>
      </c>
      <c r="B920" t="inlineStr">
        <is>
          <t>China</t>
        </is>
      </c>
      <c r="C920" t="n">
        <v>9953.77</v>
      </c>
    </row>
    <row r="921">
      <c r="A921" t="inlineStr">
        <is>
          <t>Peru</t>
        </is>
      </c>
      <c r="B921" t="inlineStr">
        <is>
          <t>China</t>
        </is>
      </c>
      <c r="C921" t="n">
        <v>16633.7</v>
      </c>
    </row>
    <row r="922">
      <c r="A922" t="inlineStr">
        <is>
          <t>Pakistan</t>
        </is>
      </c>
      <c r="B922" t="inlineStr">
        <is>
          <t>China</t>
        </is>
      </c>
      <c r="C922" t="n">
        <v>9671.41</v>
      </c>
    </row>
    <row r="923">
      <c r="A923" t="inlineStr">
        <is>
          <t>Poland</t>
        </is>
      </c>
      <c r="B923" t="inlineStr">
        <is>
          <t>China</t>
        </is>
      </c>
      <c r="C923" t="n">
        <v>21543.9</v>
      </c>
    </row>
    <row r="924">
      <c r="A924" t="inlineStr">
        <is>
          <t>Portugal</t>
        </is>
      </c>
      <c r="B924" t="inlineStr">
        <is>
          <t>China</t>
        </is>
      </c>
      <c r="C924" t="n">
        <v>17382.1</v>
      </c>
    </row>
    <row r="925">
      <c r="A925" t="inlineStr">
        <is>
          <t>Qatar</t>
        </is>
      </c>
      <c r="B925" t="inlineStr">
        <is>
          <t>China</t>
        </is>
      </c>
      <c r="C925" t="n">
        <v>10773.3</v>
      </c>
    </row>
    <row r="926">
      <c r="A926" t="inlineStr">
        <is>
          <t>Romania</t>
        </is>
      </c>
      <c r="B926" t="inlineStr">
        <is>
          <t>China</t>
        </is>
      </c>
      <c r="C926" t="n">
        <v>15297.5</v>
      </c>
    </row>
    <row r="927">
      <c r="A927" t="inlineStr">
        <is>
          <t>Russian Federation</t>
        </is>
      </c>
      <c r="B927" t="inlineStr">
        <is>
          <t>China</t>
        </is>
      </c>
      <c r="C927" t="n">
        <v>2251.54</v>
      </c>
    </row>
    <row r="928">
      <c r="A928" t="inlineStr">
        <is>
          <t>Russian Federation</t>
        </is>
      </c>
      <c r="B928" t="inlineStr">
        <is>
          <t>China</t>
        </is>
      </c>
      <c r="C928" t="n">
        <v>2251.54</v>
      </c>
    </row>
    <row r="929">
      <c r="A929" t="inlineStr">
        <is>
          <t>Russian Federation</t>
        </is>
      </c>
      <c r="B929" t="inlineStr">
        <is>
          <t>China</t>
        </is>
      </c>
      <c r="C929" t="n">
        <v>2251.54</v>
      </c>
      <c r="D929" t="n">
        <v>3000</v>
      </c>
      <c r="E929" t="n">
        <v>0</v>
      </c>
    </row>
    <row r="930">
      <c r="A930" t="inlineStr">
        <is>
          <t>Russian Federation</t>
        </is>
      </c>
      <c r="B930" t="inlineStr">
        <is>
          <t>China</t>
        </is>
      </c>
      <c r="C930" t="n">
        <v>2251.54</v>
      </c>
    </row>
    <row r="931">
      <c r="A931" t="inlineStr">
        <is>
          <t>Russian Federation</t>
        </is>
      </c>
      <c r="B931" t="inlineStr">
        <is>
          <t>China</t>
        </is>
      </c>
      <c r="C931" t="n">
        <v>2251.54</v>
      </c>
    </row>
    <row r="932">
      <c r="A932" t="inlineStr">
        <is>
          <t>Russian Federation</t>
        </is>
      </c>
      <c r="B932" t="inlineStr">
        <is>
          <t>China</t>
        </is>
      </c>
      <c r="C932" t="n">
        <v>2251.54</v>
      </c>
      <c r="D932" t="n">
        <v>5000</v>
      </c>
      <c r="E932" t="n">
        <v>0</v>
      </c>
    </row>
    <row r="933">
      <c r="A933" t="inlineStr">
        <is>
          <t>Saudi Arabia</t>
        </is>
      </c>
      <c r="B933" t="inlineStr">
        <is>
          <t>China</t>
        </is>
      </c>
      <c r="C933" t="n">
        <v>12014.9</v>
      </c>
    </row>
    <row r="934">
      <c r="A934" t="inlineStr">
        <is>
          <t>Sweden</t>
        </is>
      </c>
      <c r="B934" t="inlineStr">
        <is>
          <t>China</t>
        </is>
      </c>
      <c r="C934" t="n">
        <v>21023.2</v>
      </c>
    </row>
    <row r="935">
      <c r="A935" t="inlineStr">
        <is>
          <t>Singapore</t>
        </is>
      </c>
      <c r="B935" t="inlineStr">
        <is>
          <t>China</t>
        </is>
      </c>
      <c r="C935" t="n">
        <v>4139.35</v>
      </c>
    </row>
    <row r="936">
      <c r="A936" t="inlineStr">
        <is>
          <t>Slovenia</t>
        </is>
      </c>
      <c r="B936" t="inlineStr">
        <is>
          <t>China</t>
        </is>
      </c>
      <c r="C936" t="n">
        <v>15306.8</v>
      </c>
    </row>
    <row r="937">
      <c r="A937" t="inlineStr">
        <is>
          <t>Slovakia</t>
        </is>
      </c>
      <c r="B937" t="inlineStr">
        <is>
          <t>China</t>
        </is>
      </c>
      <c r="C937" t="n">
        <v>15305.9</v>
      </c>
    </row>
    <row r="938">
      <c r="A938" t="inlineStr">
        <is>
          <t>Syria</t>
        </is>
      </c>
      <c r="B938" t="inlineStr">
        <is>
          <t>China</t>
        </is>
      </c>
      <c r="C938" t="n">
        <v>14000.3</v>
      </c>
    </row>
    <row r="939">
      <c r="A939" t="inlineStr">
        <is>
          <t>Thailand</t>
        </is>
      </c>
      <c r="B939" t="inlineStr">
        <is>
          <t>China</t>
        </is>
      </c>
      <c r="C939" t="n">
        <v>4046.15</v>
      </c>
    </row>
    <row r="940">
      <c r="A940" t="inlineStr">
        <is>
          <t>Turkmenistan</t>
        </is>
      </c>
      <c r="B940" t="inlineStr">
        <is>
          <t>China</t>
        </is>
      </c>
      <c r="C940" t="n">
        <v>10419.2</v>
      </c>
    </row>
    <row r="941">
      <c r="A941" t="inlineStr">
        <is>
          <t>Tunisia</t>
        </is>
      </c>
      <c r="B941" t="inlineStr">
        <is>
          <t>China</t>
        </is>
      </c>
      <c r="C941" t="n">
        <v>15190.1</v>
      </c>
    </row>
    <row r="942">
      <c r="A942" t="inlineStr">
        <is>
          <t>Turkey</t>
        </is>
      </c>
      <c r="B942" t="inlineStr">
        <is>
          <t>China</t>
        </is>
      </c>
      <c r="C942" t="n">
        <v>14850.8</v>
      </c>
    </row>
    <row r="943">
      <c r="A943" t="inlineStr">
        <is>
          <t>Trinidad and Tobago</t>
        </is>
      </c>
      <c r="B943" t="inlineStr">
        <is>
          <t>China</t>
        </is>
      </c>
      <c r="C943" t="n">
        <v>18312.4</v>
      </c>
    </row>
    <row r="944">
      <c r="A944" t="inlineStr">
        <is>
          <t>Taiwan</t>
        </is>
      </c>
      <c r="B944" t="inlineStr">
        <is>
          <t>China</t>
        </is>
      </c>
      <c r="C944" t="n">
        <v>1052.53</v>
      </c>
    </row>
    <row r="945">
      <c r="A945" t="inlineStr">
        <is>
          <t>Ukraine</t>
        </is>
      </c>
      <c r="B945" t="inlineStr">
        <is>
          <t>China</t>
        </is>
      </c>
      <c r="C945" t="n">
        <v>15605.7</v>
      </c>
    </row>
    <row r="946">
      <c r="A946" t="inlineStr">
        <is>
          <t>United Kingdom</t>
        </is>
      </c>
      <c r="B946" t="inlineStr">
        <is>
          <t>China</t>
        </is>
      </c>
      <c r="C946" t="n">
        <v>19497.6</v>
      </c>
    </row>
    <row r="947">
      <c r="A947" t="inlineStr">
        <is>
          <t>United States</t>
        </is>
      </c>
      <c r="B947" t="inlineStr">
        <is>
          <t>China</t>
        </is>
      </c>
      <c r="C947" t="n">
        <v>10401.4</v>
      </c>
    </row>
    <row r="948">
      <c r="A948" t="inlineStr">
        <is>
          <t>United States</t>
        </is>
      </c>
      <c r="B948" t="inlineStr">
        <is>
          <t>China</t>
        </is>
      </c>
      <c r="C948" t="n">
        <v>10401.4</v>
      </c>
    </row>
    <row r="949">
      <c r="A949" t="inlineStr">
        <is>
          <t>United States</t>
        </is>
      </c>
      <c r="B949" t="inlineStr">
        <is>
          <t>China</t>
        </is>
      </c>
      <c r="C949" t="n">
        <v>10401.4</v>
      </c>
    </row>
    <row r="950">
      <c r="A950" t="inlineStr">
        <is>
          <t>United States</t>
        </is>
      </c>
      <c r="B950" t="inlineStr">
        <is>
          <t>China</t>
        </is>
      </c>
      <c r="C950" t="n">
        <v>10401.4</v>
      </c>
    </row>
    <row r="951">
      <c r="A951" t="inlineStr">
        <is>
          <t>Uzbekistan</t>
        </is>
      </c>
      <c r="B951" t="inlineStr">
        <is>
          <t>China</t>
        </is>
      </c>
      <c r="C951" t="n">
        <v>9671.52</v>
      </c>
      <c r="D951" t="n">
        <v>2000</v>
      </c>
      <c r="E951" t="n">
        <v>0</v>
      </c>
    </row>
    <row r="952">
      <c r="A952" t="inlineStr">
        <is>
          <t>Venezuela</t>
        </is>
      </c>
      <c r="B952" t="inlineStr">
        <is>
          <t>China</t>
        </is>
      </c>
      <c r="C952" t="n">
        <v>17726.5</v>
      </c>
    </row>
    <row r="953">
      <c r="A953" t="inlineStr">
        <is>
          <t>Yemen</t>
        </is>
      </c>
      <c r="B953" t="inlineStr">
        <is>
          <t>China</t>
        </is>
      </c>
      <c r="C953" t="n">
        <v>10620.7</v>
      </c>
    </row>
    <row r="954">
      <c r="A954" t="inlineStr">
        <is>
          <t>Croatia</t>
        </is>
      </c>
      <c r="B954" t="inlineStr">
        <is>
          <t>China</t>
        </is>
      </c>
      <c r="C954" t="n">
        <v>15233.5</v>
      </c>
    </row>
    <row r="955">
      <c r="A955" t="inlineStr">
        <is>
          <t>Mozambique</t>
        </is>
      </c>
      <c r="B955" t="inlineStr">
        <is>
          <t>China</t>
        </is>
      </c>
      <c r="C955" t="n">
        <v>12702.2</v>
      </c>
    </row>
    <row r="956">
      <c r="A956" t="inlineStr">
        <is>
          <t>Vietnam</t>
        </is>
      </c>
      <c r="B956" t="inlineStr">
        <is>
          <t>China</t>
        </is>
      </c>
      <c r="C956" t="n">
        <v>2840.02</v>
      </c>
    </row>
    <row r="957">
      <c r="A957" t="inlineStr">
        <is>
          <t>Philippines</t>
        </is>
      </c>
      <c r="B957" t="inlineStr">
        <is>
          <t>China</t>
        </is>
      </c>
      <c r="C957" t="n">
        <v>1782.35</v>
      </c>
    </row>
    <row r="958">
      <c r="A958" t="inlineStr">
        <is>
          <t>Iceland</t>
        </is>
      </c>
      <c r="B958" t="inlineStr">
        <is>
          <t>China</t>
        </is>
      </c>
      <c r="C958" t="n">
        <v>20454.6</v>
      </c>
    </row>
    <row r="959">
      <c r="A959" t="inlineStr">
        <is>
          <t>Papua New Guinea</t>
        </is>
      </c>
      <c r="B959" t="inlineStr">
        <is>
          <t>China</t>
        </is>
      </c>
      <c r="C959" t="n">
        <v>6298.52</v>
      </c>
    </row>
    <row r="960">
      <c r="A960" t="inlineStr">
        <is>
          <t>Cameroon</t>
        </is>
      </c>
      <c r="B960" t="inlineStr">
        <is>
          <t>China</t>
        </is>
      </c>
      <c r="C960" t="n">
        <v>19717.7</v>
      </c>
    </row>
    <row r="961">
      <c r="A961" t="inlineStr">
        <is>
          <t>South Africa</t>
        </is>
      </c>
      <c r="B961" t="inlineStr">
        <is>
          <t>China</t>
        </is>
      </c>
      <c r="C961" t="n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tabColor theme="0" tint="-0.249977111117893"/>
    <outlinePr summaryBelow="1" summaryRight="1"/>
    <pageSetUpPr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6"/>
  <sheetData>
    <row r="1">
      <c r="A1" s="93" t="inlineStr">
        <is>
          <t>Wholesale electricity prices from DNV GL 2019</t>
        </is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</row>
    <row r="2" hidden="1" s="108">
      <c r="A2" t="inlineStr">
        <is>
          <t>United Arab Emirates</t>
        </is>
      </c>
      <c r="B2" t="n">
        <v>36.3016512131</v>
      </c>
      <c r="C2" t="n">
        <v>36.7645154387</v>
      </c>
      <c r="D2" t="n">
        <v>37.1377760337</v>
      </c>
      <c r="E2" t="n">
        <v>37.4479741806</v>
      </c>
      <c r="F2" t="n">
        <v>37.7478979609</v>
      </c>
      <c r="G2" t="n">
        <v>38.0343948066</v>
      </c>
      <c r="H2" t="n">
        <v>38.3256584583</v>
      </c>
      <c r="I2" t="n">
        <v>38.6555012852</v>
      </c>
      <c r="J2" t="n">
        <v>39.0154478513</v>
      </c>
      <c r="K2" t="n">
        <v>39.4202643492</v>
      </c>
      <c r="L2" t="n">
        <v>39.8799045797</v>
      </c>
      <c r="M2" t="n">
        <v>40.423145891</v>
      </c>
      <c r="N2" t="n">
        <v>41.1971972146</v>
      </c>
      <c r="O2" t="n">
        <v>42.512085331</v>
      </c>
      <c r="P2" t="n">
        <v>44.5684455527</v>
      </c>
      <c r="Q2" t="n">
        <v>49.9793254858</v>
      </c>
      <c r="R2" t="n">
        <v>55.5868401259</v>
      </c>
      <c r="S2" t="n">
        <v>61.3647181549</v>
      </c>
      <c r="T2" t="n">
        <v>63.6934034984</v>
      </c>
      <c r="U2" t="n">
        <v>60.8658074175</v>
      </c>
      <c r="V2" t="n">
        <v>56.8332700698</v>
      </c>
      <c r="W2" t="n">
        <v>53.5735301633</v>
      </c>
      <c r="X2" t="n">
        <v>51.4877463886</v>
      </c>
      <c r="Y2" t="n">
        <v>50.3367833169</v>
      </c>
      <c r="Z2" t="n">
        <v>49.8020971218</v>
      </c>
      <c r="AA2" t="n">
        <v>49.9842333392</v>
      </c>
      <c r="AB2" t="n">
        <v>50.7392335979</v>
      </c>
      <c r="AC2" t="n">
        <v>51.9930487409</v>
      </c>
      <c r="AD2" t="n">
        <v>53.6556941543</v>
      </c>
      <c r="AE2" t="n">
        <v>54.8143239609</v>
      </c>
      <c r="AF2" t="n">
        <v>56.4689354483</v>
      </c>
    </row>
    <row r="3" hidden="1" customFormat="1" s="4">
      <c r="A3" t="inlineStr">
        <is>
          <t>Angola</t>
        </is>
      </c>
      <c r="B3" t="n">
        <v>121.49403204</v>
      </c>
      <c r="C3" t="n">
        <v>119.445089144</v>
      </c>
      <c r="D3" t="n">
        <v>119.580409102</v>
      </c>
      <c r="E3" t="n">
        <v>124.653779136</v>
      </c>
      <c r="F3" t="n">
        <v>131.547459454</v>
      </c>
      <c r="G3" t="n">
        <v>137.405323603</v>
      </c>
      <c r="H3" t="n">
        <v>141.246042253</v>
      </c>
      <c r="I3" t="n">
        <v>142.819290019</v>
      </c>
      <c r="J3" t="n">
        <v>143.098086249</v>
      </c>
      <c r="K3" t="n">
        <v>143.128136845</v>
      </c>
      <c r="L3" t="n">
        <v>143.581891246</v>
      </c>
      <c r="M3" t="n">
        <v>144.601474913</v>
      </c>
      <c r="N3" t="n">
        <v>146.17561039</v>
      </c>
      <c r="O3" t="n">
        <v>148.190399364</v>
      </c>
      <c r="P3" t="n">
        <v>150.666982271</v>
      </c>
      <c r="Q3" t="n">
        <v>153.434807596</v>
      </c>
      <c r="R3" t="n">
        <v>156.434515385</v>
      </c>
      <c r="S3" t="n">
        <v>159.482262274</v>
      </c>
      <c r="T3" t="n">
        <v>161.980880318</v>
      </c>
      <c r="U3" t="n">
        <v>164.154514877</v>
      </c>
      <c r="V3" t="n">
        <v>165.963938511</v>
      </c>
      <c r="W3" t="n">
        <v>167.313461243</v>
      </c>
      <c r="X3" t="n">
        <v>168.27702182</v>
      </c>
      <c r="Y3" t="n">
        <v>168.97225665</v>
      </c>
      <c r="Z3" t="n">
        <v>169.434971932</v>
      </c>
      <c r="AA3" t="n">
        <v>169.825686849</v>
      </c>
      <c r="AB3" t="n">
        <v>170.198308171</v>
      </c>
      <c r="AC3" t="n">
        <v>170.217476228</v>
      </c>
      <c r="AD3" t="n">
        <v>170.039948328</v>
      </c>
      <c r="AE3" t="n">
        <v>170.172215718</v>
      </c>
      <c r="AF3" t="n">
        <v>169.924800706</v>
      </c>
      <c r="AH3" s="5" t="n"/>
      <c r="AI3" s="6" t="n"/>
    </row>
    <row r="4" hidden="1" s="108">
      <c r="A4" t="inlineStr">
        <is>
          <t>Argentina</t>
        </is>
      </c>
      <c r="B4" t="n">
        <v>37.9610269741</v>
      </c>
      <c r="C4" t="n">
        <v>38.0860718628</v>
      </c>
      <c r="D4" t="n">
        <v>39.0321961047</v>
      </c>
      <c r="E4" t="n">
        <v>40.0334040416</v>
      </c>
      <c r="F4" t="n">
        <v>41.1482553562</v>
      </c>
      <c r="G4" t="n">
        <v>42.353415525</v>
      </c>
      <c r="H4" t="n">
        <v>43.5771892636</v>
      </c>
      <c r="I4" t="n">
        <v>44.818521037</v>
      </c>
      <c r="J4" t="n">
        <v>46.021991158</v>
      </c>
      <c r="K4" t="n">
        <v>47.2093315607</v>
      </c>
      <c r="L4" t="n">
        <v>48.4247507298</v>
      </c>
      <c r="M4" t="n">
        <v>49.9301463883</v>
      </c>
      <c r="N4" t="n">
        <v>51.9797945844</v>
      </c>
      <c r="O4" t="n">
        <v>54.6840628122</v>
      </c>
      <c r="P4" t="n">
        <v>58.1478578181</v>
      </c>
      <c r="Q4" t="n">
        <v>61.9555163128</v>
      </c>
      <c r="R4" t="n">
        <v>65.6472538861</v>
      </c>
      <c r="S4" t="n">
        <v>68.9496233064</v>
      </c>
      <c r="T4" t="n">
        <v>71.2949827013</v>
      </c>
      <c r="U4" t="n">
        <v>72.7500862216</v>
      </c>
      <c r="V4" t="n">
        <v>73.4065733832</v>
      </c>
      <c r="W4" t="n">
        <v>73.4094408166</v>
      </c>
      <c r="X4" t="n">
        <v>72.9941000781</v>
      </c>
      <c r="Y4" t="n">
        <v>72.4204114242</v>
      </c>
      <c r="Z4" t="n">
        <v>72.1376998385</v>
      </c>
      <c r="AA4" t="n">
        <v>71.8842400942</v>
      </c>
      <c r="AB4" t="n">
        <v>71.7157935732</v>
      </c>
      <c r="AC4" t="n">
        <v>71.547577078</v>
      </c>
      <c r="AD4" t="n">
        <v>71.57918658139999</v>
      </c>
      <c r="AE4" t="n">
        <v>70.98508812670001</v>
      </c>
      <c r="AF4" t="n">
        <v>71.3839085653</v>
      </c>
    </row>
    <row r="5" hidden="1" s="108">
      <c r="A5" t="inlineStr">
        <is>
          <t>Austria</t>
        </is>
      </c>
      <c r="B5" t="n">
        <v>46.6835326539</v>
      </c>
      <c r="C5" t="n">
        <v>47.0026538783</v>
      </c>
      <c r="D5" t="n">
        <v>47.209289372</v>
      </c>
      <c r="E5" t="n">
        <v>47.3467025076</v>
      </c>
      <c r="F5" t="n">
        <v>47.2747820241</v>
      </c>
      <c r="G5" t="n">
        <v>46.9570923511</v>
      </c>
      <c r="H5" t="n">
        <v>46.416301009</v>
      </c>
      <c r="I5" t="n">
        <v>46.1182201982</v>
      </c>
      <c r="J5" t="n">
        <v>45.7383443905</v>
      </c>
      <c r="K5" t="n">
        <v>45.3998990884</v>
      </c>
      <c r="L5" t="n">
        <v>45.1336795138</v>
      </c>
      <c r="M5" t="n">
        <v>45.1863410803</v>
      </c>
      <c r="N5" t="n">
        <v>45.4848902907</v>
      </c>
      <c r="O5" t="n">
        <v>46.1213031318</v>
      </c>
      <c r="P5" t="n">
        <v>46.6350321094</v>
      </c>
      <c r="Q5" t="n">
        <v>46.7811974922</v>
      </c>
      <c r="R5" t="n">
        <v>46.5842272212</v>
      </c>
      <c r="S5" t="n">
        <v>46.6462631077</v>
      </c>
      <c r="T5" t="n">
        <v>47.0503628023</v>
      </c>
      <c r="U5" t="n">
        <v>47.9042762794</v>
      </c>
      <c r="V5" t="n">
        <v>48.6992384053</v>
      </c>
      <c r="W5" t="n">
        <v>49.6093301208</v>
      </c>
      <c r="X5" t="n">
        <v>50.7054303008</v>
      </c>
      <c r="Y5" t="n">
        <v>51.9251844359</v>
      </c>
      <c r="Z5" t="n">
        <v>53.1933100474</v>
      </c>
      <c r="AA5" t="n">
        <v>54.2212198659</v>
      </c>
      <c r="AB5" t="n">
        <v>54.7047212462</v>
      </c>
      <c r="AC5" t="n">
        <v>54.5352949467</v>
      </c>
      <c r="AD5" t="n">
        <v>53.9945574659</v>
      </c>
      <c r="AE5" t="n">
        <v>53.7153289069</v>
      </c>
      <c r="AF5" t="n">
        <v>53.9944280518</v>
      </c>
    </row>
    <row r="6" hidden="1" s="108">
      <c r="A6" t="inlineStr">
        <is>
          <t>Australia</t>
        </is>
      </c>
      <c r="B6" t="n">
        <v>72.8464276693</v>
      </c>
      <c r="C6" t="n">
        <v>69.3967300618</v>
      </c>
      <c r="D6" t="n">
        <v>66.62279846520001</v>
      </c>
      <c r="E6" t="n">
        <v>64.89877642410001</v>
      </c>
      <c r="F6" t="n">
        <v>64.51550310269999</v>
      </c>
      <c r="G6" t="n">
        <v>64.8972341491</v>
      </c>
      <c r="H6" t="n">
        <v>65.1543154771</v>
      </c>
      <c r="I6" t="n">
        <v>65.2563955696</v>
      </c>
      <c r="J6" t="n">
        <v>65.1342648222</v>
      </c>
      <c r="K6" t="n">
        <v>64.8118978302</v>
      </c>
      <c r="L6" t="n">
        <v>64.1542422258</v>
      </c>
      <c r="M6" t="n">
        <v>63.0219148364</v>
      </c>
      <c r="N6" t="n">
        <v>61.1667088619</v>
      </c>
      <c r="O6" t="n">
        <v>58.7722835855</v>
      </c>
      <c r="P6" t="n">
        <v>55.962937756</v>
      </c>
      <c r="Q6" t="n">
        <v>53.0470582047</v>
      </c>
      <c r="R6" t="n">
        <v>50.0801271275</v>
      </c>
      <c r="S6" t="n">
        <v>47.4230451651</v>
      </c>
      <c r="T6" t="n">
        <v>44.8335572558</v>
      </c>
      <c r="U6" t="n">
        <v>42.5368778985</v>
      </c>
      <c r="V6" t="n">
        <v>40.6034238952</v>
      </c>
      <c r="W6" t="n">
        <v>38.9397396421</v>
      </c>
      <c r="X6" t="n">
        <v>37.412279924</v>
      </c>
      <c r="Y6" t="n">
        <v>35.9948510371</v>
      </c>
      <c r="Z6" t="n">
        <v>34.7092378065</v>
      </c>
      <c r="AA6" t="n">
        <v>33.6780735987</v>
      </c>
      <c r="AB6" t="n">
        <v>32.794351514</v>
      </c>
      <c r="AC6" t="n">
        <v>32.1370231923</v>
      </c>
      <c r="AD6" t="n">
        <v>31.6472416805</v>
      </c>
      <c r="AE6" t="n">
        <v>30.5943555683</v>
      </c>
      <c r="AF6" t="n">
        <v>29.9307906327</v>
      </c>
    </row>
    <row r="7" hidden="1" s="108">
      <c r="A7" t="inlineStr">
        <is>
          <t>Azerbaijan</t>
        </is>
      </c>
      <c r="B7" t="n">
        <v>12.3856946541</v>
      </c>
      <c r="C7" t="n">
        <v>12.7300950235</v>
      </c>
      <c r="D7" t="n">
        <v>12.9920806052</v>
      </c>
      <c r="E7" t="n">
        <v>13.2135183051</v>
      </c>
      <c r="F7" t="n">
        <v>13.3986976943</v>
      </c>
      <c r="G7" t="n">
        <v>13.5635214597</v>
      </c>
      <c r="H7" t="n">
        <v>13.7332064727</v>
      </c>
      <c r="I7" t="n">
        <v>13.9293995838</v>
      </c>
      <c r="J7" t="n">
        <v>14.1503868037</v>
      </c>
      <c r="K7" t="n">
        <v>14.3892680492</v>
      </c>
      <c r="L7" t="n">
        <v>14.6383218439</v>
      </c>
      <c r="M7" t="n">
        <v>14.8692143774</v>
      </c>
      <c r="N7" t="n">
        <v>15.0810836622</v>
      </c>
      <c r="O7" t="n">
        <v>15.2969360233</v>
      </c>
      <c r="P7" t="n">
        <v>15.5052163422</v>
      </c>
      <c r="Q7" t="n">
        <v>15.7223216891</v>
      </c>
      <c r="R7" t="n">
        <v>15.9623811225</v>
      </c>
      <c r="S7" t="n">
        <v>16.2253743972</v>
      </c>
      <c r="T7" t="n">
        <v>16.4975987042</v>
      </c>
      <c r="U7" t="n">
        <v>16.7714770774</v>
      </c>
      <c r="V7" t="n">
        <v>17.029579702</v>
      </c>
      <c r="W7" t="n">
        <v>17.248519739</v>
      </c>
      <c r="X7" t="n">
        <v>17.4222213008</v>
      </c>
      <c r="Y7" t="n">
        <v>17.5595800873</v>
      </c>
      <c r="Z7" t="n">
        <v>17.6954749803</v>
      </c>
      <c r="AA7" t="n">
        <v>17.8534038046</v>
      </c>
      <c r="AB7" t="n">
        <v>18.0632143297</v>
      </c>
      <c r="AC7" t="n">
        <v>18.3420929923</v>
      </c>
      <c r="AD7" t="n">
        <v>18.6944191577</v>
      </c>
      <c r="AE7" t="n">
        <v>19.0892251351</v>
      </c>
      <c r="AF7" t="n">
        <v>19.5636432762</v>
      </c>
    </row>
    <row r="8" hidden="1" s="108">
      <c r="A8" t="inlineStr">
        <is>
          <t>Estonia</t>
        </is>
      </c>
      <c r="B8" t="n">
        <v>46.6835326539</v>
      </c>
      <c r="C8" t="n">
        <v>47.0026538783</v>
      </c>
      <c r="D8" t="n">
        <v>47.209289372</v>
      </c>
      <c r="E8" t="n">
        <v>47.3467025076</v>
      </c>
      <c r="F8" t="n">
        <v>47.2747820241</v>
      </c>
      <c r="G8" t="n">
        <v>46.9570923511</v>
      </c>
      <c r="H8" t="n">
        <v>46.416301009</v>
      </c>
      <c r="I8" t="n">
        <v>46.1182201982</v>
      </c>
      <c r="J8" t="n">
        <v>45.7383443905</v>
      </c>
      <c r="K8" t="n">
        <v>45.3998990884</v>
      </c>
      <c r="L8" t="n">
        <v>45.1336795138</v>
      </c>
      <c r="M8" t="n">
        <v>45.1863410803</v>
      </c>
      <c r="N8" t="n">
        <v>45.4848902907</v>
      </c>
      <c r="O8" t="n">
        <v>46.1213031318</v>
      </c>
      <c r="P8" t="n">
        <v>46.6350321094</v>
      </c>
      <c r="Q8" t="n">
        <v>46.7811974922</v>
      </c>
      <c r="R8" t="n">
        <v>46.5842272212</v>
      </c>
      <c r="S8" t="n">
        <v>46.6462631077</v>
      </c>
      <c r="T8" t="n">
        <v>47.0503628023</v>
      </c>
      <c r="U8" t="n">
        <v>47.9042762794</v>
      </c>
      <c r="V8" t="n">
        <v>48.6992384053</v>
      </c>
      <c r="W8" t="n">
        <v>49.6093301208</v>
      </c>
      <c r="X8" t="n">
        <v>50.7054303008</v>
      </c>
      <c r="Y8" t="n">
        <v>51.9251844359</v>
      </c>
      <c r="Z8" t="n">
        <v>53.1933100474</v>
      </c>
      <c r="AA8" t="n">
        <v>54.2212198659</v>
      </c>
      <c r="AB8" t="n">
        <v>54.7047212462</v>
      </c>
      <c r="AC8" t="n">
        <v>54.5352949467</v>
      </c>
      <c r="AD8" t="n">
        <v>53.9945574659</v>
      </c>
      <c r="AE8" t="n">
        <v>53.7153289069</v>
      </c>
      <c r="AF8" t="n">
        <v>53.9944280518</v>
      </c>
    </row>
    <row r="9" hidden="1" s="108">
      <c r="A9" t="inlineStr">
        <is>
          <t>Bangladesh</t>
        </is>
      </c>
      <c r="B9" t="n">
        <v>30.9357080327</v>
      </c>
      <c r="C9" t="n">
        <v>34.377750061</v>
      </c>
      <c r="D9" t="n">
        <v>37.8920937885</v>
      </c>
      <c r="E9" t="n">
        <v>42.3476429706</v>
      </c>
      <c r="F9" t="n">
        <v>48.0709731282</v>
      </c>
      <c r="G9" t="n">
        <v>57.6311342926</v>
      </c>
      <c r="H9" t="n">
        <v>70.3297856035</v>
      </c>
      <c r="I9" t="n">
        <v>81.3797623809</v>
      </c>
      <c r="J9" t="n">
        <v>90.1696860902</v>
      </c>
      <c r="K9" t="n">
        <v>83.51906378050001</v>
      </c>
      <c r="L9" t="n">
        <v>73.06322298249999</v>
      </c>
      <c r="M9" t="n">
        <v>68.94369920770001</v>
      </c>
      <c r="N9" t="n">
        <v>68.5214391375</v>
      </c>
      <c r="O9" t="n">
        <v>69.3955087073</v>
      </c>
      <c r="P9" t="n">
        <v>69.9898102794</v>
      </c>
      <c r="Q9" t="n">
        <v>69.8472603929</v>
      </c>
      <c r="R9" t="n">
        <v>70.2516546457</v>
      </c>
      <c r="S9" t="n">
        <v>71.0453724753</v>
      </c>
      <c r="T9" t="n">
        <v>71.63801136319999</v>
      </c>
      <c r="U9" t="n">
        <v>71.8673753945</v>
      </c>
      <c r="V9" t="n">
        <v>71.7322717335</v>
      </c>
      <c r="W9" t="n">
        <v>71.46592726199999</v>
      </c>
      <c r="X9" t="n">
        <v>71.4006160884</v>
      </c>
      <c r="Y9" t="n">
        <v>71.61926171650001</v>
      </c>
      <c r="Z9" t="n">
        <v>71.82797218570001</v>
      </c>
      <c r="AA9" t="n">
        <v>71.94902628929999</v>
      </c>
      <c r="AB9" t="n">
        <v>72.030835809</v>
      </c>
      <c r="AC9" t="n">
        <v>72.0025149491</v>
      </c>
      <c r="AD9" t="n">
        <v>71.8871107404</v>
      </c>
      <c r="AE9" t="n">
        <v>70.9298069383</v>
      </c>
      <c r="AF9" t="n">
        <v>70.32299269080001</v>
      </c>
    </row>
    <row r="10" hidden="1" s="108">
      <c r="A10" t="inlineStr">
        <is>
          <t>Belgium</t>
        </is>
      </c>
      <c r="B10" t="n">
        <v>46.6835326539</v>
      </c>
      <c r="C10" t="n">
        <v>47.0026538783</v>
      </c>
      <c r="D10" t="n">
        <v>47.209289372</v>
      </c>
      <c r="E10" t="n">
        <v>47.3467025076</v>
      </c>
      <c r="F10" t="n">
        <v>47.2747820241</v>
      </c>
      <c r="G10" t="n">
        <v>46.9570923511</v>
      </c>
      <c r="H10" t="n">
        <v>46.416301009</v>
      </c>
      <c r="I10" t="n">
        <v>46.1182201982</v>
      </c>
      <c r="J10" t="n">
        <v>45.7383443905</v>
      </c>
      <c r="K10" t="n">
        <v>45.3998990884</v>
      </c>
      <c r="L10" t="n">
        <v>45.1336795138</v>
      </c>
      <c r="M10" t="n">
        <v>45.1863410803</v>
      </c>
      <c r="N10" t="n">
        <v>45.4848902907</v>
      </c>
      <c r="O10" t="n">
        <v>46.1213031318</v>
      </c>
      <c r="P10" t="n">
        <v>46.6350321094</v>
      </c>
      <c r="Q10" t="n">
        <v>46.7811974922</v>
      </c>
      <c r="R10" t="n">
        <v>46.5842272212</v>
      </c>
      <c r="S10" t="n">
        <v>46.6462631077</v>
      </c>
      <c r="T10" t="n">
        <v>47.0503628023</v>
      </c>
      <c r="U10" t="n">
        <v>47.9042762794</v>
      </c>
      <c r="V10" t="n">
        <v>48.6992384053</v>
      </c>
      <c r="W10" t="n">
        <v>49.6093301208</v>
      </c>
      <c r="X10" t="n">
        <v>50.7054303008</v>
      </c>
      <c r="Y10" t="n">
        <v>51.9251844359</v>
      </c>
      <c r="Z10" t="n">
        <v>53.1933100474</v>
      </c>
      <c r="AA10" t="n">
        <v>54.2212198659</v>
      </c>
      <c r="AB10" t="n">
        <v>54.7047212462</v>
      </c>
      <c r="AC10" t="n">
        <v>54.5352949467</v>
      </c>
      <c r="AD10" t="n">
        <v>53.9945574659</v>
      </c>
      <c r="AE10" t="n">
        <v>53.7153289069</v>
      </c>
      <c r="AF10" t="n">
        <v>53.9944280518</v>
      </c>
    </row>
    <row r="11" hidden="1" s="108">
      <c r="A11" t="inlineStr">
        <is>
          <t>Bulgaria</t>
        </is>
      </c>
      <c r="B11" t="n">
        <v>46.6835326539</v>
      </c>
      <c r="C11" t="n">
        <v>47.0026538783</v>
      </c>
      <c r="D11" t="n">
        <v>47.209289372</v>
      </c>
      <c r="E11" t="n">
        <v>47.3467025076</v>
      </c>
      <c r="F11" t="n">
        <v>47.2747820241</v>
      </c>
      <c r="G11" t="n">
        <v>46.9570923511</v>
      </c>
      <c r="H11" t="n">
        <v>46.416301009</v>
      </c>
      <c r="I11" t="n">
        <v>46.1182201982</v>
      </c>
      <c r="J11" t="n">
        <v>45.7383443905</v>
      </c>
      <c r="K11" t="n">
        <v>45.3998990884</v>
      </c>
      <c r="L11" t="n">
        <v>45.1336795138</v>
      </c>
      <c r="M11" t="n">
        <v>45.1863410803</v>
      </c>
      <c r="N11" t="n">
        <v>45.4848902907</v>
      </c>
      <c r="O11" t="n">
        <v>46.1213031318</v>
      </c>
      <c r="P11" t="n">
        <v>46.6350321094</v>
      </c>
      <c r="Q11" t="n">
        <v>46.7811974922</v>
      </c>
      <c r="R11" t="n">
        <v>46.5842272212</v>
      </c>
      <c r="S11" t="n">
        <v>46.6462631077</v>
      </c>
      <c r="T11" t="n">
        <v>47.0503628023</v>
      </c>
      <c r="U11" t="n">
        <v>47.9042762794</v>
      </c>
      <c r="V11" t="n">
        <v>48.6992384053</v>
      </c>
      <c r="W11" t="n">
        <v>49.6093301208</v>
      </c>
      <c r="X11" t="n">
        <v>50.7054303008</v>
      </c>
      <c r="Y11" t="n">
        <v>51.9251844359</v>
      </c>
      <c r="Z11" t="n">
        <v>53.1933100474</v>
      </c>
      <c r="AA11" t="n">
        <v>54.2212198659</v>
      </c>
      <c r="AB11" t="n">
        <v>54.7047212462</v>
      </c>
      <c r="AC11" t="n">
        <v>54.5352949467</v>
      </c>
      <c r="AD11" t="n">
        <v>53.9945574659</v>
      </c>
      <c r="AE11" t="n">
        <v>53.7153289069</v>
      </c>
      <c r="AF11" t="n">
        <v>53.9944280518</v>
      </c>
    </row>
    <row r="12" hidden="1" s="108">
      <c r="A12" t="inlineStr">
        <is>
          <t>Bahrain</t>
        </is>
      </c>
      <c r="B12" t="n">
        <v>36.3016512131</v>
      </c>
      <c r="C12" t="n">
        <v>36.7645154387</v>
      </c>
      <c r="D12" t="n">
        <v>37.1377760337</v>
      </c>
      <c r="E12" t="n">
        <v>37.4479741806</v>
      </c>
      <c r="F12" t="n">
        <v>37.7478979609</v>
      </c>
      <c r="G12" t="n">
        <v>38.0343948066</v>
      </c>
      <c r="H12" t="n">
        <v>38.3256584583</v>
      </c>
      <c r="I12" t="n">
        <v>38.6555012852</v>
      </c>
      <c r="J12" t="n">
        <v>39.0154478513</v>
      </c>
      <c r="K12" t="n">
        <v>39.4202643492</v>
      </c>
      <c r="L12" t="n">
        <v>39.8799045797</v>
      </c>
      <c r="M12" t="n">
        <v>40.423145891</v>
      </c>
      <c r="N12" t="n">
        <v>41.1971972146</v>
      </c>
      <c r="O12" t="n">
        <v>42.512085331</v>
      </c>
      <c r="P12" t="n">
        <v>44.5684455527</v>
      </c>
      <c r="Q12" t="n">
        <v>49.9793254858</v>
      </c>
      <c r="R12" t="n">
        <v>55.5868401259</v>
      </c>
      <c r="S12" t="n">
        <v>61.3647181549</v>
      </c>
      <c r="T12" t="n">
        <v>63.6934034984</v>
      </c>
      <c r="U12" t="n">
        <v>60.8658074175</v>
      </c>
      <c r="V12" t="n">
        <v>56.8332700698</v>
      </c>
      <c r="W12" t="n">
        <v>53.5735301633</v>
      </c>
      <c r="X12" t="n">
        <v>51.4877463886</v>
      </c>
      <c r="Y12" t="n">
        <v>50.3367833169</v>
      </c>
      <c r="Z12" t="n">
        <v>49.8020971218</v>
      </c>
      <c r="AA12" t="n">
        <v>49.9842333392</v>
      </c>
      <c r="AB12" t="n">
        <v>50.7392335979</v>
      </c>
      <c r="AC12" t="n">
        <v>51.9930487409</v>
      </c>
      <c r="AD12" t="n">
        <v>53.6556941543</v>
      </c>
      <c r="AE12" t="n">
        <v>54.8143239609</v>
      </c>
      <c r="AF12" t="n">
        <v>56.4689354483</v>
      </c>
    </row>
    <row r="13" hidden="1" s="108">
      <c r="A13" t="inlineStr">
        <is>
          <t>Brunei darussalam</t>
        </is>
      </c>
      <c r="B13" t="n">
        <v>36.3016512131</v>
      </c>
      <c r="C13" t="n">
        <v>36.7645154387</v>
      </c>
      <c r="D13" t="n">
        <v>37.1377760337</v>
      </c>
      <c r="E13" t="n">
        <v>37.4479741806</v>
      </c>
      <c r="F13" t="n">
        <v>37.7478979609</v>
      </c>
      <c r="G13" t="n">
        <v>38.0343948066</v>
      </c>
      <c r="H13" t="n">
        <v>38.3256584583</v>
      </c>
      <c r="I13" t="n">
        <v>38.6555012852</v>
      </c>
      <c r="J13" t="n">
        <v>39.0154478513</v>
      </c>
      <c r="K13" t="n">
        <v>39.4202643492</v>
      </c>
      <c r="L13" t="n">
        <v>39.8799045797</v>
      </c>
      <c r="M13" t="n">
        <v>40.423145891</v>
      </c>
      <c r="N13" t="n">
        <v>41.1971972146</v>
      </c>
      <c r="O13" t="n">
        <v>42.512085331</v>
      </c>
      <c r="P13" t="n">
        <v>44.5684455527</v>
      </c>
      <c r="Q13" t="n">
        <v>49.9793254858</v>
      </c>
      <c r="R13" t="n">
        <v>55.5868401259</v>
      </c>
      <c r="S13" t="n">
        <v>61.3647181549</v>
      </c>
      <c r="T13" t="n">
        <v>63.6934034984</v>
      </c>
      <c r="U13" t="n">
        <v>60.8658074175</v>
      </c>
      <c r="V13" t="n">
        <v>56.8332700698</v>
      </c>
      <c r="W13" t="n">
        <v>53.5735301633</v>
      </c>
      <c r="X13" t="n">
        <v>51.4877463886</v>
      </c>
      <c r="Y13" t="n">
        <v>50.3367833169</v>
      </c>
      <c r="Z13" t="n">
        <v>49.8020971218</v>
      </c>
      <c r="AA13" t="n">
        <v>49.9842333392</v>
      </c>
      <c r="AB13" t="n">
        <v>50.7392335979</v>
      </c>
      <c r="AC13" t="n">
        <v>51.9930487409</v>
      </c>
      <c r="AD13" t="n">
        <v>53.6556941543</v>
      </c>
      <c r="AE13" t="n">
        <v>54.8143239609</v>
      </c>
      <c r="AF13" t="n">
        <v>56.4689354483</v>
      </c>
    </row>
    <row r="14" hidden="1" s="108">
      <c r="A14" t="inlineStr">
        <is>
          <t>Bolivia</t>
        </is>
      </c>
      <c r="B14" t="n">
        <v>37.9610269741</v>
      </c>
      <c r="C14" t="n">
        <v>38.0860718628</v>
      </c>
      <c r="D14" t="n">
        <v>39.0321961047</v>
      </c>
      <c r="E14" t="n">
        <v>40.0334040416</v>
      </c>
      <c r="F14" t="n">
        <v>41.1482553562</v>
      </c>
      <c r="G14" t="n">
        <v>42.353415525</v>
      </c>
      <c r="H14" t="n">
        <v>43.5771892636</v>
      </c>
      <c r="I14" t="n">
        <v>44.818521037</v>
      </c>
      <c r="J14" t="n">
        <v>46.021991158</v>
      </c>
      <c r="K14" t="n">
        <v>47.2093315607</v>
      </c>
      <c r="L14" t="n">
        <v>48.4247507298</v>
      </c>
      <c r="M14" t="n">
        <v>49.9301463883</v>
      </c>
      <c r="N14" t="n">
        <v>51.9797945844</v>
      </c>
      <c r="O14" t="n">
        <v>54.6840628122</v>
      </c>
      <c r="P14" t="n">
        <v>58.1478578181</v>
      </c>
      <c r="Q14" t="n">
        <v>61.9555163128</v>
      </c>
      <c r="R14" t="n">
        <v>65.6472538861</v>
      </c>
      <c r="S14" t="n">
        <v>68.9496233064</v>
      </c>
      <c r="T14" t="n">
        <v>71.2949827013</v>
      </c>
      <c r="U14" t="n">
        <v>72.7500862216</v>
      </c>
      <c r="V14" t="n">
        <v>73.4065733832</v>
      </c>
      <c r="W14" t="n">
        <v>73.4094408166</v>
      </c>
      <c r="X14" t="n">
        <v>72.9941000781</v>
      </c>
      <c r="Y14" t="n">
        <v>72.4204114242</v>
      </c>
      <c r="Z14" t="n">
        <v>72.1376998385</v>
      </c>
      <c r="AA14" t="n">
        <v>71.8842400942</v>
      </c>
      <c r="AB14" t="n">
        <v>71.7157935732</v>
      </c>
      <c r="AC14" t="n">
        <v>71.547577078</v>
      </c>
      <c r="AD14" t="n">
        <v>71.57918658139999</v>
      </c>
      <c r="AE14" t="n">
        <v>70.98508812670001</v>
      </c>
      <c r="AF14" t="n">
        <v>71.3839085653</v>
      </c>
    </row>
    <row r="15" hidden="1" s="108">
      <c r="A15" t="inlineStr">
        <is>
          <t>Brazil</t>
        </is>
      </c>
      <c r="B15" t="n">
        <v>37.9610269741</v>
      </c>
      <c r="C15" t="n">
        <v>38.0860718628</v>
      </c>
      <c r="D15" t="n">
        <v>39.0321961047</v>
      </c>
      <c r="E15" t="n">
        <v>40.0334040416</v>
      </c>
      <c r="F15" t="n">
        <v>41.1482553562</v>
      </c>
      <c r="G15" t="n">
        <v>42.353415525</v>
      </c>
      <c r="H15" t="n">
        <v>43.5771892636</v>
      </c>
      <c r="I15" t="n">
        <v>44.818521037</v>
      </c>
      <c r="J15" t="n">
        <v>46.021991158</v>
      </c>
      <c r="K15" t="n">
        <v>47.2093315607</v>
      </c>
      <c r="L15" t="n">
        <v>48.4247507298</v>
      </c>
      <c r="M15" t="n">
        <v>49.9301463883</v>
      </c>
      <c r="N15" t="n">
        <v>51.9797945844</v>
      </c>
      <c r="O15" t="n">
        <v>54.6840628122</v>
      </c>
      <c r="P15" t="n">
        <v>58.1478578181</v>
      </c>
      <c r="Q15" t="n">
        <v>61.9555163128</v>
      </c>
      <c r="R15" t="n">
        <v>65.6472538861</v>
      </c>
      <c r="S15" t="n">
        <v>68.9496233064</v>
      </c>
      <c r="T15" t="n">
        <v>71.2949827013</v>
      </c>
      <c r="U15" t="n">
        <v>72.7500862216</v>
      </c>
      <c r="V15" t="n">
        <v>73.4065733832</v>
      </c>
      <c r="W15" t="n">
        <v>73.4094408166</v>
      </c>
      <c r="X15" t="n">
        <v>72.9941000781</v>
      </c>
      <c r="Y15" t="n">
        <v>72.4204114242</v>
      </c>
      <c r="Z15" t="n">
        <v>72.1376998385</v>
      </c>
      <c r="AA15" t="n">
        <v>71.8842400942</v>
      </c>
      <c r="AB15" t="n">
        <v>71.7157935732</v>
      </c>
      <c r="AC15" t="n">
        <v>71.547577078</v>
      </c>
      <c r="AD15" t="n">
        <v>71.57918658139999</v>
      </c>
      <c r="AE15" t="n">
        <v>70.98508812670001</v>
      </c>
      <c r="AF15" t="n">
        <v>71.3839085653</v>
      </c>
    </row>
    <row r="16" hidden="1" s="108">
      <c r="A16" t="inlineStr">
        <is>
          <t>Belarus</t>
        </is>
      </c>
      <c r="B16" t="n">
        <v>12.3856946541</v>
      </c>
      <c r="C16" t="n">
        <v>12.7300950235</v>
      </c>
      <c r="D16" t="n">
        <v>12.9920806052</v>
      </c>
      <c r="E16" t="n">
        <v>13.2135183051</v>
      </c>
      <c r="F16" t="n">
        <v>13.3986976943</v>
      </c>
      <c r="G16" t="n">
        <v>13.5635214597</v>
      </c>
      <c r="H16" t="n">
        <v>13.7332064727</v>
      </c>
      <c r="I16" t="n">
        <v>13.9293995838</v>
      </c>
      <c r="J16" t="n">
        <v>14.1503868037</v>
      </c>
      <c r="K16" t="n">
        <v>14.3892680492</v>
      </c>
      <c r="L16" t="n">
        <v>14.6383218439</v>
      </c>
      <c r="M16" t="n">
        <v>14.8692143774</v>
      </c>
      <c r="N16" t="n">
        <v>15.0810836622</v>
      </c>
      <c r="O16" t="n">
        <v>15.2969360233</v>
      </c>
      <c r="P16" t="n">
        <v>15.5052163422</v>
      </c>
      <c r="Q16" t="n">
        <v>15.7223216891</v>
      </c>
      <c r="R16" t="n">
        <v>15.9623811225</v>
      </c>
      <c r="S16" t="n">
        <v>16.2253743972</v>
      </c>
      <c r="T16" t="n">
        <v>16.4975987042</v>
      </c>
      <c r="U16" t="n">
        <v>16.7714770774</v>
      </c>
      <c r="V16" t="n">
        <v>17.029579702</v>
      </c>
      <c r="W16" t="n">
        <v>17.248519739</v>
      </c>
      <c r="X16" t="n">
        <v>17.4222213008</v>
      </c>
      <c r="Y16" t="n">
        <v>17.5595800873</v>
      </c>
      <c r="Z16" t="n">
        <v>17.6954749803</v>
      </c>
      <c r="AA16" t="n">
        <v>17.8534038046</v>
      </c>
      <c r="AB16" t="n">
        <v>18.0632143297</v>
      </c>
      <c r="AC16" t="n">
        <v>18.3420929923</v>
      </c>
      <c r="AD16" t="n">
        <v>18.6944191577</v>
      </c>
      <c r="AE16" t="n">
        <v>19.0892251351</v>
      </c>
      <c r="AF16" t="n">
        <v>19.5636432762</v>
      </c>
    </row>
    <row r="17" hidden="1" s="108">
      <c r="A17" t="inlineStr">
        <is>
          <t>Canada</t>
        </is>
      </c>
      <c r="B17" t="n">
        <v>27.1875486861</v>
      </c>
      <c r="C17" t="n">
        <v>26.911560095</v>
      </c>
      <c r="D17" t="n">
        <v>26.7557374396</v>
      </c>
      <c r="E17" t="n">
        <v>26.729400439</v>
      </c>
      <c r="F17" t="n">
        <v>26.840586953</v>
      </c>
      <c r="G17" t="n">
        <v>27.0190741819</v>
      </c>
      <c r="H17" t="n">
        <v>27.2104326724</v>
      </c>
      <c r="I17" t="n">
        <v>27.4404305061</v>
      </c>
      <c r="J17" t="n">
        <v>27.6587098271</v>
      </c>
      <c r="K17" t="n">
        <v>27.8915658671</v>
      </c>
      <c r="L17" t="n">
        <v>28.2106657913</v>
      </c>
      <c r="M17" t="n">
        <v>28.5337794629</v>
      </c>
      <c r="N17" t="n">
        <v>28.5546674531</v>
      </c>
      <c r="O17" t="n">
        <v>28.604850986</v>
      </c>
      <c r="P17" t="n">
        <v>28.7260181099</v>
      </c>
      <c r="Q17" t="n">
        <v>28.9344956969</v>
      </c>
      <c r="R17" t="n">
        <v>29.7138757058</v>
      </c>
      <c r="S17" t="n">
        <v>30.9543824272</v>
      </c>
      <c r="T17" t="n">
        <v>32.1326865415</v>
      </c>
      <c r="U17" t="n">
        <v>33.1445679513</v>
      </c>
      <c r="V17" t="n">
        <v>33.7644679367</v>
      </c>
      <c r="W17" t="n">
        <v>34.0856633796</v>
      </c>
      <c r="X17" t="n">
        <v>34.1223841707</v>
      </c>
      <c r="Y17" t="n">
        <v>33.7919896722</v>
      </c>
      <c r="Z17" t="n">
        <v>33.1820128716</v>
      </c>
      <c r="AA17" t="n">
        <v>32.6141171456</v>
      </c>
      <c r="AB17" t="n">
        <v>32.2999052979</v>
      </c>
      <c r="AC17" t="n">
        <v>32.1643203897</v>
      </c>
      <c r="AD17" t="n">
        <v>32.2108680614</v>
      </c>
      <c r="AE17" t="n">
        <v>32.0539546188</v>
      </c>
      <c r="AF17" t="n">
        <v>31.9646098629</v>
      </c>
    </row>
    <row r="18" hidden="1" s="108">
      <c r="A18" t="inlineStr">
        <is>
          <t>Switzerland</t>
        </is>
      </c>
      <c r="B18" t="n">
        <v>46.6835326539</v>
      </c>
      <c r="C18" t="n">
        <v>47.0026538783</v>
      </c>
      <c r="D18" t="n">
        <v>47.209289372</v>
      </c>
      <c r="E18" t="n">
        <v>47.3467025076</v>
      </c>
      <c r="F18" t="n">
        <v>47.2747820241</v>
      </c>
      <c r="G18" t="n">
        <v>46.9570923511</v>
      </c>
      <c r="H18" t="n">
        <v>46.416301009</v>
      </c>
      <c r="I18" t="n">
        <v>46.1182201982</v>
      </c>
      <c r="J18" t="n">
        <v>45.7383443905</v>
      </c>
      <c r="K18" t="n">
        <v>45.3998990884</v>
      </c>
      <c r="L18" t="n">
        <v>45.1336795138</v>
      </c>
      <c r="M18" t="n">
        <v>45.1863410803</v>
      </c>
      <c r="N18" t="n">
        <v>45.4848902907</v>
      </c>
      <c r="O18" t="n">
        <v>46.1213031318</v>
      </c>
      <c r="P18" t="n">
        <v>46.6350321094</v>
      </c>
      <c r="Q18" t="n">
        <v>46.7811974922</v>
      </c>
      <c r="R18" t="n">
        <v>46.5842272212</v>
      </c>
      <c r="S18" t="n">
        <v>46.6462631077</v>
      </c>
      <c r="T18" t="n">
        <v>47.0503628023</v>
      </c>
      <c r="U18" t="n">
        <v>47.9042762794</v>
      </c>
      <c r="V18" t="n">
        <v>48.6992384053</v>
      </c>
      <c r="W18" t="n">
        <v>49.6093301208</v>
      </c>
      <c r="X18" t="n">
        <v>50.7054303008</v>
      </c>
      <c r="Y18" t="n">
        <v>51.9251844359</v>
      </c>
      <c r="Z18" t="n">
        <v>53.1933100474</v>
      </c>
      <c r="AA18" t="n">
        <v>54.2212198659</v>
      </c>
      <c r="AB18" t="n">
        <v>54.7047212462</v>
      </c>
      <c r="AC18" t="n">
        <v>54.5352949467</v>
      </c>
      <c r="AD18" t="n">
        <v>53.9945574659</v>
      </c>
      <c r="AE18" t="n">
        <v>53.7153289069</v>
      </c>
      <c r="AF18" t="n">
        <v>53.9944280518</v>
      </c>
    </row>
    <row r="19" hidden="1" s="108">
      <c r="A19" t="inlineStr">
        <is>
          <t>Chile</t>
        </is>
      </c>
      <c r="B19" t="n">
        <v>37.9610269741</v>
      </c>
      <c r="C19" t="n">
        <v>38.0860718628</v>
      </c>
      <c r="D19" t="n">
        <v>39.0321961047</v>
      </c>
      <c r="E19" t="n">
        <v>40.0334040416</v>
      </c>
      <c r="F19" t="n">
        <v>41.1482553562</v>
      </c>
      <c r="G19" t="n">
        <v>42.353415525</v>
      </c>
      <c r="H19" t="n">
        <v>43.5771892636</v>
      </c>
      <c r="I19" t="n">
        <v>44.818521037</v>
      </c>
      <c r="J19" t="n">
        <v>46.021991158</v>
      </c>
      <c r="K19" t="n">
        <v>47.2093315607</v>
      </c>
      <c r="L19" t="n">
        <v>48.4247507298</v>
      </c>
      <c r="M19" t="n">
        <v>49.9301463883</v>
      </c>
      <c r="N19" t="n">
        <v>51.9797945844</v>
      </c>
      <c r="O19" t="n">
        <v>54.6840628122</v>
      </c>
      <c r="P19" t="n">
        <v>58.1478578181</v>
      </c>
      <c r="Q19" t="n">
        <v>61.9555163128</v>
      </c>
      <c r="R19" t="n">
        <v>65.6472538861</v>
      </c>
      <c r="S19" t="n">
        <v>68.9496233064</v>
      </c>
      <c r="T19" t="n">
        <v>71.2949827013</v>
      </c>
      <c r="U19" t="n">
        <v>72.7500862216</v>
      </c>
      <c r="V19" t="n">
        <v>73.4065733832</v>
      </c>
      <c r="W19" t="n">
        <v>73.4094408166</v>
      </c>
      <c r="X19" t="n">
        <v>72.9941000781</v>
      </c>
      <c r="Y19" t="n">
        <v>72.4204114242</v>
      </c>
      <c r="Z19" t="n">
        <v>72.1376998385</v>
      </c>
      <c r="AA19" t="n">
        <v>71.8842400942</v>
      </c>
      <c r="AB19" t="n">
        <v>71.7157935732</v>
      </c>
      <c r="AC19" t="n">
        <v>71.547577078</v>
      </c>
      <c r="AD19" t="n">
        <v>71.57918658139999</v>
      </c>
      <c r="AE19" t="n">
        <v>70.98508812670001</v>
      </c>
      <c r="AF19" t="n">
        <v>71.3839085653</v>
      </c>
    </row>
    <row r="20" hidden="1" s="108">
      <c r="A20" t="inlineStr">
        <is>
          <t>China</t>
        </is>
      </c>
      <c r="B20" t="n">
        <v>49.0564753756</v>
      </c>
      <c r="C20" t="n">
        <v>52.4872796244</v>
      </c>
      <c r="D20" t="n">
        <v>56.0685014759</v>
      </c>
      <c r="E20" t="n">
        <v>62.1129093767</v>
      </c>
      <c r="F20" t="n">
        <v>69.93996321100001</v>
      </c>
      <c r="G20" t="n">
        <v>78.5205299711</v>
      </c>
      <c r="H20" t="n">
        <v>86.0595691433</v>
      </c>
      <c r="I20" t="n">
        <v>93.2740572174</v>
      </c>
      <c r="J20" t="n">
        <v>96.83210665</v>
      </c>
      <c r="K20" t="n">
        <v>97.86323079500001</v>
      </c>
      <c r="L20" t="n">
        <v>95.9357326387</v>
      </c>
      <c r="M20" t="n">
        <v>91.4131660027</v>
      </c>
      <c r="N20" t="n">
        <v>86.4598186787</v>
      </c>
      <c r="O20" t="n">
        <v>83.24816214809999</v>
      </c>
      <c r="P20" t="n">
        <v>82.12493565450001</v>
      </c>
      <c r="Q20" t="n">
        <v>81.8506073983</v>
      </c>
      <c r="R20" t="n">
        <v>81.22111775729999</v>
      </c>
      <c r="S20" t="n">
        <v>80.7267758797</v>
      </c>
      <c r="T20" t="n">
        <v>80.2497492885</v>
      </c>
      <c r="U20" t="n">
        <v>79.8724581737</v>
      </c>
      <c r="V20" t="n">
        <v>79.4044389287</v>
      </c>
      <c r="W20" t="n">
        <v>78.8007080774</v>
      </c>
      <c r="X20" t="n">
        <v>77.4562011189</v>
      </c>
      <c r="Y20" t="n">
        <v>75.3585127871</v>
      </c>
      <c r="Z20" t="n">
        <v>73.5561055618</v>
      </c>
      <c r="AA20" t="n">
        <v>72.42336588729999</v>
      </c>
      <c r="AB20" t="n">
        <v>71.6429649</v>
      </c>
      <c r="AC20" t="n">
        <v>70.4818850875</v>
      </c>
      <c r="AD20" t="n">
        <v>69.1861079191</v>
      </c>
      <c r="AE20" t="n">
        <v>66.3548306668</v>
      </c>
      <c r="AF20" t="n">
        <v>63.6924281563</v>
      </c>
    </row>
    <row r="21" hidden="1" s="108">
      <c r="A21" t="inlineStr">
        <is>
          <t>Colombia</t>
        </is>
      </c>
      <c r="B21" t="n">
        <v>37.9610269741</v>
      </c>
      <c r="C21" t="n">
        <v>38.0860718628</v>
      </c>
      <c r="D21" t="n">
        <v>39.0321961047</v>
      </c>
      <c r="E21" t="n">
        <v>40.0334040416</v>
      </c>
      <c r="F21" t="n">
        <v>41.1482553562</v>
      </c>
      <c r="G21" t="n">
        <v>42.353415525</v>
      </c>
      <c r="H21" t="n">
        <v>43.5771892636</v>
      </c>
      <c r="I21" t="n">
        <v>44.818521037</v>
      </c>
      <c r="J21" t="n">
        <v>46.021991158</v>
      </c>
      <c r="K21" t="n">
        <v>47.2093315607</v>
      </c>
      <c r="L21" t="n">
        <v>48.4247507298</v>
      </c>
      <c r="M21" t="n">
        <v>49.9301463883</v>
      </c>
      <c r="N21" t="n">
        <v>51.9797945844</v>
      </c>
      <c r="O21" t="n">
        <v>54.6840628122</v>
      </c>
      <c r="P21" t="n">
        <v>58.1478578181</v>
      </c>
      <c r="Q21" t="n">
        <v>61.9555163128</v>
      </c>
      <c r="R21" t="n">
        <v>65.6472538861</v>
      </c>
      <c r="S21" t="n">
        <v>68.9496233064</v>
      </c>
      <c r="T21" t="n">
        <v>71.2949827013</v>
      </c>
      <c r="U21" t="n">
        <v>72.7500862216</v>
      </c>
      <c r="V21" t="n">
        <v>73.4065733832</v>
      </c>
      <c r="W21" t="n">
        <v>73.4094408166</v>
      </c>
      <c r="X21" t="n">
        <v>72.9941000781</v>
      </c>
      <c r="Y21" t="n">
        <v>72.4204114242</v>
      </c>
      <c r="Z21" t="n">
        <v>72.1376998385</v>
      </c>
      <c r="AA21" t="n">
        <v>71.8842400942</v>
      </c>
      <c r="AB21" t="n">
        <v>71.7157935732</v>
      </c>
      <c r="AC21" t="n">
        <v>71.547577078</v>
      </c>
      <c r="AD21" t="n">
        <v>71.57918658139999</v>
      </c>
      <c r="AE21" t="n">
        <v>70.98508812670001</v>
      </c>
      <c r="AF21" t="n">
        <v>71.3839085653</v>
      </c>
    </row>
    <row r="22" hidden="1" s="108">
      <c r="A22" t="inlineStr">
        <is>
          <t>Czech Republic</t>
        </is>
      </c>
      <c r="B22" t="n">
        <v>46.6835326539</v>
      </c>
      <c r="C22" t="n">
        <v>47.0026538783</v>
      </c>
      <c r="D22" t="n">
        <v>47.209289372</v>
      </c>
      <c r="E22" t="n">
        <v>47.3467025076</v>
      </c>
      <c r="F22" t="n">
        <v>47.2747820241</v>
      </c>
      <c r="G22" t="n">
        <v>46.9570923511</v>
      </c>
      <c r="H22" t="n">
        <v>46.416301009</v>
      </c>
      <c r="I22" t="n">
        <v>46.1182201982</v>
      </c>
      <c r="J22" t="n">
        <v>45.7383443905</v>
      </c>
      <c r="K22" t="n">
        <v>45.3998990884</v>
      </c>
      <c r="L22" t="n">
        <v>45.1336795138</v>
      </c>
      <c r="M22" t="n">
        <v>45.1863410803</v>
      </c>
      <c r="N22" t="n">
        <v>45.4848902907</v>
      </c>
      <c r="O22" t="n">
        <v>46.1213031318</v>
      </c>
      <c r="P22" t="n">
        <v>46.6350321094</v>
      </c>
      <c r="Q22" t="n">
        <v>46.7811974922</v>
      </c>
      <c r="R22" t="n">
        <v>46.5842272212</v>
      </c>
      <c r="S22" t="n">
        <v>46.6462631077</v>
      </c>
      <c r="T22" t="n">
        <v>47.0503628023</v>
      </c>
      <c r="U22" t="n">
        <v>47.9042762794</v>
      </c>
      <c r="V22" t="n">
        <v>48.6992384053</v>
      </c>
      <c r="W22" t="n">
        <v>49.6093301208</v>
      </c>
      <c r="X22" t="n">
        <v>50.7054303008</v>
      </c>
      <c r="Y22" t="n">
        <v>51.9251844359</v>
      </c>
      <c r="Z22" t="n">
        <v>53.1933100474</v>
      </c>
      <c r="AA22" t="n">
        <v>54.2212198659</v>
      </c>
      <c r="AB22" t="n">
        <v>54.7047212462</v>
      </c>
      <c r="AC22" t="n">
        <v>54.5352949467</v>
      </c>
      <c r="AD22" t="n">
        <v>53.9945574659</v>
      </c>
      <c r="AE22" t="n">
        <v>53.7153289069</v>
      </c>
      <c r="AF22" t="n">
        <v>53.9944280518</v>
      </c>
    </row>
    <row r="23" hidden="1" s="108">
      <c r="A23" t="inlineStr">
        <is>
          <t>Germany</t>
        </is>
      </c>
      <c r="B23" t="n">
        <v>46.6835326539</v>
      </c>
      <c r="C23" t="n">
        <v>47.0026538783</v>
      </c>
      <c r="D23" t="n">
        <v>47.209289372</v>
      </c>
      <c r="E23" t="n">
        <v>47.3467025076</v>
      </c>
      <c r="F23" t="n">
        <v>47.2747820241</v>
      </c>
      <c r="G23" t="n">
        <v>46.9570923511</v>
      </c>
      <c r="H23" t="n">
        <v>46.416301009</v>
      </c>
      <c r="I23" t="n">
        <v>46.1182201982</v>
      </c>
      <c r="J23" t="n">
        <v>45.7383443905</v>
      </c>
      <c r="K23" t="n">
        <v>45.3998990884</v>
      </c>
      <c r="L23" t="n">
        <v>45.1336795138</v>
      </c>
      <c r="M23" t="n">
        <v>45.1863410803</v>
      </c>
      <c r="N23" t="n">
        <v>45.4848902907</v>
      </c>
      <c r="O23" t="n">
        <v>46.1213031318</v>
      </c>
      <c r="P23" t="n">
        <v>46.6350321094</v>
      </c>
      <c r="Q23" t="n">
        <v>46.7811974922</v>
      </c>
      <c r="R23" t="n">
        <v>46.5842272212</v>
      </c>
      <c r="S23" t="n">
        <v>46.6462631077</v>
      </c>
      <c r="T23" t="n">
        <v>47.0503628023</v>
      </c>
      <c r="U23" t="n">
        <v>47.9042762794</v>
      </c>
      <c r="V23" t="n">
        <v>48.6992384053</v>
      </c>
      <c r="W23" t="n">
        <v>49.6093301208</v>
      </c>
      <c r="X23" t="n">
        <v>50.7054303008</v>
      </c>
      <c r="Y23" t="n">
        <v>51.9251844359</v>
      </c>
      <c r="Z23" t="n">
        <v>53.1933100474</v>
      </c>
      <c r="AA23" t="n">
        <v>54.2212198659</v>
      </c>
      <c r="AB23" t="n">
        <v>54.7047212462</v>
      </c>
      <c r="AC23" t="n">
        <v>54.5352949467</v>
      </c>
      <c r="AD23" t="n">
        <v>53.9945574659</v>
      </c>
      <c r="AE23" t="n">
        <v>53.7153289069</v>
      </c>
      <c r="AF23" t="n">
        <v>53.9944280518</v>
      </c>
    </row>
    <row r="24" hidden="1" s="108">
      <c r="A24" t="inlineStr">
        <is>
          <t>Denmark</t>
        </is>
      </c>
      <c r="B24" t="n">
        <v>46.6835326539</v>
      </c>
      <c r="C24" t="n">
        <v>47.0026538783</v>
      </c>
      <c r="D24" t="n">
        <v>47.209289372</v>
      </c>
      <c r="E24" t="n">
        <v>47.3467025076</v>
      </c>
      <c r="F24" t="n">
        <v>47.2747820241</v>
      </c>
      <c r="G24" t="n">
        <v>46.9570923511</v>
      </c>
      <c r="H24" t="n">
        <v>46.416301009</v>
      </c>
      <c r="I24" t="n">
        <v>46.1182201982</v>
      </c>
      <c r="J24" t="n">
        <v>45.7383443905</v>
      </c>
      <c r="K24" t="n">
        <v>45.3998990884</v>
      </c>
      <c r="L24" t="n">
        <v>45.1336795138</v>
      </c>
      <c r="M24" t="n">
        <v>45.1863410803</v>
      </c>
      <c r="N24" t="n">
        <v>45.4848902907</v>
      </c>
      <c r="O24" t="n">
        <v>46.1213031318</v>
      </c>
      <c r="P24" t="n">
        <v>46.6350321094</v>
      </c>
      <c r="Q24" t="n">
        <v>46.7811974922</v>
      </c>
      <c r="R24" t="n">
        <v>46.5842272212</v>
      </c>
      <c r="S24" t="n">
        <v>46.6462631077</v>
      </c>
      <c r="T24" t="n">
        <v>47.0503628023</v>
      </c>
      <c r="U24" t="n">
        <v>47.9042762794</v>
      </c>
      <c r="V24" t="n">
        <v>48.6992384053</v>
      </c>
      <c r="W24" t="n">
        <v>49.6093301208</v>
      </c>
      <c r="X24" t="n">
        <v>50.7054303008</v>
      </c>
      <c r="Y24" t="n">
        <v>51.9251844359</v>
      </c>
      <c r="Z24" t="n">
        <v>53.1933100474</v>
      </c>
      <c r="AA24" t="n">
        <v>54.2212198659</v>
      </c>
      <c r="AB24" t="n">
        <v>54.7047212462</v>
      </c>
      <c r="AC24" t="n">
        <v>54.5352949467</v>
      </c>
      <c r="AD24" t="n">
        <v>53.9945574659</v>
      </c>
      <c r="AE24" t="n">
        <v>53.7153289069</v>
      </c>
      <c r="AF24" t="n">
        <v>53.9944280518</v>
      </c>
    </row>
    <row r="25" hidden="1" s="108">
      <c r="A25" t="inlineStr">
        <is>
          <t>Dominican Republic</t>
        </is>
      </c>
      <c r="B25" t="n">
        <v>37.9610269741</v>
      </c>
      <c r="C25" t="n">
        <v>38.0860718628</v>
      </c>
      <c r="D25" t="n">
        <v>39.0321961047</v>
      </c>
      <c r="E25" t="n">
        <v>40.0334040416</v>
      </c>
      <c r="F25" t="n">
        <v>41.1482553562</v>
      </c>
      <c r="G25" t="n">
        <v>42.353415525</v>
      </c>
      <c r="H25" t="n">
        <v>43.5771892636</v>
      </c>
      <c r="I25" t="n">
        <v>44.818521037</v>
      </c>
      <c r="J25" t="n">
        <v>46.021991158</v>
      </c>
      <c r="K25" t="n">
        <v>47.2093315607</v>
      </c>
      <c r="L25" t="n">
        <v>48.4247507298</v>
      </c>
      <c r="M25" t="n">
        <v>49.9301463883</v>
      </c>
      <c r="N25" t="n">
        <v>51.9797945844</v>
      </c>
      <c r="O25" t="n">
        <v>54.6840628122</v>
      </c>
      <c r="P25" t="n">
        <v>58.1478578181</v>
      </c>
      <c r="Q25" t="n">
        <v>61.9555163128</v>
      </c>
      <c r="R25" t="n">
        <v>65.6472538861</v>
      </c>
      <c r="S25" t="n">
        <v>68.9496233064</v>
      </c>
      <c r="T25" t="n">
        <v>71.2949827013</v>
      </c>
      <c r="U25" t="n">
        <v>72.7500862216</v>
      </c>
      <c r="V25" t="n">
        <v>73.4065733832</v>
      </c>
      <c r="W25" t="n">
        <v>73.4094408166</v>
      </c>
      <c r="X25" t="n">
        <v>72.9941000781</v>
      </c>
      <c r="Y25" t="n">
        <v>72.4204114242</v>
      </c>
      <c r="Z25" t="n">
        <v>72.1376998385</v>
      </c>
      <c r="AA25" t="n">
        <v>71.8842400942</v>
      </c>
      <c r="AB25" t="n">
        <v>71.7157935732</v>
      </c>
      <c r="AC25" t="n">
        <v>71.547577078</v>
      </c>
      <c r="AD25" t="n">
        <v>71.57918658139999</v>
      </c>
      <c r="AE25" t="n">
        <v>70.98508812670001</v>
      </c>
      <c r="AF25" t="n">
        <v>71.3839085653</v>
      </c>
    </row>
    <row r="26" hidden="1" s="108">
      <c r="A26" t="inlineStr">
        <is>
          <t>Algeria</t>
        </is>
      </c>
      <c r="B26" t="n">
        <v>36.3016512131</v>
      </c>
      <c r="C26" t="n">
        <v>36.7645154387</v>
      </c>
      <c r="D26" t="n">
        <v>37.1377760337</v>
      </c>
      <c r="E26" t="n">
        <v>37.4479741806</v>
      </c>
      <c r="F26" t="n">
        <v>37.7478979609</v>
      </c>
      <c r="G26" t="n">
        <v>38.0343948066</v>
      </c>
      <c r="H26" t="n">
        <v>38.3256584583</v>
      </c>
      <c r="I26" t="n">
        <v>38.6555012852</v>
      </c>
      <c r="J26" t="n">
        <v>39.0154478513</v>
      </c>
      <c r="K26" t="n">
        <v>39.4202643492</v>
      </c>
      <c r="L26" t="n">
        <v>39.8799045797</v>
      </c>
      <c r="M26" t="n">
        <v>40.423145891</v>
      </c>
      <c r="N26" t="n">
        <v>41.1971972146</v>
      </c>
      <c r="O26" t="n">
        <v>42.512085331</v>
      </c>
      <c r="P26" t="n">
        <v>44.5684455527</v>
      </c>
      <c r="Q26" t="n">
        <v>49.9793254858</v>
      </c>
      <c r="R26" t="n">
        <v>55.5868401259</v>
      </c>
      <c r="S26" t="n">
        <v>61.3647181549</v>
      </c>
      <c r="T26" t="n">
        <v>63.6934034984</v>
      </c>
      <c r="U26" t="n">
        <v>60.8658074175</v>
      </c>
      <c r="V26" t="n">
        <v>56.8332700698</v>
      </c>
      <c r="W26" t="n">
        <v>53.5735301633</v>
      </c>
      <c r="X26" t="n">
        <v>51.4877463886</v>
      </c>
      <c r="Y26" t="n">
        <v>50.3367833169</v>
      </c>
      <c r="Z26" t="n">
        <v>49.8020971218</v>
      </c>
      <c r="AA26" t="n">
        <v>49.9842333392</v>
      </c>
      <c r="AB26" t="n">
        <v>50.7392335979</v>
      </c>
      <c r="AC26" t="n">
        <v>51.9930487409</v>
      </c>
      <c r="AD26" t="n">
        <v>53.6556941543</v>
      </c>
      <c r="AE26" t="n">
        <v>54.8143239609</v>
      </c>
      <c r="AF26" t="n">
        <v>56.4689354483</v>
      </c>
    </row>
    <row r="27" hidden="1" s="108">
      <c r="A27" t="inlineStr">
        <is>
          <t>Egypt</t>
        </is>
      </c>
      <c r="B27" t="n">
        <v>36.3016512131</v>
      </c>
      <c r="C27" t="n">
        <v>36.7645154387</v>
      </c>
      <c r="D27" t="n">
        <v>37.1377760337</v>
      </c>
      <c r="E27" t="n">
        <v>37.4479741806</v>
      </c>
      <c r="F27" t="n">
        <v>37.7478979609</v>
      </c>
      <c r="G27" t="n">
        <v>38.0343948066</v>
      </c>
      <c r="H27" t="n">
        <v>38.3256584583</v>
      </c>
      <c r="I27" t="n">
        <v>38.6555012852</v>
      </c>
      <c r="J27" t="n">
        <v>39.0154478513</v>
      </c>
      <c r="K27" t="n">
        <v>39.4202643492</v>
      </c>
      <c r="L27" t="n">
        <v>39.8799045797</v>
      </c>
      <c r="M27" t="n">
        <v>40.423145891</v>
      </c>
      <c r="N27" t="n">
        <v>41.1971972146</v>
      </c>
      <c r="O27" t="n">
        <v>42.512085331</v>
      </c>
      <c r="P27" t="n">
        <v>44.5684455527</v>
      </c>
      <c r="Q27" t="n">
        <v>49.9793254858</v>
      </c>
      <c r="R27" t="n">
        <v>55.5868401259</v>
      </c>
      <c r="S27" t="n">
        <v>61.3647181549</v>
      </c>
      <c r="T27" t="n">
        <v>63.6934034984</v>
      </c>
      <c r="U27" t="n">
        <v>60.8658074175</v>
      </c>
      <c r="V27" t="n">
        <v>56.8332700698</v>
      </c>
      <c r="W27" t="n">
        <v>53.5735301633</v>
      </c>
      <c r="X27" t="n">
        <v>51.4877463886</v>
      </c>
      <c r="Y27" t="n">
        <v>50.3367833169</v>
      </c>
      <c r="Z27" t="n">
        <v>49.8020971218</v>
      </c>
      <c r="AA27" t="n">
        <v>49.9842333392</v>
      </c>
      <c r="AB27" t="n">
        <v>50.7392335979</v>
      </c>
      <c r="AC27" t="n">
        <v>51.9930487409</v>
      </c>
      <c r="AD27" t="n">
        <v>53.6556941543</v>
      </c>
      <c r="AE27" t="n">
        <v>54.8143239609</v>
      </c>
      <c r="AF27" t="n">
        <v>56.4689354483</v>
      </c>
    </row>
    <row r="28" hidden="1" s="108">
      <c r="A28" t="inlineStr">
        <is>
          <t>Spain</t>
        </is>
      </c>
      <c r="B28" t="n">
        <v>46.6835326539</v>
      </c>
      <c r="C28" t="n">
        <v>47.0026538783</v>
      </c>
      <c r="D28" t="n">
        <v>47.209289372</v>
      </c>
      <c r="E28" t="n">
        <v>47.3467025076</v>
      </c>
      <c r="F28" t="n">
        <v>47.2747820241</v>
      </c>
      <c r="G28" t="n">
        <v>46.9570923511</v>
      </c>
      <c r="H28" t="n">
        <v>46.416301009</v>
      </c>
      <c r="I28" t="n">
        <v>46.1182201982</v>
      </c>
      <c r="J28" t="n">
        <v>45.7383443905</v>
      </c>
      <c r="K28" t="n">
        <v>45.3998990884</v>
      </c>
      <c r="L28" t="n">
        <v>45.1336795138</v>
      </c>
      <c r="M28" t="n">
        <v>45.1863410803</v>
      </c>
      <c r="N28" t="n">
        <v>45.4848902907</v>
      </c>
      <c r="O28" t="n">
        <v>46.1213031318</v>
      </c>
      <c r="P28" t="n">
        <v>46.6350321094</v>
      </c>
      <c r="Q28" t="n">
        <v>46.7811974922</v>
      </c>
      <c r="R28" t="n">
        <v>46.5842272212</v>
      </c>
      <c r="S28" t="n">
        <v>46.6462631077</v>
      </c>
      <c r="T28" t="n">
        <v>47.0503628023</v>
      </c>
      <c r="U28" t="n">
        <v>47.9042762794</v>
      </c>
      <c r="V28" t="n">
        <v>48.6992384053</v>
      </c>
      <c r="W28" t="n">
        <v>49.6093301208</v>
      </c>
      <c r="X28" t="n">
        <v>50.7054303008</v>
      </c>
      <c r="Y28" t="n">
        <v>51.9251844359</v>
      </c>
      <c r="Z28" t="n">
        <v>53.1933100474</v>
      </c>
      <c r="AA28" t="n">
        <v>54.2212198659</v>
      </c>
      <c r="AB28" t="n">
        <v>54.7047212462</v>
      </c>
      <c r="AC28" t="n">
        <v>54.5352949467</v>
      </c>
      <c r="AD28" t="n">
        <v>53.9945574659</v>
      </c>
      <c r="AE28" t="n">
        <v>53.7153289069</v>
      </c>
      <c r="AF28" t="n">
        <v>53.9944280518</v>
      </c>
    </row>
    <row r="29" hidden="1" s="108">
      <c r="A29" t="inlineStr">
        <is>
          <t>Finland</t>
        </is>
      </c>
      <c r="B29" t="n">
        <v>46.6835326539</v>
      </c>
      <c r="C29" t="n">
        <v>47.0026538783</v>
      </c>
      <c r="D29" t="n">
        <v>47.209289372</v>
      </c>
      <c r="E29" t="n">
        <v>47.3467025076</v>
      </c>
      <c r="F29" t="n">
        <v>47.2747820241</v>
      </c>
      <c r="G29" t="n">
        <v>46.9570923511</v>
      </c>
      <c r="H29" t="n">
        <v>46.416301009</v>
      </c>
      <c r="I29" t="n">
        <v>46.1182201982</v>
      </c>
      <c r="J29" t="n">
        <v>45.7383443905</v>
      </c>
      <c r="K29" t="n">
        <v>45.3998990884</v>
      </c>
      <c r="L29" t="n">
        <v>45.1336795138</v>
      </c>
      <c r="M29" t="n">
        <v>45.1863410803</v>
      </c>
      <c r="N29" t="n">
        <v>45.4848902907</v>
      </c>
      <c r="O29" t="n">
        <v>46.1213031318</v>
      </c>
      <c r="P29" t="n">
        <v>46.6350321094</v>
      </c>
      <c r="Q29" t="n">
        <v>46.7811974922</v>
      </c>
      <c r="R29" t="n">
        <v>46.5842272212</v>
      </c>
      <c r="S29" t="n">
        <v>46.6462631077</v>
      </c>
      <c r="T29" t="n">
        <v>47.0503628023</v>
      </c>
      <c r="U29" t="n">
        <v>47.9042762794</v>
      </c>
      <c r="V29" t="n">
        <v>48.6992384053</v>
      </c>
      <c r="W29" t="n">
        <v>49.6093301208</v>
      </c>
      <c r="X29" t="n">
        <v>50.7054303008</v>
      </c>
      <c r="Y29" t="n">
        <v>51.9251844359</v>
      </c>
      <c r="Z29" t="n">
        <v>53.1933100474</v>
      </c>
      <c r="AA29" t="n">
        <v>54.2212198659</v>
      </c>
      <c r="AB29" t="n">
        <v>54.7047212462</v>
      </c>
      <c r="AC29" t="n">
        <v>54.5352949467</v>
      </c>
      <c r="AD29" t="n">
        <v>53.9945574659</v>
      </c>
      <c r="AE29" t="n">
        <v>53.7153289069</v>
      </c>
      <c r="AF29" t="n">
        <v>53.9944280518</v>
      </c>
    </row>
    <row r="30" hidden="1" s="108">
      <c r="A30" t="inlineStr">
        <is>
          <t>France</t>
        </is>
      </c>
      <c r="B30" t="n">
        <v>46.6835326539</v>
      </c>
      <c r="C30" t="n">
        <v>47.0026538783</v>
      </c>
      <c r="D30" t="n">
        <v>47.209289372</v>
      </c>
      <c r="E30" t="n">
        <v>47.3467025076</v>
      </c>
      <c r="F30" t="n">
        <v>47.2747820241</v>
      </c>
      <c r="G30" t="n">
        <v>46.9570923511</v>
      </c>
      <c r="H30" t="n">
        <v>46.416301009</v>
      </c>
      <c r="I30" t="n">
        <v>46.1182201982</v>
      </c>
      <c r="J30" t="n">
        <v>45.7383443905</v>
      </c>
      <c r="K30" t="n">
        <v>45.3998990884</v>
      </c>
      <c r="L30" t="n">
        <v>45.1336795138</v>
      </c>
      <c r="M30" t="n">
        <v>45.1863410803</v>
      </c>
      <c r="N30" t="n">
        <v>45.4848902907</v>
      </c>
      <c r="O30" t="n">
        <v>46.1213031318</v>
      </c>
      <c r="P30" t="n">
        <v>46.6350321094</v>
      </c>
      <c r="Q30" t="n">
        <v>46.7811974922</v>
      </c>
      <c r="R30" t="n">
        <v>46.5842272212</v>
      </c>
      <c r="S30" t="n">
        <v>46.6462631077</v>
      </c>
      <c r="T30" t="n">
        <v>47.0503628023</v>
      </c>
      <c r="U30" t="n">
        <v>47.9042762794</v>
      </c>
      <c r="V30" t="n">
        <v>48.6992384053</v>
      </c>
      <c r="W30" t="n">
        <v>49.6093301208</v>
      </c>
      <c r="X30" t="n">
        <v>50.7054303008</v>
      </c>
      <c r="Y30" t="n">
        <v>51.9251844359</v>
      </c>
      <c r="Z30" t="n">
        <v>53.1933100474</v>
      </c>
      <c r="AA30" t="n">
        <v>54.2212198659</v>
      </c>
      <c r="AB30" t="n">
        <v>54.7047212462</v>
      </c>
      <c r="AC30" t="n">
        <v>54.5352949467</v>
      </c>
      <c r="AD30" t="n">
        <v>53.9945574659</v>
      </c>
      <c r="AE30" t="n">
        <v>53.7153289069</v>
      </c>
      <c r="AF30" t="n">
        <v>53.9944280518</v>
      </c>
    </row>
    <row r="31" hidden="1" s="108">
      <c r="A31" t="inlineStr">
        <is>
          <t>Ghana</t>
        </is>
      </c>
      <c r="B31" t="n">
        <v>121.49403204</v>
      </c>
      <c r="C31" t="n">
        <v>119.445089144</v>
      </c>
      <c r="D31" t="n">
        <v>119.580409102</v>
      </c>
      <c r="E31" t="n">
        <v>124.653779136</v>
      </c>
      <c r="F31" t="n">
        <v>131.547459454</v>
      </c>
      <c r="G31" t="n">
        <v>137.405323603</v>
      </c>
      <c r="H31" t="n">
        <v>141.246042253</v>
      </c>
      <c r="I31" t="n">
        <v>142.819290019</v>
      </c>
      <c r="J31" t="n">
        <v>143.098086249</v>
      </c>
      <c r="K31" t="n">
        <v>143.128136845</v>
      </c>
      <c r="L31" t="n">
        <v>143.581891246</v>
      </c>
      <c r="M31" t="n">
        <v>144.601474913</v>
      </c>
      <c r="N31" t="n">
        <v>146.17561039</v>
      </c>
      <c r="O31" t="n">
        <v>148.190399364</v>
      </c>
      <c r="P31" t="n">
        <v>150.666982271</v>
      </c>
      <c r="Q31" t="n">
        <v>153.434807596</v>
      </c>
      <c r="R31" t="n">
        <v>156.434515385</v>
      </c>
      <c r="S31" t="n">
        <v>159.482262274</v>
      </c>
      <c r="T31" t="n">
        <v>161.980880318</v>
      </c>
      <c r="U31" t="n">
        <v>164.154514877</v>
      </c>
      <c r="V31" t="n">
        <v>165.963938511</v>
      </c>
      <c r="W31" t="n">
        <v>167.313461243</v>
      </c>
      <c r="X31" t="n">
        <v>168.27702182</v>
      </c>
      <c r="Y31" t="n">
        <v>168.97225665</v>
      </c>
      <c r="Z31" t="n">
        <v>169.434971932</v>
      </c>
      <c r="AA31" t="n">
        <v>169.825686849</v>
      </c>
      <c r="AB31" t="n">
        <v>170.198308171</v>
      </c>
      <c r="AC31" t="n">
        <v>170.217476228</v>
      </c>
      <c r="AD31" t="n">
        <v>170.039948328</v>
      </c>
      <c r="AE31" t="n">
        <v>170.172215718</v>
      </c>
      <c r="AF31" t="n">
        <v>169.924800706</v>
      </c>
    </row>
    <row r="32" hidden="1" s="108">
      <c r="A32" t="inlineStr">
        <is>
          <t>Georgia</t>
        </is>
      </c>
      <c r="B32" t="n">
        <v>12.3856946541</v>
      </c>
      <c r="C32" t="n">
        <v>12.7300950235</v>
      </c>
      <c r="D32" t="n">
        <v>12.9920806052</v>
      </c>
      <c r="E32" t="n">
        <v>13.2135183051</v>
      </c>
      <c r="F32" t="n">
        <v>13.3986976943</v>
      </c>
      <c r="G32" t="n">
        <v>13.5635214597</v>
      </c>
      <c r="H32" t="n">
        <v>13.7332064727</v>
      </c>
      <c r="I32" t="n">
        <v>13.9293995838</v>
      </c>
      <c r="J32" t="n">
        <v>14.1503868037</v>
      </c>
      <c r="K32" t="n">
        <v>14.3892680492</v>
      </c>
      <c r="L32" t="n">
        <v>14.6383218439</v>
      </c>
      <c r="M32" t="n">
        <v>14.8692143774</v>
      </c>
      <c r="N32" t="n">
        <v>15.0810836622</v>
      </c>
      <c r="O32" t="n">
        <v>15.2969360233</v>
      </c>
      <c r="P32" t="n">
        <v>15.5052163422</v>
      </c>
      <c r="Q32" t="n">
        <v>15.7223216891</v>
      </c>
      <c r="R32" t="n">
        <v>15.9623811225</v>
      </c>
      <c r="S32" t="n">
        <v>16.2253743972</v>
      </c>
      <c r="T32" t="n">
        <v>16.4975987042</v>
      </c>
      <c r="U32" t="n">
        <v>16.7714770774</v>
      </c>
      <c r="V32" t="n">
        <v>17.029579702</v>
      </c>
      <c r="W32" t="n">
        <v>17.248519739</v>
      </c>
      <c r="X32" t="n">
        <v>17.4222213008</v>
      </c>
      <c r="Y32" t="n">
        <v>17.5595800873</v>
      </c>
      <c r="Z32" t="n">
        <v>17.6954749803</v>
      </c>
      <c r="AA32" t="n">
        <v>17.8534038046</v>
      </c>
      <c r="AB32" t="n">
        <v>18.0632143297</v>
      </c>
      <c r="AC32" t="n">
        <v>18.3420929923</v>
      </c>
      <c r="AD32" t="n">
        <v>18.6944191577</v>
      </c>
      <c r="AE32" t="n">
        <v>19.0892251351</v>
      </c>
      <c r="AF32" t="n">
        <v>19.5636432762</v>
      </c>
    </row>
    <row r="33" hidden="1" s="108">
      <c r="A33" t="inlineStr">
        <is>
          <t>Equatorial Guinea</t>
        </is>
      </c>
      <c r="B33" t="n">
        <v>121.49403204</v>
      </c>
      <c r="C33" t="n">
        <v>119.445089144</v>
      </c>
      <c r="D33" t="n">
        <v>119.580409102</v>
      </c>
      <c r="E33" t="n">
        <v>124.653779136</v>
      </c>
      <c r="F33" t="n">
        <v>131.547459454</v>
      </c>
      <c r="G33" t="n">
        <v>137.405323603</v>
      </c>
      <c r="H33" t="n">
        <v>141.246042253</v>
      </c>
      <c r="I33" t="n">
        <v>142.819290019</v>
      </c>
      <c r="J33" t="n">
        <v>143.098086249</v>
      </c>
      <c r="K33" t="n">
        <v>143.128136845</v>
      </c>
      <c r="L33" t="n">
        <v>143.581891246</v>
      </c>
      <c r="M33" t="n">
        <v>144.601474913</v>
      </c>
      <c r="N33" t="n">
        <v>146.17561039</v>
      </c>
      <c r="O33" t="n">
        <v>148.190399364</v>
      </c>
      <c r="P33" t="n">
        <v>150.666982271</v>
      </c>
      <c r="Q33" t="n">
        <v>153.434807596</v>
      </c>
      <c r="R33" t="n">
        <v>156.434515385</v>
      </c>
      <c r="S33" t="n">
        <v>159.482262274</v>
      </c>
      <c r="T33" t="n">
        <v>161.980880318</v>
      </c>
      <c r="U33" t="n">
        <v>164.154514877</v>
      </c>
      <c r="V33" t="n">
        <v>165.963938511</v>
      </c>
      <c r="W33" t="n">
        <v>167.313461243</v>
      </c>
      <c r="X33" t="n">
        <v>168.27702182</v>
      </c>
      <c r="Y33" t="n">
        <v>168.97225665</v>
      </c>
      <c r="Z33" t="n">
        <v>169.434971932</v>
      </c>
      <c r="AA33" t="n">
        <v>169.825686849</v>
      </c>
      <c r="AB33" t="n">
        <v>170.198308171</v>
      </c>
      <c r="AC33" t="n">
        <v>170.217476228</v>
      </c>
      <c r="AD33" t="n">
        <v>170.039948328</v>
      </c>
      <c r="AE33" t="n">
        <v>170.172215718</v>
      </c>
      <c r="AF33" t="n">
        <v>169.924800706</v>
      </c>
    </row>
    <row r="34" hidden="1" s="108">
      <c r="A34" t="inlineStr">
        <is>
          <t>Greece</t>
        </is>
      </c>
      <c r="B34" t="n">
        <v>46.6835326539</v>
      </c>
      <c r="C34" t="n">
        <v>47.0026538783</v>
      </c>
      <c r="D34" t="n">
        <v>47.209289372</v>
      </c>
      <c r="E34" t="n">
        <v>47.3467025076</v>
      </c>
      <c r="F34" t="n">
        <v>47.2747820241</v>
      </c>
      <c r="G34" t="n">
        <v>46.9570923511</v>
      </c>
      <c r="H34" t="n">
        <v>46.416301009</v>
      </c>
      <c r="I34" t="n">
        <v>46.1182201982</v>
      </c>
      <c r="J34" t="n">
        <v>45.7383443905</v>
      </c>
      <c r="K34" t="n">
        <v>45.3998990884</v>
      </c>
      <c r="L34" t="n">
        <v>45.1336795138</v>
      </c>
      <c r="M34" t="n">
        <v>45.1863410803</v>
      </c>
      <c r="N34" t="n">
        <v>45.4848902907</v>
      </c>
      <c r="O34" t="n">
        <v>46.1213031318</v>
      </c>
      <c r="P34" t="n">
        <v>46.6350321094</v>
      </c>
      <c r="Q34" t="n">
        <v>46.7811974922</v>
      </c>
      <c r="R34" t="n">
        <v>46.5842272212</v>
      </c>
      <c r="S34" t="n">
        <v>46.6462631077</v>
      </c>
      <c r="T34" t="n">
        <v>47.0503628023</v>
      </c>
      <c r="U34" t="n">
        <v>47.9042762794</v>
      </c>
      <c r="V34" t="n">
        <v>48.6992384053</v>
      </c>
      <c r="W34" t="n">
        <v>49.6093301208</v>
      </c>
      <c r="X34" t="n">
        <v>50.7054303008</v>
      </c>
      <c r="Y34" t="n">
        <v>51.9251844359</v>
      </c>
      <c r="Z34" t="n">
        <v>53.1933100474</v>
      </c>
      <c r="AA34" t="n">
        <v>54.2212198659</v>
      </c>
      <c r="AB34" t="n">
        <v>54.7047212462</v>
      </c>
      <c r="AC34" t="n">
        <v>54.5352949467</v>
      </c>
      <c r="AD34" t="n">
        <v>53.9945574659</v>
      </c>
      <c r="AE34" t="n">
        <v>53.7153289069</v>
      </c>
      <c r="AF34" t="n">
        <v>53.9944280518</v>
      </c>
    </row>
    <row r="35" hidden="1" s="108">
      <c r="A35" t="inlineStr">
        <is>
          <t>Hungary</t>
        </is>
      </c>
      <c r="B35" t="n">
        <v>46.6835326539</v>
      </c>
      <c r="C35" t="n">
        <v>47.0026538783</v>
      </c>
      <c r="D35" t="n">
        <v>47.209289372</v>
      </c>
      <c r="E35" t="n">
        <v>47.3467025076</v>
      </c>
      <c r="F35" t="n">
        <v>47.2747820241</v>
      </c>
      <c r="G35" t="n">
        <v>46.9570923511</v>
      </c>
      <c r="H35" t="n">
        <v>46.416301009</v>
      </c>
      <c r="I35" t="n">
        <v>46.1182201982</v>
      </c>
      <c r="J35" t="n">
        <v>45.7383443905</v>
      </c>
      <c r="K35" t="n">
        <v>45.3998990884</v>
      </c>
      <c r="L35" t="n">
        <v>45.1336795138</v>
      </c>
      <c r="M35" t="n">
        <v>45.1863410803</v>
      </c>
      <c r="N35" t="n">
        <v>45.4848902907</v>
      </c>
      <c r="O35" t="n">
        <v>46.1213031318</v>
      </c>
      <c r="P35" t="n">
        <v>46.6350321094</v>
      </c>
      <c r="Q35" t="n">
        <v>46.7811974922</v>
      </c>
      <c r="R35" t="n">
        <v>46.5842272212</v>
      </c>
      <c r="S35" t="n">
        <v>46.6462631077</v>
      </c>
      <c r="T35" t="n">
        <v>47.0503628023</v>
      </c>
      <c r="U35" t="n">
        <v>47.9042762794</v>
      </c>
      <c r="V35" t="n">
        <v>48.6992384053</v>
      </c>
      <c r="W35" t="n">
        <v>49.6093301208</v>
      </c>
      <c r="X35" t="n">
        <v>50.7054303008</v>
      </c>
      <c r="Y35" t="n">
        <v>51.9251844359</v>
      </c>
      <c r="Z35" t="n">
        <v>53.1933100474</v>
      </c>
      <c r="AA35" t="n">
        <v>54.2212198659</v>
      </c>
      <c r="AB35" t="n">
        <v>54.7047212462</v>
      </c>
      <c r="AC35" t="n">
        <v>54.5352949467</v>
      </c>
      <c r="AD35" t="n">
        <v>53.9945574659</v>
      </c>
      <c r="AE35" t="n">
        <v>53.7153289069</v>
      </c>
      <c r="AF35" t="n">
        <v>53.9944280518</v>
      </c>
    </row>
    <row r="36" hidden="1" s="108">
      <c r="A36" t="inlineStr">
        <is>
          <t>Indonesia</t>
        </is>
      </c>
      <c r="B36" t="n">
        <v>42.4026417435</v>
      </c>
      <c r="C36" t="n">
        <v>44.089298912</v>
      </c>
      <c r="D36" t="n">
        <v>45.936088463</v>
      </c>
      <c r="E36" t="n">
        <v>47.946138537</v>
      </c>
      <c r="F36" t="n">
        <v>50.057150412</v>
      </c>
      <c r="G36" t="n">
        <v>52.1938335567</v>
      </c>
      <c r="H36" t="n">
        <v>54.4337448815</v>
      </c>
      <c r="I36" t="n">
        <v>57.1965901892</v>
      </c>
      <c r="J36" t="n">
        <v>60.8413144763</v>
      </c>
      <c r="K36" t="n">
        <v>65.5697514682</v>
      </c>
      <c r="L36" t="n">
        <v>71.7060689899</v>
      </c>
      <c r="M36" t="n">
        <v>78.90363827279999</v>
      </c>
      <c r="N36" t="n">
        <v>85.78076986550001</v>
      </c>
      <c r="O36" t="n">
        <v>91.3511989802</v>
      </c>
      <c r="P36" t="n">
        <v>99.8485665943</v>
      </c>
      <c r="Q36" t="n">
        <v>101.816569027</v>
      </c>
      <c r="R36" t="n">
        <v>97.047328306</v>
      </c>
      <c r="S36" t="n">
        <v>89.76264303710001</v>
      </c>
      <c r="T36" t="n">
        <v>83.8636533669</v>
      </c>
      <c r="U36" t="n">
        <v>79.654327717</v>
      </c>
      <c r="V36" t="n">
        <v>76.85094082409999</v>
      </c>
      <c r="W36" t="n">
        <v>75.3837303059</v>
      </c>
      <c r="X36" t="n">
        <v>74.83171030770001</v>
      </c>
      <c r="Y36" t="n">
        <v>74.6762032158</v>
      </c>
      <c r="Z36" t="n">
        <v>74.7350585959</v>
      </c>
      <c r="AA36" t="n">
        <v>74.7463133366</v>
      </c>
      <c r="AB36" t="n">
        <v>74.5838949632</v>
      </c>
      <c r="AC36" t="n">
        <v>74.40935013879999</v>
      </c>
      <c r="AD36" t="n">
        <v>74.32392301420001</v>
      </c>
      <c r="AE36" t="n">
        <v>74.2820020474</v>
      </c>
      <c r="AF36" t="n">
        <v>73.9967389949</v>
      </c>
    </row>
    <row r="37" hidden="1" s="108">
      <c r="A37" t="inlineStr">
        <is>
          <t>Ireland</t>
        </is>
      </c>
      <c r="B37" t="n">
        <v>46.6835326539</v>
      </c>
      <c r="C37" t="n">
        <v>47.0026538783</v>
      </c>
      <c r="D37" t="n">
        <v>47.209289372</v>
      </c>
      <c r="E37" t="n">
        <v>47.3467025076</v>
      </c>
      <c r="F37" t="n">
        <v>47.2747820241</v>
      </c>
      <c r="G37" t="n">
        <v>46.9570923511</v>
      </c>
      <c r="H37" t="n">
        <v>46.416301009</v>
      </c>
      <c r="I37" t="n">
        <v>46.1182201982</v>
      </c>
      <c r="J37" t="n">
        <v>45.7383443905</v>
      </c>
      <c r="K37" t="n">
        <v>45.3998990884</v>
      </c>
      <c r="L37" t="n">
        <v>45.1336795138</v>
      </c>
      <c r="M37" t="n">
        <v>45.1863410803</v>
      </c>
      <c r="N37" t="n">
        <v>45.4848902907</v>
      </c>
      <c r="O37" t="n">
        <v>46.1213031318</v>
      </c>
      <c r="P37" t="n">
        <v>46.6350321094</v>
      </c>
      <c r="Q37" t="n">
        <v>46.7811974922</v>
      </c>
      <c r="R37" t="n">
        <v>46.5842272212</v>
      </c>
      <c r="S37" t="n">
        <v>46.6462631077</v>
      </c>
      <c r="T37" t="n">
        <v>47.0503628023</v>
      </c>
      <c r="U37" t="n">
        <v>47.9042762794</v>
      </c>
      <c r="V37" t="n">
        <v>48.6992384053</v>
      </c>
      <c r="W37" t="n">
        <v>49.6093301208</v>
      </c>
      <c r="X37" t="n">
        <v>50.7054303008</v>
      </c>
      <c r="Y37" t="n">
        <v>51.9251844359</v>
      </c>
      <c r="Z37" t="n">
        <v>53.1933100474</v>
      </c>
      <c r="AA37" t="n">
        <v>54.2212198659</v>
      </c>
      <c r="AB37" t="n">
        <v>54.7047212462</v>
      </c>
      <c r="AC37" t="n">
        <v>54.5352949467</v>
      </c>
      <c r="AD37" t="n">
        <v>53.9945574659</v>
      </c>
      <c r="AE37" t="n">
        <v>53.7153289069</v>
      </c>
      <c r="AF37" t="n">
        <v>53.9944280518</v>
      </c>
    </row>
    <row r="38" hidden="1" s="108">
      <c r="A38" t="inlineStr">
        <is>
          <t>India</t>
        </is>
      </c>
      <c r="B38" t="n">
        <v>30.9357080327</v>
      </c>
      <c r="C38" t="n">
        <v>34.377750061</v>
      </c>
      <c r="D38" t="n">
        <v>37.8920937885</v>
      </c>
      <c r="E38" t="n">
        <v>42.3476429706</v>
      </c>
      <c r="F38" t="n">
        <v>48.0709731282</v>
      </c>
      <c r="G38" t="n">
        <v>57.6311342926</v>
      </c>
      <c r="H38" t="n">
        <v>70.3297856035</v>
      </c>
      <c r="I38" t="n">
        <v>81.3797623809</v>
      </c>
      <c r="J38" t="n">
        <v>90.1696860902</v>
      </c>
      <c r="K38" t="n">
        <v>83.51906378050001</v>
      </c>
      <c r="L38" t="n">
        <v>73.06322298249999</v>
      </c>
      <c r="M38" t="n">
        <v>68.94369920770001</v>
      </c>
      <c r="N38" t="n">
        <v>68.5214391375</v>
      </c>
      <c r="O38" t="n">
        <v>69.3955087073</v>
      </c>
      <c r="P38" t="n">
        <v>69.9898102794</v>
      </c>
      <c r="Q38" t="n">
        <v>69.8472603929</v>
      </c>
      <c r="R38" t="n">
        <v>70.2516546457</v>
      </c>
      <c r="S38" t="n">
        <v>71.0453724753</v>
      </c>
      <c r="T38" t="n">
        <v>71.63801136319999</v>
      </c>
      <c r="U38" t="n">
        <v>71.8673753945</v>
      </c>
      <c r="V38" t="n">
        <v>71.7322717335</v>
      </c>
      <c r="W38" t="n">
        <v>71.46592726199999</v>
      </c>
      <c r="X38" t="n">
        <v>71.4006160884</v>
      </c>
      <c r="Y38" t="n">
        <v>71.61926171650001</v>
      </c>
      <c r="Z38" t="n">
        <v>71.82797218570001</v>
      </c>
      <c r="AA38" t="n">
        <v>71.94902628929999</v>
      </c>
      <c r="AB38" t="n">
        <v>72.030835809</v>
      </c>
      <c r="AC38" t="n">
        <v>72.0025149491</v>
      </c>
      <c r="AD38" t="n">
        <v>71.8871107404</v>
      </c>
      <c r="AE38" t="n">
        <v>70.9298069383</v>
      </c>
      <c r="AF38" t="n">
        <v>70.32299269080001</v>
      </c>
    </row>
    <row r="39" hidden="1" s="108">
      <c r="A39" t="inlineStr">
        <is>
          <t>Iraq</t>
        </is>
      </c>
      <c r="B39" t="n">
        <v>36.3016512131</v>
      </c>
      <c r="C39" t="n">
        <v>36.7645154387</v>
      </c>
      <c r="D39" t="n">
        <v>37.1377760337</v>
      </c>
      <c r="E39" t="n">
        <v>37.4479741806</v>
      </c>
      <c r="F39" t="n">
        <v>37.7478979609</v>
      </c>
      <c r="G39" t="n">
        <v>38.0343948066</v>
      </c>
      <c r="H39" t="n">
        <v>38.3256584583</v>
      </c>
      <c r="I39" t="n">
        <v>38.6555012852</v>
      </c>
      <c r="J39" t="n">
        <v>39.0154478513</v>
      </c>
      <c r="K39" t="n">
        <v>39.4202643492</v>
      </c>
      <c r="L39" t="n">
        <v>39.8799045797</v>
      </c>
      <c r="M39" t="n">
        <v>40.423145891</v>
      </c>
      <c r="N39" t="n">
        <v>41.1971972146</v>
      </c>
      <c r="O39" t="n">
        <v>42.512085331</v>
      </c>
      <c r="P39" t="n">
        <v>44.5684455527</v>
      </c>
      <c r="Q39" t="n">
        <v>49.9793254858</v>
      </c>
      <c r="R39" t="n">
        <v>55.5868401259</v>
      </c>
      <c r="S39" t="n">
        <v>61.3647181549</v>
      </c>
      <c r="T39" t="n">
        <v>63.6934034984</v>
      </c>
      <c r="U39" t="n">
        <v>60.8658074175</v>
      </c>
      <c r="V39" t="n">
        <v>56.8332700698</v>
      </c>
      <c r="W39" t="n">
        <v>53.5735301633</v>
      </c>
      <c r="X39" t="n">
        <v>51.4877463886</v>
      </c>
      <c r="Y39" t="n">
        <v>50.3367833169</v>
      </c>
      <c r="Z39" t="n">
        <v>49.8020971218</v>
      </c>
      <c r="AA39" t="n">
        <v>49.9842333392</v>
      </c>
      <c r="AB39" t="n">
        <v>50.7392335979</v>
      </c>
      <c r="AC39" t="n">
        <v>51.9930487409</v>
      </c>
      <c r="AD39" t="n">
        <v>53.6556941543</v>
      </c>
      <c r="AE39" t="n">
        <v>54.8143239609</v>
      </c>
      <c r="AF39" t="n">
        <v>56.4689354483</v>
      </c>
    </row>
    <row r="40" hidden="1" s="108">
      <c r="A40" t="inlineStr">
        <is>
          <t>Iran</t>
        </is>
      </c>
      <c r="B40" t="n">
        <v>36.3016512131</v>
      </c>
      <c r="C40" t="n">
        <v>36.7645154387</v>
      </c>
      <c r="D40" t="n">
        <v>37.1377760337</v>
      </c>
      <c r="E40" t="n">
        <v>37.4479741806</v>
      </c>
      <c r="F40" t="n">
        <v>37.7478979609</v>
      </c>
      <c r="G40" t="n">
        <v>38.0343948066</v>
      </c>
      <c r="H40" t="n">
        <v>38.3256584583</v>
      </c>
      <c r="I40" t="n">
        <v>38.6555012852</v>
      </c>
      <c r="J40" t="n">
        <v>39.0154478513</v>
      </c>
      <c r="K40" t="n">
        <v>39.4202643492</v>
      </c>
      <c r="L40" t="n">
        <v>39.8799045797</v>
      </c>
      <c r="M40" t="n">
        <v>40.423145891</v>
      </c>
      <c r="N40" t="n">
        <v>41.1971972146</v>
      </c>
      <c r="O40" t="n">
        <v>42.512085331</v>
      </c>
      <c r="P40" t="n">
        <v>44.5684455527</v>
      </c>
      <c r="Q40" t="n">
        <v>49.9793254858</v>
      </c>
      <c r="R40" t="n">
        <v>55.5868401259</v>
      </c>
      <c r="S40" t="n">
        <v>61.3647181549</v>
      </c>
      <c r="T40" t="n">
        <v>63.6934034984</v>
      </c>
      <c r="U40" t="n">
        <v>60.8658074175</v>
      </c>
      <c r="V40" t="n">
        <v>56.8332700698</v>
      </c>
      <c r="W40" t="n">
        <v>53.5735301633</v>
      </c>
      <c r="X40" t="n">
        <v>51.4877463886</v>
      </c>
      <c r="Y40" t="n">
        <v>50.3367833169</v>
      </c>
      <c r="Z40" t="n">
        <v>49.8020971218</v>
      </c>
      <c r="AA40" t="n">
        <v>49.9842333392</v>
      </c>
      <c r="AB40" t="n">
        <v>50.7392335979</v>
      </c>
      <c r="AC40" t="n">
        <v>51.9930487409</v>
      </c>
      <c r="AD40" t="n">
        <v>53.6556941543</v>
      </c>
      <c r="AE40" t="n">
        <v>54.8143239609</v>
      </c>
      <c r="AF40" t="n">
        <v>56.4689354483</v>
      </c>
    </row>
    <row r="41" hidden="1" s="108">
      <c r="A41" t="inlineStr">
        <is>
          <t>Italy</t>
        </is>
      </c>
      <c r="B41" t="n">
        <v>46.6835326539</v>
      </c>
      <c r="C41" t="n">
        <v>47.0026538783</v>
      </c>
      <c r="D41" t="n">
        <v>47.209289372</v>
      </c>
      <c r="E41" t="n">
        <v>47.3467025076</v>
      </c>
      <c r="F41" t="n">
        <v>47.2747820241</v>
      </c>
      <c r="G41" t="n">
        <v>46.9570923511</v>
      </c>
      <c r="H41" t="n">
        <v>46.416301009</v>
      </c>
      <c r="I41" t="n">
        <v>46.1182201982</v>
      </c>
      <c r="J41" t="n">
        <v>45.7383443905</v>
      </c>
      <c r="K41" t="n">
        <v>45.3998990884</v>
      </c>
      <c r="L41" t="n">
        <v>45.1336795138</v>
      </c>
      <c r="M41" t="n">
        <v>45.1863410803</v>
      </c>
      <c r="N41" t="n">
        <v>45.4848902907</v>
      </c>
      <c r="O41" t="n">
        <v>46.1213031318</v>
      </c>
      <c r="P41" t="n">
        <v>46.6350321094</v>
      </c>
      <c r="Q41" t="n">
        <v>46.7811974922</v>
      </c>
      <c r="R41" t="n">
        <v>46.5842272212</v>
      </c>
      <c r="S41" t="n">
        <v>46.6462631077</v>
      </c>
      <c r="T41" t="n">
        <v>47.0503628023</v>
      </c>
      <c r="U41" t="n">
        <v>47.9042762794</v>
      </c>
      <c r="V41" t="n">
        <v>48.6992384053</v>
      </c>
      <c r="W41" t="n">
        <v>49.6093301208</v>
      </c>
      <c r="X41" t="n">
        <v>50.7054303008</v>
      </c>
      <c r="Y41" t="n">
        <v>51.9251844359</v>
      </c>
      <c r="Z41" t="n">
        <v>53.1933100474</v>
      </c>
      <c r="AA41" t="n">
        <v>54.2212198659</v>
      </c>
      <c r="AB41" t="n">
        <v>54.7047212462</v>
      </c>
      <c r="AC41" t="n">
        <v>54.5352949467</v>
      </c>
      <c r="AD41" t="n">
        <v>53.9945574659</v>
      </c>
      <c r="AE41" t="n">
        <v>53.7153289069</v>
      </c>
      <c r="AF41" t="n">
        <v>53.9944280518</v>
      </c>
    </row>
    <row r="42" hidden="1" s="108">
      <c r="A42" t="inlineStr">
        <is>
          <t>Japan</t>
        </is>
      </c>
      <c r="B42" t="n">
        <v>72.8464276693</v>
      </c>
      <c r="C42" t="n">
        <v>69.3967300618</v>
      </c>
      <c r="D42" t="n">
        <v>66.62279846520001</v>
      </c>
      <c r="E42" t="n">
        <v>64.89877642410001</v>
      </c>
      <c r="F42" t="n">
        <v>64.51550310269999</v>
      </c>
      <c r="G42" t="n">
        <v>64.8972341491</v>
      </c>
      <c r="H42" t="n">
        <v>65.1543154771</v>
      </c>
      <c r="I42" t="n">
        <v>65.2563955696</v>
      </c>
      <c r="J42" t="n">
        <v>65.1342648222</v>
      </c>
      <c r="K42" t="n">
        <v>64.8118978302</v>
      </c>
      <c r="L42" t="n">
        <v>64.1542422258</v>
      </c>
      <c r="M42" t="n">
        <v>63.0219148364</v>
      </c>
      <c r="N42" t="n">
        <v>61.1667088619</v>
      </c>
      <c r="O42" t="n">
        <v>58.7722835855</v>
      </c>
      <c r="P42" t="n">
        <v>55.962937756</v>
      </c>
      <c r="Q42" t="n">
        <v>53.0470582047</v>
      </c>
      <c r="R42" t="n">
        <v>50.0801271275</v>
      </c>
      <c r="S42" t="n">
        <v>47.4230451651</v>
      </c>
      <c r="T42" t="n">
        <v>44.8335572558</v>
      </c>
      <c r="U42" t="n">
        <v>42.5368778985</v>
      </c>
      <c r="V42" t="n">
        <v>40.6034238952</v>
      </c>
      <c r="W42" t="n">
        <v>38.9397396421</v>
      </c>
      <c r="X42" t="n">
        <v>37.412279924</v>
      </c>
      <c r="Y42" t="n">
        <v>35.9948510371</v>
      </c>
      <c r="Z42" t="n">
        <v>34.7092378065</v>
      </c>
      <c r="AA42" t="n">
        <v>33.6780735987</v>
      </c>
      <c r="AB42" t="n">
        <v>32.794351514</v>
      </c>
      <c r="AC42" t="n">
        <v>32.1370231923</v>
      </c>
      <c r="AD42" t="n">
        <v>31.6472416805</v>
      </c>
      <c r="AE42" t="n">
        <v>30.5943555683</v>
      </c>
      <c r="AF42" t="n">
        <v>29.9307906327</v>
      </c>
    </row>
    <row r="43" hidden="1" s="108">
      <c r="A43" t="inlineStr">
        <is>
          <t>Republic of Korea</t>
        </is>
      </c>
      <c r="B43" t="n">
        <v>72.8464276693</v>
      </c>
      <c r="C43" t="n">
        <v>69.3967300618</v>
      </c>
      <c r="D43" t="n">
        <v>66.62279846520001</v>
      </c>
      <c r="E43" t="n">
        <v>64.89877642410001</v>
      </c>
      <c r="F43" t="n">
        <v>64.51550310269999</v>
      </c>
      <c r="G43" t="n">
        <v>64.8972341491</v>
      </c>
      <c r="H43" t="n">
        <v>65.1543154771</v>
      </c>
      <c r="I43" t="n">
        <v>65.2563955696</v>
      </c>
      <c r="J43" t="n">
        <v>65.1342648222</v>
      </c>
      <c r="K43" t="n">
        <v>64.8118978302</v>
      </c>
      <c r="L43" t="n">
        <v>64.1542422258</v>
      </c>
      <c r="M43" t="n">
        <v>63.0219148364</v>
      </c>
      <c r="N43" t="n">
        <v>61.1667088619</v>
      </c>
      <c r="O43" t="n">
        <v>58.7722835855</v>
      </c>
      <c r="P43" t="n">
        <v>55.962937756</v>
      </c>
      <c r="Q43" t="n">
        <v>53.0470582047</v>
      </c>
      <c r="R43" t="n">
        <v>50.0801271275</v>
      </c>
      <c r="S43" t="n">
        <v>47.4230451651</v>
      </c>
      <c r="T43" t="n">
        <v>44.8335572558</v>
      </c>
      <c r="U43" t="n">
        <v>42.5368778985</v>
      </c>
      <c r="V43" t="n">
        <v>40.6034238952</v>
      </c>
      <c r="W43" t="n">
        <v>38.9397396421</v>
      </c>
      <c r="X43" t="n">
        <v>37.412279924</v>
      </c>
      <c r="Y43" t="n">
        <v>35.9948510371</v>
      </c>
      <c r="Z43" t="n">
        <v>34.7092378065</v>
      </c>
      <c r="AA43" t="n">
        <v>33.6780735987</v>
      </c>
      <c r="AB43" t="n">
        <v>32.794351514</v>
      </c>
      <c r="AC43" t="n">
        <v>32.1370231923</v>
      </c>
      <c r="AD43" t="n">
        <v>31.6472416805</v>
      </c>
      <c r="AE43" t="n">
        <v>30.5943555683</v>
      </c>
      <c r="AF43" t="n">
        <v>29.9307906327</v>
      </c>
    </row>
    <row r="44" hidden="1" s="108">
      <c r="A44" t="inlineStr">
        <is>
          <t>Kuwait</t>
        </is>
      </c>
      <c r="B44" t="n">
        <v>36.3016512131</v>
      </c>
      <c r="C44" t="n">
        <v>36.7645154387</v>
      </c>
      <c r="D44" t="n">
        <v>37.1377760337</v>
      </c>
      <c r="E44" t="n">
        <v>37.4479741806</v>
      </c>
      <c r="F44" t="n">
        <v>37.7478979609</v>
      </c>
      <c r="G44" t="n">
        <v>38.0343948066</v>
      </c>
      <c r="H44" t="n">
        <v>38.3256584583</v>
      </c>
      <c r="I44" t="n">
        <v>38.6555012852</v>
      </c>
      <c r="J44" t="n">
        <v>39.0154478513</v>
      </c>
      <c r="K44" t="n">
        <v>39.4202643492</v>
      </c>
      <c r="L44" t="n">
        <v>39.8799045797</v>
      </c>
      <c r="M44" t="n">
        <v>40.423145891</v>
      </c>
      <c r="N44" t="n">
        <v>41.1971972146</v>
      </c>
      <c r="O44" t="n">
        <v>42.512085331</v>
      </c>
      <c r="P44" t="n">
        <v>44.5684455527</v>
      </c>
      <c r="Q44" t="n">
        <v>49.9793254858</v>
      </c>
      <c r="R44" t="n">
        <v>55.5868401259</v>
      </c>
      <c r="S44" t="n">
        <v>61.3647181549</v>
      </c>
      <c r="T44" t="n">
        <v>63.6934034984</v>
      </c>
      <c r="U44" t="n">
        <v>60.8658074175</v>
      </c>
      <c r="V44" t="n">
        <v>56.8332700698</v>
      </c>
      <c r="W44" t="n">
        <v>53.5735301633</v>
      </c>
      <c r="X44" t="n">
        <v>51.4877463886</v>
      </c>
      <c r="Y44" t="n">
        <v>50.3367833169</v>
      </c>
      <c r="Z44" t="n">
        <v>49.8020971218</v>
      </c>
      <c r="AA44" t="n">
        <v>49.9842333392</v>
      </c>
      <c r="AB44" t="n">
        <v>50.7392335979</v>
      </c>
      <c r="AC44" t="n">
        <v>51.9930487409</v>
      </c>
      <c r="AD44" t="n">
        <v>53.6556941543</v>
      </c>
      <c r="AE44" t="n">
        <v>54.8143239609</v>
      </c>
      <c r="AF44" t="n">
        <v>56.4689354483</v>
      </c>
    </row>
    <row r="45" hidden="1" s="108">
      <c r="A45" t="inlineStr">
        <is>
          <t>Kazakhstan</t>
        </is>
      </c>
      <c r="B45" t="n">
        <v>12.3856946541</v>
      </c>
      <c r="C45" t="n">
        <v>12.7300950235</v>
      </c>
      <c r="D45" t="n">
        <v>12.9920806052</v>
      </c>
      <c r="E45" t="n">
        <v>13.2135183051</v>
      </c>
      <c r="F45" t="n">
        <v>13.3986976943</v>
      </c>
      <c r="G45" t="n">
        <v>13.5635214597</v>
      </c>
      <c r="H45" t="n">
        <v>13.7332064727</v>
      </c>
      <c r="I45" t="n">
        <v>13.9293995838</v>
      </c>
      <c r="J45" t="n">
        <v>14.1503868037</v>
      </c>
      <c r="K45" t="n">
        <v>14.3892680492</v>
      </c>
      <c r="L45" t="n">
        <v>14.6383218439</v>
      </c>
      <c r="M45" t="n">
        <v>14.8692143774</v>
      </c>
      <c r="N45" t="n">
        <v>15.0810836622</v>
      </c>
      <c r="O45" t="n">
        <v>15.2969360233</v>
      </c>
      <c r="P45" t="n">
        <v>15.5052163422</v>
      </c>
      <c r="Q45" t="n">
        <v>15.7223216891</v>
      </c>
      <c r="R45" t="n">
        <v>15.9623811225</v>
      </c>
      <c r="S45" t="n">
        <v>16.2253743972</v>
      </c>
      <c r="T45" t="n">
        <v>16.4975987042</v>
      </c>
      <c r="U45" t="n">
        <v>16.7714770774</v>
      </c>
      <c r="V45" t="n">
        <v>17.029579702</v>
      </c>
      <c r="W45" t="n">
        <v>17.248519739</v>
      </c>
      <c r="X45" t="n">
        <v>17.4222213008</v>
      </c>
      <c r="Y45" t="n">
        <v>17.5595800873</v>
      </c>
      <c r="Z45" t="n">
        <v>17.6954749803</v>
      </c>
      <c r="AA45" t="n">
        <v>17.8534038046</v>
      </c>
      <c r="AB45" t="n">
        <v>18.0632143297</v>
      </c>
      <c r="AC45" t="n">
        <v>18.3420929923</v>
      </c>
      <c r="AD45" t="n">
        <v>18.6944191577</v>
      </c>
      <c r="AE45" t="n">
        <v>19.0892251351</v>
      </c>
      <c r="AF45" t="n">
        <v>19.5636432762</v>
      </c>
    </row>
    <row r="46" hidden="1" s="108">
      <c r="A46" t="inlineStr">
        <is>
          <t>Israel</t>
        </is>
      </c>
      <c r="B46" t="n">
        <v>36.3016512131</v>
      </c>
      <c r="C46" t="n">
        <v>36.7645154387</v>
      </c>
      <c r="D46" t="n">
        <v>37.1377760337</v>
      </c>
      <c r="E46" t="n">
        <v>37.4479741806</v>
      </c>
      <c r="F46" t="n">
        <v>37.7478979609</v>
      </c>
      <c r="G46" t="n">
        <v>38.0343948066</v>
      </c>
      <c r="H46" t="n">
        <v>38.3256584583</v>
      </c>
      <c r="I46" t="n">
        <v>38.6555012852</v>
      </c>
      <c r="J46" t="n">
        <v>39.0154478513</v>
      </c>
      <c r="K46" t="n">
        <v>39.4202643492</v>
      </c>
      <c r="L46" t="n">
        <v>39.8799045797</v>
      </c>
      <c r="M46" t="n">
        <v>40.423145891</v>
      </c>
      <c r="N46" t="n">
        <v>41.1971972146</v>
      </c>
      <c r="O46" t="n">
        <v>42.512085331</v>
      </c>
      <c r="P46" t="n">
        <v>44.5684455527</v>
      </c>
      <c r="Q46" t="n">
        <v>49.9793254858</v>
      </c>
      <c r="R46" t="n">
        <v>55.5868401259</v>
      </c>
      <c r="S46" t="n">
        <v>61.3647181549</v>
      </c>
      <c r="T46" t="n">
        <v>63.6934034984</v>
      </c>
      <c r="U46" t="n">
        <v>60.8658074175</v>
      </c>
      <c r="V46" t="n">
        <v>56.8332700698</v>
      </c>
      <c r="W46" t="n">
        <v>53.5735301633</v>
      </c>
      <c r="X46" t="n">
        <v>51.4877463886</v>
      </c>
      <c r="Y46" t="n">
        <v>50.3367833169</v>
      </c>
      <c r="Z46" t="n">
        <v>49.8020971218</v>
      </c>
      <c r="AA46" t="n">
        <v>49.9842333392</v>
      </c>
      <c r="AB46" t="n">
        <v>50.7392335979</v>
      </c>
      <c r="AC46" t="n">
        <v>51.9930487409</v>
      </c>
      <c r="AD46" t="n">
        <v>53.6556941543</v>
      </c>
      <c r="AE46" t="n">
        <v>54.8143239609</v>
      </c>
      <c r="AF46" t="n">
        <v>56.4689354483</v>
      </c>
    </row>
    <row r="47" hidden="1" s="108">
      <c r="A47" t="inlineStr">
        <is>
          <t>Libya</t>
        </is>
      </c>
      <c r="B47" t="n">
        <v>36.3016512131</v>
      </c>
      <c r="C47" t="n">
        <v>36.7645154387</v>
      </c>
      <c r="D47" t="n">
        <v>37.1377760337</v>
      </c>
      <c r="E47" t="n">
        <v>37.4479741806</v>
      </c>
      <c r="F47" t="n">
        <v>37.7478979609</v>
      </c>
      <c r="G47" t="n">
        <v>38.0343948066</v>
      </c>
      <c r="H47" t="n">
        <v>38.3256584583</v>
      </c>
      <c r="I47" t="n">
        <v>38.6555012852</v>
      </c>
      <c r="J47" t="n">
        <v>39.0154478513</v>
      </c>
      <c r="K47" t="n">
        <v>39.4202643492</v>
      </c>
      <c r="L47" t="n">
        <v>39.8799045797</v>
      </c>
      <c r="M47" t="n">
        <v>40.423145891</v>
      </c>
      <c r="N47" t="n">
        <v>41.1971972146</v>
      </c>
      <c r="O47" t="n">
        <v>42.512085331</v>
      </c>
      <c r="P47" t="n">
        <v>44.5684455527</v>
      </c>
      <c r="Q47" t="n">
        <v>49.9793254858</v>
      </c>
      <c r="R47" t="n">
        <v>55.5868401259</v>
      </c>
      <c r="S47" t="n">
        <v>61.3647181549</v>
      </c>
      <c r="T47" t="n">
        <v>63.6934034984</v>
      </c>
      <c r="U47" t="n">
        <v>60.8658074175</v>
      </c>
      <c r="V47" t="n">
        <v>56.8332700698</v>
      </c>
      <c r="W47" t="n">
        <v>53.5735301633</v>
      </c>
      <c r="X47" t="n">
        <v>51.4877463886</v>
      </c>
      <c r="Y47" t="n">
        <v>50.3367833169</v>
      </c>
      <c r="Z47" t="n">
        <v>49.8020971218</v>
      </c>
      <c r="AA47" t="n">
        <v>49.9842333392</v>
      </c>
      <c r="AB47" t="n">
        <v>50.7392335979</v>
      </c>
      <c r="AC47" t="n">
        <v>51.9930487409</v>
      </c>
      <c r="AD47" t="n">
        <v>53.6556941543</v>
      </c>
      <c r="AE47" t="n">
        <v>54.8143239609</v>
      </c>
      <c r="AF47" t="n">
        <v>56.4689354483</v>
      </c>
    </row>
    <row r="48" hidden="1" s="108">
      <c r="A48" t="inlineStr">
        <is>
          <t>Morocco</t>
        </is>
      </c>
      <c r="B48" t="n">
        <v>36.3016512131</v>
      </c>
      <c r="C48" t="n">
        <v>36.7645154387</v>
      </c>
      <c r="D48" t="n">
        <v>37.1377760337</v>
      </c>
      <c r="E48" t="n">
        <v>37.4479741806</v>
      </c>
      <c r="F48" t="n">
        <v>37.7478979609</v>
      </c>
      <c r="G48" t="n">
        <v>38.0343948066</v>
      </c>
      <c r="H48" t="n">
        <v>38.3256584583</v>
      </c>
      <c r="I48" t="n">
        <v>38.6555012852</v>
      </c>
      <c r="J48" t="n">
        <v>39.0154478513</v>
      </c>
      <c r="K48" t="n">
        <v>39.4202643492</v>
      </c>
      <c r="L48" t="n">
        <v>39.8799045797</v>
      </c>
      <c r="M48" t="n">
        <v>40.423145891</v>
      </c>
      <c r="N48" t="n">
        <v>41.1971972146</v>
      </c>
      <c r="O48" t="n">
        <v>42.512085331</v>
      </c>
      <c r="P48" t="n">
        <v>44.5684455527</v>
      </c>
      <c r="Q48" t="n">
        <v>49.9793254858</v>
      </c>
      <c r="R48" t="n">
        <v>55.5868401259</v>
      </c>
      <c r="S48" t="n">
        <v>61.3647181549</v>
      </c>
      <c r="T48" t="n">
        <v>63.6934034984</v>
      </c>
      <c r="U48" t="n">
        <v>60.8658074175</v>
      </c>
      <c r="V48" t="n">
        <v>56.8332700698</v>
      </c>
      <c r="W48" t="n">
        <v>53.5735301633</v>
      </c>
      <c r="X48" t="n">
        <v>51.4877463886</v>
      </c>
      <c r="Y48" t="n">
        <v>50.3367833169</v>
      </c>
      <c r="Z48" t="n">
        <v>49.8020971218</v>
      </c>
      <c r="AA48" t="n">
        <v>49.9842333392</v>
      </c>
      <c r="AB48" t="n">
        <v>50.7392335979</v>
      </c>
      <c r="AC48" t="n">
        <v>51.9930487409</v>
      </c>
      <c r="AD48" t="n">
        <v>53.6556941543</v>
      </c>
      <c r="AE48" t="n">
        <v>54.8143239609</v>
      </c>
      <c r="AF48" t="n">
        <v>56.4689354483</v>
      </c>
    </row>
    <row r="49" hidden="1" s="108">
      <c r="A49" t="inlineStr">
        <is>
          <t>Moldova</t>
        </is>
      </c>
      <c r="B49" t="n">
        <v>12.3856946541</v>
      </c>
      <c r="C49" t="n">
        <v>12.7300950235</v>
      </c>
      <c r="D49" t="n">
        <v>12.9920806052</v>
      </c>
      <c r="E49" t="n">
        <v>13.2135183051</v>
      </c>
      <c r="F49" t="n">
        <v>13.3986976943</v>
      </c>
      <c r="G49" t="n">
        <v>13.5635214597</v>
      </c>
      <c r="H49" t="n">
        <v>13.7332064727</v>
      </c>
      <c r="I49" t="n">
        <v>13.9293995838</v>
      </c>
      <c r="J49" t="n">
        <v>14.1503868037</v>
      </c>
      <c r="K49" t="n">
        <v>14.3892680492</v>
      </c>
      <c r="L49" t="n">
        <v>14.6383218439</v>
      </c>
      <c r="M49" t="n">
        <v>14.8692143774</v>
      </c>
      <c r="N49" t="n">
        <v>15.0810836622</v>
      </c>
      <c r="O49" t="n">
        <v>15.2969360233</v>
      </c>
      <c r="P49" t="n">
        <v>15.5052163422</v>
      </c>
      <c r="Q49" t="n">
        <v>15.7223216891</v>
      </c>
      <c r="R49" t="n">
        <v>15.9623811225</v>
      </c>
      <c r="S49" t="n">
        <v>16.2253743972</v>
      </c>
      <c r="T49" t="n">
        <v>16.4975987042</v>
      </c>
      <c r="U49" t="n">
        <v>16.7714770774</v>
      </c>
      <c r="V49" t="n">
        <v>17.029579702</v>
      </c>
      <c r="W49" t="n">
        <v>17.248519739</v>
      </c>
      <c r="X49" t="n">
        <v>17.4222213008</v>
      </c>
      <c r="Y49" t="n">
        <v>17.5595800873</v>
      </c>
      <c r="Z49" t="n">
        <v>17.6954749803</v>
      </c>
      <c r="AA49" t="n">
        <v>17.8534038046</v>
      </c>
      <c r="AB49" t="n">
        <v>18.0632143297</v>
      </c>
      <c r="AC49" t="n">
        <v>18.3420929923</v>
      </c>
      <c r="AD49" t="n">
        <v>18.6944191577</v>
      </c>
      <c r="AE49" t="n">
        <v>19.0892251351</v>
      </c>
      <c r="AF49" t="n">
        <v>19.5636432762</v>
      </c>
    </row>
    <row r="50" hidden="1" s="108">
      <c r="A50" t="inlineStr">
        <is>
          <t>Myanmar</t>
        </is>
      </c>
      <c r="B50" t="n">
        <v>42.4026417435</v>
      </c>
      <c r="C50" t="n">
        <v>44.089298912</v>
      </c>
      <c r="D50" t="n">
        <v>45.936088463</v>
      </c>
      <c r="E50" t="n">
        <v>47.946138537</v>
      </c>
      <c r="F50" t="n">
        <v>50.057150412</v>
      </c>
      <c r="G50" t="n">
        <v>52.1938335567</v>
      </c>
      <c r="H50" t="n">
        <v>54.4337448815</v>
      </c>
      <c r="I50" t="n">
        <v>57.1965901892</v>
      </c>
      <c r="J50" t="n">
        <v>60.8413144763</v>
      </c>
      <c r="K50" t="n">
        <v>65.5697514682</v>
      </c>
      <c r="L50" t="n">
        <v>71.7060689899</v>
      </c>
      <c r="M50" t="n">
        <v>78.90363827279999</v>
      </c>
      <c r="N50" t="n">
        <v>85.78076986550001</v>
      </c>
      <c r="O50" t="n">
        <v>91.3511989802</v>
      </c>
      <c r="P50" t="n">
        <v>99.8485665943</v>
      </c>
      <c r="Q50" t="n">
        <v>101.816569027</v>
      </c>
      <c r="R50" t="n">
        <v>97.047328306</v>
      </c>
      <c r="S50" t="n">
        <v>89.76264303710001</v>
      </c>
      <c r="T50" t="n">
        <v>83.8636533669</v>
      </c>
      <c r="U50" t="n">
        <v>79.654327717</v>
      </c>
      <c r="V50" t="n">
        <v>76.85094082409999</v>
      </c>
      <c r="W50" t="n">
        <v>75.3837303059</v>
      </c>
      <c r="X50" t="n">
        <v>74.83171030770001</v>
      </c>
      <c r="Y50" t="n">
        <v>74.6762032158</v>
      </c>
      <c r="Z50" t="n">
        <v>74.7350585959</v>
      </c>
      <c r="AA50" t="n">
        <v>74.7463133366</v>
      </c>
      <c r="AB50" t="n">
        <v>74.5838949632</v>
      </c>
      <c r="AC50" t="n">
        <v>74.40935013879999</v>
      </c>
      <c r="AD50" t="n">
        <v>74.32392301420001</v>
      </c>
      <c r="AE50" t="n">
        <v>74.2820020474</v>
      </c>
      <c r="AF50" t="n">
        <v>73.9967389949</v>
      </c>
    </row>
    <row r="51" hidden="1" s="108">
      <c r="A51" t="inlineStr">
        <is>
          <t>Mexico</t>
        </is>
      </c>
      <c r="B51" t="n">
        <v>37.9610269741</v>
      </c>
      <c r="C51" t="n">
        <v>38.0860718628</v>
      </c>
      <c r="D51" t="n">
        <v>39.0321961047</v>
      </c>
      <c r="E51" t="n">
        <v>40.0334040416</v>
      </c>
      <c r="F51" t="n">
        <v>41.1482553562</v>
      </c>
      <c r="G51" t="n">
        <v>42.353415525</v>
      </c>
      <c r="H51" t="n">
        <v>43.5771892636</v>
      </c>
      <c r="I51" t="n">
        <v>44.818521037</v>
      </c>
      <c r="J51" t="n">
        <v>46.021991158</v>
      </c>
      <c r="K51" t="n">
        <v>47.2093315607</v>
      </c>
      <c r="L51" t="n">
        <v>48.4247507298</v>
      </c>
      <c r="M51" t="n">
        <v>49.9301463883</v>
      </c>
      <c r="N51" t="n">
        <v>51.9797945844</v>
      </c>
      <c r="O51" t="n">
        <v>54.6840628122</v>
      </c>
      <c r="P51" t="n">
        <v>58.1478578181</v>
      </c>
      <c r="Q51" t="n">
        <v>61.9555163128</v>
      </c>
      <c r="R51" t="n">
        <v>65.6472538861</v>
      </c>
      <c r="S51" t="n">
        <v>68.9496233064</v>
      </c>
      <c r="T51" t="n">
        <v>71.2949827013</v>
      </c>
      <c r="U51" t="n">
        <v>72.7500862216</v>
      </c>
      <c r="V51" t="n">
        <v>73.4065733832</v>
      </c>
      <c r="W51" t="n">
        <v>73.4094408166</v>
      </c>
      <c r="X51" t="n">
        <v>72.9941000781</v>
      </c>
      <c r="Y51" t="n">
        <v>72.4204114242</v>
      </c>
      <c r="Z51" t="n">
        <v>72.1376998385</v>
      </c>
      <c r="AA51" t="n">
        <v>71.8842400942</v>
      </c>
      <c r="AB51" t="n">
        <v>71.7157935732</v>
      </c>
      <c r="AC51" t="n">
        <v>71.547577078</v>
      </c>
      <c r="AD51" t="n">
        <v>71.57918658139999</v>
      </c>
      <c r="AE51" t="n">
        <v>70.98508812670001</v>
      </c>
      <c r="AF51" t="n">
        <v>71.3839085653</v>
      </c>
    </row>
    <row r="52" hidden="1" s="108">
      <c r="A52" t="inlineStr">
        <is>
          <t>Malaysia</t>
        </is>
      </c>
      <c r="B52" t="n">
        <v>42.4026417435</v>
      </c>
      <c r="C52" t="n">
        <v>44.089298912</v>
      </c>
      <c r="D52" t="n">
        <v>45.936088463</v>
      </c>
      <c r="E52" t="n">
        <v>47.946138537</v>
      </c>
      <c r="F52" t="n">
        <v>50.057150412</v>
      </c>
      <c r="G52" t="n">
        <v>52.1938335567</v>
      </c>
      <c r="H52" t="n">
        <v>54.4337448815</v>
      </c>
      <c r="I52" t="n">
        <v>57.1965901892</v>
      </c>
      <c r="J52" t="n">
        <v>60.8413144763</v>
      </c>
      <c r="K52" t="n">
        <v>65.5697514682</v>
      </c>
      <c r="L52" t="n">
        <v>71.7060689899</v>
      </c>
      <c r="M52" t="n">
        <v>78.90363827279999</v>
      </c>
      <c r="N52" t="n">
        <v>85.78076986550001</v>
      </c>
      <c r="O52" t="n">
        <v>91.3511989802</v>
      </c>
      <c r="P52" t="n">
        <v>99.8485665943</v>
      </c>
      <c r="Q52" t="n">
        <v>101.816569027</v>
      </c>
      <c r="R52" t="n">
        <v>97.047328306</v>
      </c>
      <c r="S52" t="n">
        <v>89.76264303710001</v>
      </c>
      <c r="T52" t="n">
        <v>83.8636533669</v>
      </c>
      <c r="U52" t="n">
        <v>79.654327717</v>
      </c>
      <c r="V52" t="n">
        <v>76.85094082409999</v>
      </c>
      <c r="W52" t="n">
        <v>75.3837303059</v>
      </c>
      <c r="X52" t="n">
        <v>74.83171030770001</v>
      </c>
      <c r="Y52" t="n">
        <v>74.6762032158</v>
      </c>
      <c r="Z52" t="n">
        <v>74.7350585959</v>
      </c>
      <c r="AA52" t="n">
        <v>74.7463133366</v>
      </c>
      <c r="AB52" t="n">
        <v>74.5838949632</v>
      </c>
      <c r="AC52" t="n">
        <v>74.40935013879999</v>
      </c>
      <c r="AD52" t="n">
        <v>74.32392301420001</v>
      </c>
      <c r="AE52" t="n">
        <v>74.2820020474</v>
      </c>
      <c r="AF52" t="n">
        <v>73.9967389949</v>
      </c>
    </row>
    <row r="53" hidden="1" s="108">
      <c r="A53" t="inlineStr">
        <is>
          <t>Nigeria</t>
        </is>
      </c>
      <c r="B53" t="n">
        <v>121.49403204</v>
      </c>
      <c r="C53" t="n">
        <v>119.445089144</v>
      </c>
      <c r="D53" t="n">
        <v>119.580409102</v>
      </c>
      <c r="E53" t="n">
        <v>124.653779136</v>
      </c>
      <c r="F53" t="n">
        <v>131.547459454</v>
      </c>
      <c r="G53" t="n">
        <v>137.405323603</v>
      </c>
      <c r="H53" t="n">
        <v>141.246042253</v>
      </c>
      <c r="I53" t="n">
        <v>142.819290019</v>
      </c>
      <c r="J53" t="n">
        <v>143.098086249</v>
      </c>
      <c r="K53" t="n">
        <v>143.128136845</v>
      </c>
      <c r="L53" t="n">
        <v>143.581891246</v>
      </c>
      <c r="M53" t="n">
        <v>144.601474913</v>
      </c>
      <c r="N53" t="n">
        <v>146.17561039</v>
      </c>
      <c r="O53" t="n">
        <v>148.190399364</v>
      </c>
      <c r="P53" t="n">
        <v>150.666982271</v>
      </c>
      <c r="Q53" t="n">
        <v>153.434807596</v>
      </c>
      <c r="R53" t="n">
        <v>156.434515385</v>
      </c>
      <c r="S53" t="n">
        <v>159.482262274</v>
      </c>
      <c r="T53" t="n">
        <v>161.980880318</v>
      </c>
      <c r="U53" t="n">
        <v>164.154514877</v>
      </c>
      <c r="V53" t="n">
        <v>165.963938511</v>
      </c>
      <c r="W53" t="n">
        <v>167.313461243</v>
      </c>
      <c r="X53" t="n">
        <v>168.27702182</v>
      </c>
      <c r="Y53" t="n">
        <v>168.97225665</v>
      </c>
      <c r="Z53" t="n">
        <v>169.434971932</v>
      </c>
      <c r="AA53" t="n">
        <v>169.825686849</v>
      </c>
      <c r="AB53" t="n">
        <v>170.198308171</v>
      </c>
      <c r="AC53" t="n">
        <v>170.217476228</v>
      </c>
      <c r="AD53" t="n">
        <v>170.039948328</v>
      </c>
      <c r="AE53" t="n">
        <v>170.172215718</v>
      </c>
      <c r="AF53" t="n">
        <v>169.924800706</v>
      </c>
    </row>
    <row r="54" hidden="1" s="108">
      <c r="A54" t="inlineStr">
        <is>
          <t>Netherlands</t>
        </is>
      </c>
      <c r="B54" t="n">
        <v>46.6835326539</v>
      </c>
      <c r="C54" t="n">
        <v>47.0026538783</v>
      </c>
      <c r="D54" t="n">
        <v>47.209289372</v>
      </c>
      <c r="E54" t="n">
        <v>47.3467025076</v>
      </c>
      <c r="F54" t="n">
        <v>47.2747820241</v>
      </c>
      <c r="G54" t="n">
        <v>46.9570923511</v>
      </c>
      <c r="H54" t="n">
        <v>46.416301009</v>
      </c>
      <c r="I54" t="n">
        <v>46.1182201982</v>
      </c>
      <c r="J54" t="n">
        <v>45.7383443905</v>
      </c>
      <c r="K54" t="n">
        <v>45.3998990884</v>
      </c>
      <c r="L54" t="n">
        <v>45.1336795138</v>
      </c>
      <c r="M54" t="n">
        <v>45.1863410803</v>
      </c>
      <c r="N54" t="n">
        <v>45.4848902907</v>
      </c>
      <c r="O54" t="n">
        <v>46.1213031318</v>
      </c>
      <c r="P54" t="n">
        <v>46.6350321094</v>
      </c>
      <c r="Q54" t="n">
        <v>46.7811974922</v>
      </c>
      <c r="R54" t="n">
        <v>46.5842272212</v>
      </c>
      <c r="S54" t="n">
        <v>46.6462631077</v>
      </c>
      <c r="T54" t="n">
        <v>47.0503628023</v>
      </c>
      <c r="U54" t="n">
        <v>47.9042762794</v>
      </c>
      <c r="V54" t="n">
        <v>48.6992384053</v>
      </c>
      <c r="W54" t="n">
        <v>49.6093301208</v>
      </c>
      <c r="X54" t="n">
        <v>50.7054303008</v>
      </c>
      <c r="Y54" t="n">
        <v>51.9251844359</v>
      </c>
      <c r="Z54" t="n">
        <v>53.1933100474</v>
      </c>
      <c r="AA54" t="n">
        <v>54.2212198659</v>
      </c>
      <c r="AB54" t="n">
        <v>54.7047212462</v>
      </c>
      <c r="AC54" t="n">
        <v>54.5352949467</v>
      </c>
      <c r="AD54" t="n">
        <v>53.9945574659</v>
      </c>
      <c r="AE54" t="n">
        <v>53.7153289069</v>
      </c>
      <c r="AF54" t="n">
        <v>53.9944280518</v>
      </c>
    </row>
    <row r="55">
      <c r="A55" t="inlineStr">
        <is>
          <t>Norway</t>
        </is>
      </c>
      <c r="B55" t="n">
        <v>46.6835326539</v>
      </c>
      <c r="C55" t="n">
        <v>47.0026538783</v>
      </c>
      <c r="D55" t="n">
        <v>47.209289372</v>
      </c>
      <c r="E55" t="n">
        <v>47.3467025076</v>
      </c>
      <c r="F55" t="n">
        <v>47.2747820241</v>
      </c>
      <c r="G55" t="n">
        <v>46.9570923511</v>
      </c>
      <c r="H55" t="n">
        <v>46.416301009</v>
      </c>
      <c r="I55" t="n">
        <v>46.1182201982</v>
      </c>
      <c r="J55" t="n">
        <v>45.7383443905</v>
      </c>
      <c r="K55" t="n">
        <v>45.3998990884</v>
      </c>
      <c r="L55" t="n">
        <v>45.1336795138</v>
      </c>
      <c r="M55" t="n">
        <v>45.1863410803</v>
      </c>
      <c r="N55" t="n">
        <v>45.4848902907</v>
      </c>
      <c r="O55" t="n">
        <v>46.1213031318</v>
      </c>
      <c r="P55" t="n">
        <v>46.6350321094</v>
      </c>
      <c r="Q55" t="n">
        <v>46.7811974922</v>
      </c>
      <c r="R55" t="n">
        <v>46.5842272212</v>
      </c>
      <c r="S55" t="n">
        <v>46.6462631077</v>
      </c>
      <c r="T55" t="n">
        <v>47.0503628023</v>
      </c>
      <c r="U55" t="n">
        <v>47.9042762794</v>
      </c>
      <c r="V55" t="n">
        <v>48.6992384053</v>
      </c>
      <c r="W55" t="n">
        <v>49.6093301208</v>
      </c>
      <c r="X55" t="n">
        <v>50.7054303008</v>
      </c>
      <c r="Y55" t="n">
        <v>51.9251844359</v>
      </c>
      <c r="Z55" t="n">
        <v>53.1933100474</v>
      </c>
      <c r="AA55" t="n">
        <v>54.2212198659</v>
      </c>
      <c r="AB55" t="n">
        <v>54.7047212462</v>
      </c>
      <c r="AC55" t="n">
        <v>54.5352949467</v>
      </c>
      <c r="AD55" t="n">
        <v>53.9945574659</v>
      </c>
      <c r="AE55" t="n">
        <v>53.7153289069</v>
      </c>
      <c r="AF55" t="n">
        <v>53.9944280518</v>
      </c>
    </row>
    <row r="56" hidden="1" s="108">
      <c r="A56" t="inlineStr">
        <is>
          <t>Oman</t>
        </is>
      </c>
      <c r="B56" t="n">
        <v>36.3016512131</v>
      </c>
      <c r="C56" t="n">
        <v>36.7645154387</v>
      </c>
      <c r="D56" t="n">
        <v>37.1377760337</v>
      </c>
      <c r="E56" t="n">
        <v>37.4479741806</v>
      </c>
      <c r="F56" t="n">
        <v>37.7478979609</v>
      </c>
      <c r="G56" t="n">
        <v>38.0343948066</v>
      </c>
      <c r="H56" t="n">
        <v>38.3256584583</v>
      </c>
      <c r="I56" t="n">
        <v>38.6555012852</v>
      </c>
      <c r="J56" t="n">
        <v>39.0154478513</v>
      </c>
      <c r="K56" t="n">
        <v>39.4202643492</v>
      </c>
      <c r="L56" t="n">
        <v>39.8799045797</v>
      </c>
      <c r="M56" t="n">
        <v>40.423145891</v>
      </c>
      <c r="N56" t="n">
        <v>41.1971972146</v>
      </c>
      <c r="O56" t="n">
        <v>42.512085331</v>
      </c>
      <c r="P56" t="n">
        <v>44.5684455527</v>
      </c>
      <c r="Q56" t="n">
        <v>49.9793254858</v>
      </c>
      <c r="R56" t="n">
        <v>55.5868401259</v>
      </c>
      <c r="S56" t="n">
        <v>61.3647181549</v>
      </c>
      <c r="T56" t="n">
        <v>63.6934034984</v>
      </c>
      <c r="U56" t="n">
        <v>60.8658074175</v>
      </c>
      <c r="V56" t="n">
        <v>56.8332700698</v>
      </c>
      <c r="W56" t="n">
        <v>53.5735301633</v>
      </c>
      <c r="X56" t="n">
        <v>51.4877463886</v>
      </c>
      <c r="Y56" t="n">
        <v>50.3367833169</v>
      </c>
      <c r="Z56" t="n">
        <v>49.8020971218</v>
      </c>
      <c r="AA56" t="n">
        <v>49.9842333392</v>
      </c>
      <c r="AB56" t="n">
        <v>50.7392335979</v>
      </c>
      <c r="AC56" t="n">
        <v>51.9930487409</v>
      </c>
      <c r="AD56" t="n">
        <v>53.6556941543</v>
      </c>
      <c r="AE56" t="n">
        <v>54.8143239609</v>
      </c>
      <c r="AF56" t="n">
        <v>56.4689354483</v>
      </c>
    </row>
    <row r="57" hidden="1" s="108">
      <c r="A57" t="inlineStr">
        <is>
          <t>Peru</t>
        </is>
      </c>
      <c r="B57" t="n">
        <v>37.9610269741</v>
      </c>
      <c r="C57" t="n">
        <v>38.0860718628</v>
      </c>
      <c r="D57" t="n">
        <v>39.0321961047</v>
      </c>
      <c r="E57" t="n">
        <v>40.0334040416</v>
      </c>
      <c r="F57" t="n">
        <v>41.1482553562</v>
      </c>
      <c r="G57" t="n">
        <v>42.353415525</v>
      </c>
      <c r="H57" t="n">
        <v>43.5771892636</v>
      </c>
      <c r="I57" t="n">
        <v>44.818521037</v>
      </c>
      <c r="J57" t="n">
        <v>46.021991158</v>
      </c>
      <c r="K57" t="n">
        <v>47.2093315607</v>
      </c>
      <c r="L57" t="n">
        <v>48.4247507298</v>
      </c>
      <c r="M57" t="n">
        <v>49.9301463883</v>
      </c>
      <c r="N57" t="n">
        <v>51.9797945844</v>
      </c>
      <c r="O57" t="n">
        <v>54.6840628122</v>
      </c>
      <c r="P57" t="n">
        <v>58.1478578181</v>
      </c>
      <c r="Q57" t="n">
        <v>61.9555163128</v>
      </c>
      <c r="R57" t="n">
        <v>65.6472538861</v>
      </c>
      <c r="S57" t="n">
        <v>68.9496233064</v>
      </c>
      <c r="T57" t="n">
        <v>71.2949827013</v>
      </c>
      <c r="U57" t="n">
        <v>72.7500862216</v>
      </c>
      <c r="V57" t="n">
        <v>73.4065733832</v>
      </c>
      <c r="W57" t="n">
        <v>73.4094408166</v>
      </c>
      <c r="X57" t="n">
        <v>72.9941000781</v>
      </c>
      <c r="Y57" t="n">
        <v>72.4204114242</v>
      </c>
      <c r="Z57" t="n">
        <v>72.1376998385</v>
      </c>
      <c r="AA57" t="n">
        <v>71.8842400942</v>
      </c>
      <c r="AB57" t="n">
        <v>71.7157935732</v>
      </c>
      <c r="AC57" t="n">
        <v>71.547577078</v>
      </c>
      <c r="AD57" t="n">
        <v>71.57918658139999</v>
      </c>
      <c r="AE57" t="n">
        <v>70.98508812670001</v>
      </c>
      <c r="AF57" t="n">
        <v>71.3839085653</v>
      </c>
    </row>
    <row r="58" hidden="1" s="108">
      <c r="A58" t="inlineStr">
        <is>
          <t>Pakistan</t>
        </is>
      </c>
      <c r="B58" t="n">
        <v>30.9357080327</v>
      </c>
      <c r="C58" t="n">
        <v>34.377750061</v>
      </c>
      <c r="D58" t="n">
        <v>37.8920937885</v>
      </c>
      <c r="E58" t="n">
        <v>42.3476429706</v>
      </c>
      <c r="F58" t="n">
        <v>48.0709731282</v>
      </c>
      <c r="G58" t="n">
        <v>57.6311342926</v>
      </c>
      <c r="H58" t="n">
        <v>70.3297856035</v>
      </c>
      <c r="I58" t="n">
        <v>81.3797623809</v>
      </c>
      <c r="J58" t="n">
        <v>90.1696860902</v>
      </c>
      <c r="K58" t="n">
        <v>83.51906378050001</v>
      </c>
      <c r="L58" t="n">
        <v>73.06322298249999</v>
      </c>
      <c r="M58" t="n">
        <v>68.94369920770001</v>
      </c>
      <c r="N58" t="n">
        <v>68.5214391375</v>
      </c>
      <c r="O58" t="n">
        <v>69.3955087073</v>
      </c>
      <c r="P58" t="n">
        <v>69.9898102794</v>
      </c>
      <c r="Q58" t="n">
        <v>69.8472603929</v>
      </c>
      <c r="R58" t="n">
        <v>70.2516546457</v>
      </c>
      <c r="S58" t="n">
        <v>71.0453724753</v>
      </c>
      <c r="T58" t="n">
        <v>71.63801136319999</v>
      </c>
      <c r="U58" t="n">
        <v>71.8673753945</v>
      </c>
      <c r="V58" t="n">
        <v>71.7322717335</v>
      </c>
      <c r="W58" t="n">
        <v>71.46592726199999</v>
      </c>
      <c r="X58" t="n">
        <v>71.4006160884</v>
      </c>
      <c r="Y58" t="n">
        <v>71.61926171650001</v>
      </c>
      <c r="Z58" t="n">
        <v>71.82797218570001</v>
      </c>
      <c r="AA58" t="n">
        <v>71.94902628929999</v>
      </c>
      <c r="AB58" t="n">
        <v>72.030835809</v>
      </c>
      <c r="AC58" t="n">
        <v>72.0025149491</v>
      </c>
      <c r="AD58" t="n">
        <v>71.8871107404</v>
      </c>
      <c r="AE58" t="n">
        <v>70.9298069383</v>
      </c>
      <c r="AF58" t="n">
        <v>70.32299269080001</v>
      </c>
    </row>
    <row r="59" hidden="1" s="108">
      <c r="A59" t="inlineStr">
        <is>
          <t>Poland</t>
        </is>
      </c>
      <c r="B59" t="n">
        <v>46.6835326539</v>
      </c>
      <c r="C59" t="n">
        <v>47.0026538783</v>
      </c>
      <c r="D59" t="n">
        <v>47.209289372</v>
      </c>
      <c r="E59" t="n">
        <v>47.3467025076</v>
      </c>
      <c r="F59" t="n">
        <v>47.2747820241</v>
      </c>
      <c r="G59" t="n">
        <v>46.9570923511</v>
      </c>
      <c r="H59" t="n">
        <v>46.416301009</v>
      </c>
      <c r="I59" t="n">
        <v>46.1182201982</v>
      </c>
      <c r="J59" t="n">
        <v>45.7383443905</v>
      </c>
      <c r="K59" t="n">
        <v>45.3998990884</v>
      </c>
      <c r="L59" t="n">
        <v>45.1336795138</v>
      </c>
      <c r="M59" t="n">
        <v>45.1863410803</v>
      </c>
      <c r="N59" t="n">
        <v>45.4848902907</v>
      </c>
      <c r="O59" t="n">
        <v>46.1213031318</v>
      </c>
      <c r="P59" t="n">
        <v>46.6350321094</v>
      </c>
      <c r="Q59" t="n">
        <v>46.7811974922</v>
      </c>
      <c r="R59" t="n">
        <v>46.5842272212</v>
      </c>
      <c r="S59" t="n">
        <v>46.6462631077</v>
      </c>
      <c r="T59" t="n">
        <v>47.0503628023</v>
      </c>
      <c r="U59" t="n">
        <v>47.9042762794</v>
      </c>
      <c r="V59" t="n">
        <v>48.6992384053</v>
      </c>
      <c r="W59" t="n">
        <v>49.6093301208</v>
      </c>
      <c r="X59" t="n">
        <v>50.7054303008</v>
      </c>
      <c r="Y59" t="n">
        <v>51.9251844359</v>
      </c>
      <c r="Z59" t="n">
        <v>53.1933100474</v>
      </c>
      <c r="AA59" t="n">
        <v>54.2212198659</v>
      </c>
      <c r="AB59" t="n">
        <v>54.7047212462</v>
      </c>
      <c r="AC59" t="n">
        <v>54.5352949467</v>
      </c>
      <c r="AD59" t="n">
        <v>53.9945574659</v>
      </c>
      <c r="AE59" t="n">
        <v>53.7153289069</v>
      </c>
      <c r="AF59" t="n">
        <v>53.9944280518</v>
      </c>
    </row>
    <row r="60" hidden="1" s="108">
      <c r="A60" t="inlineStr">
        <is>
          <t>Portugal</t>
        </is>
      </c>
      <c r="B60" t="n">
        <v>46.6835326539</v>
      </c>
      <c r="C60" t="n">
        <v>47.0026538783</v>
      </c>
      <c r="D60" t="n">
        <v>47.209289372</v>
      </c>
      <c r="E60" t="n">
        <v>47.3467025076</v>
      </c>
      <c r="F60" t="n">
        <v>47.2747820241</v>
      </c>
      <c r="G60" t="n">
        <v>46.9570923511</v>
      </c>
      <c r="H60" t="n">
        <v>46.416301009</v>
      </c>
      <c r="I60" t="n">
        <v>46.1182201982</v>
      </c>
      <c r="J60" t="n">
        <v>45.7383443905</v>
      </c>
      <c r="K60" t="n">
        <v>45.3998990884</v>
      </c>
      <c r="L60" t="n">
        <v>45.1336795138</v>
      </c>
      <c r="M60" t="n">
        <v>45.1863410803</v>
      </c>
      <c r="N60" t="n">
        <v>45.4848902907</v>
      </c>
      <c r="O60" t="n">
        <v>46.1213031318</v>
      </c>
      <c r="P60" t="n">
        <v>46.6350321094</v>
      </c>
      <c r="Q60" t="n">
        <v>46.7811974922</v>
      </c>
      <c r="R60" t="n">
        <v>46.5842272212</v>
      </c>
      <c r="S60" t="n">
        <v>46.6462631077</v>
      </c>
      <c r="T60" t="n">
        <v>47.0503628023</v>
      </c>
      <c r="U60" t="n">
        <v>47.9042762794</v>
      </c>
      <c r="V60" t="n">
        <v>48.6992384053</v>
      </c>
      <c r="W60" t="n">
        <v>49.6093301208</v>
      </c>
      <c r="X60" t="n">
        <v>50.7054303008</v>
      </c>
      <c r="Y60" t="n">
        <v>51.9251844359</v>
      </c>
      <c r="Z60" t="n">
        <v>53.1933100474</v>
      </c>
      <c r="AA60" t="n">
        <v>54.2212198659</v>
      </c>
      <c r="AB60" t="n">
        <v>54.7047212462</v>
      </c>
      <c r="AC60" t="n">
        <v>54.5352949467</v>
      </c>
      <c r="AD60" t="n">
        <v>53.9945574659</v>
      </c>
      <c r="AE60" t="n">
        <v>53.7153289069</v>
      </c>
      <c r="AF60" t="n">
        <v>53.9944280518</v>
      </c>
    </row>
    <row r="61" hidden="1" s="108">
      <c r="A61" t="inlineStr">
        <is>
          <t>Qatar</t>
        </is>
      </c>
      <c r="B61" t="n">
        <v>36.3016512131</v>
      </c>
      <c r="C61" t="n">
        <v>36.7645154387</v>
      </c>
      <c r="D61" t="n">
        <v>37.1377760337</v>
      </c>
      <c r="E61" t="n">
        <v>37.4479741806</v>
      </c>
      <c r="F61" t="n">
        <v>37.7478979609</v>
      </c>
      <c r="G61" t="n">
        <v>38.0343948066</v>
      </c>
      <c r="H61" t="n">
        <v>38.3256584583</v>
      </c>
      <c r="I61" t="n">
        <v>38.6555012852</v>
      </c>
      <c r="J61" t="n">
        <v>39.0154478513</v>
      </c>
      <c r="K61" t="n">
        <v>39.4202643492</v>
      </c>
      <c r="L61" t="n">
        <v>39.8799045797</v>
      </c>
      <c r="M61" t="n">
        <v>40.423145891</v>
      </c>
      <c r="N61" t="n">
        <v>41.1971972146</v>
      </c>
      <c r="O61" t="n">
        <v>42.512085331</v>
      </c>
      <c r="P61" t="n">
        <v>44.5684455527</v>
      </c>
      <c r="Q61" t="n">
        <v>49.9793254858</v>
      </c>
      <c r="R61" t="n">
        <v>55.5868401259</v>
      </c>
      <c r="S61" t="n">
        <v>61.3647181549</v>
      </c>
      <c r="T61" t="n">
        <v>63.6934034984</v>
      </c>
      <c r="U61" t="n">
        <v>60.8658074175</v>
      </c>
      <c r="V61" t="n">
        <v>56.8332700698</v>
      </c>
      <c r="W61" t="n">
        <v>53.5735301633</v>
      </c>
      <c r="X61" t="n">
        <v>51.4877463886</v>
      </c>
      <c r="Y61" t="n">
        <v>50.3367833169</v>
      </c>
      <c r="Z61" t="n">
        <v>49.8020971218</v>
      </c>
      <c r="AA61" t="n">
        <v>49.9842333392</v>
      </c>
      <c r="AB61" t="n">
        <v>50.7392335979</v>
      </c>
      <c r="AC61" t="n">
        <v>51.9930487409</v>
      </c>
      <c r="AD61" t="n">
        <v>53.6556941543</v>
      </c>
      <c r="AE61" t="n">
        <v>54.8143239609</v>
      </c>
      <c r="AF61" t="n">
        <v>56.4689354483</v>
      </c>
    </row>
    <row r="62" hidden="1" s="108">
      <c r="A62" t="inlineStr">
        <is>
          <t>Romania</t>
        </is>
      </c>
      <c r="B62" t="n">
        <v>46.6835326539</v>
      </c>
      <c r="C62" t="n">
        <v>47.0026538783</v>
      </c>
      <c r="D62" t="n">
        <v>47.209289372</v>
      </c>
      <c r="E62" t="n">
        <v>47.3467025076</v>
      </c>
      <c r="F62" t="n">
        <v>47.2747820241</v>
      </c>
      <c r="G62" t="n">
        <v>46.9570923511</v>
      </c>
      <c r="H62" t="n">
        <v>46.416301009</v>
      </c>
      <c r="I62" t="n">
        <v>46.1182201982</v>
      </c>
      <c r="J62" t="n">
        <v>45.7383443905</v>
      </c>
      <c r="K62" t="n">
        <v>45.3998990884</v>
      </c>
      <c r="L62" t="n">
        <v>45.1336795138</v>
      </c>
      <c r="M62" t="n">
        <v>45.1863410803</v>
      </c>
      <c r="N62" t="n">
        <v>45.4848902907</v>
      </c>
      <c r="O62" t="n">
        <v>46.1213031318</v>
      </c>
      <c r="P62" t="n">
        <v>46.6350321094</v>
      </c>
      <c r="Q62" t="n">
        <v>46.7811974922</v>
      </c>
      <c r="R62" t="n">
        <v>46.5842272212</v>
      </c>
      <c r="S62" t="n">
        <v>46.6462631077</v>
      </c>
      <c r="T62" t="n">
        <v>47.0503628023</v>
      </c>
      <c r="U62" t="n">
        <v>47.9042762794</v>
      </c>
      <c r="V62" t="n">
        <v>48.6992384053</v>
      </c>
      <c r="W62" t="n">
        <v>49.6093301208</v>
      </c>
      <c r="X62" t="n">
        <v>50.7054303008</v>
      </c>
      <c r="Y62" t="n">
        <v>51.9251844359</v>
      </c>
      <c r="Z62" t="n">
        <v>53.1933100474</v>
      </c>
      <c r="AA62" t="n">
        <v>54.2212198659</v>
      </c>
      <c r="AB62" t="n">
        <v>54.7047212462</v>
      </c>
      <c r="AC62" t="n">
        <v>54.5352949467</v>
      </c>
      <c r="AD62" t="n">
        <v>53.9945574659</v>
      </c>
      <c r="AE62" t="n">
        <v>53.7153289069</v>
      </c>
      <c r="AF62" t="n">
        <v>53.9944280518</v>
      </c>
    </row>
    <row r="63" hidden="1" s="108">
      <c r="A63" t="inlineStr">
        <is>
          <t>Russian Federation</t>
        </is>
      </c>
      <c r="B63" t="n">
        <v>12.3856946541</v>
      </c>
      <c r="C63" t="n">
        <v>12.7300950235</v>
      </c>
      <c r="D63" t="n">
        <v>12.9920806052</v>
      </c>
      <c r="E63" t="n">
        <v>13.2135183051</v>
      </c>
      <c r="F63" t="n">
        <v>13.3986976943</v>
      </c>
      <c r="G63" t="n">
        <v>13.5635214597</v>
      </c>
      <c r="H63" t="n">
        <v>13.7332064727</v>
      </c>
      <c r="I63" t="n">
        <v>13.9293995838</v>
      </c>
      <c r="J63" t="n">
        <v>14.1503868037</v>
      </c>
      <c r="K63" t="n">
        <v>14.3892680492</v>
      </c>
      <c r="L63" t="n">
        <v>14.6383218439</v>
      </c>
      <c r="M63" t="n">
        <v>14.8692143774</v>
      </c>
      <c r="N63" t="n">
        <v>15.0810836622</v>
      </c>
      <c r="O63" t="n">
        <v>15.2969360233</v>
      </c>
      <c r="P63" t="n">
        <v>15.5052163422</v>
      </c>
      <c r="Q63" t="n">
        <v>15.7223216891</v>
      </c>
      <c r="R63" t="n">
        <v>15.9623811225</v>
      </c>
      <c r="S63" t="n">
        <v>16.2253743972</v>
      </c>
      <c r="T63" t="n">
        <v>16.4975987042</v>
      </c>
      <c r="U63" t="n">
        <v>16.7714770774</v>
      </c>
      <c r="V63" t="n">
        <v>17.029579702</v>
      </c>
      <c r="W63" t="n">
        <v>17.248519739</v>
      </c>
      <c r="X63" t="n">
        <v>17.4222213008</v>
      </c>
      <c r="Y63" t="n">
        <v>17.5595800873</v>
      </c>
      <c r="Z63" t="n">
        <v>17.6954749803</v>
      </c>
      <c r="AA63" t="n">
        <v>17.8534038046</v>
      </c>
      <c r="AB63" t="n">
        <v>18.0632143297</v>
      </c>
      <c r="AC63" t="n">
        <v>18.3420929923</v>
      </c>
      <c r="AD63" t="n">
        <v>18.6944191577</v>
      </c>
      <c r="AE63" t="n">
        <v>19.0892251351</v>
      </c>
      <c r="AF63" t="n">
        <v>19.5636432762</v>
      </c>
    </row>
    <row r="64" hidden="1" s="108">
      <c r="A64" t="inlineStr">
        <is>
          <t>Saudi Arabia</t>
        </is>
      </c>
      <c r="B64" t="n">
        <v>36.3016512131</v>
      </c>
      <c r="C64" t="n">
        <v>36.7645154387</v>
      </c>
      <c r="D64" t="n">
        <v>37.1377760337</v>
      </c>
      <c r="E64" t="n">
        <v>37.4479741806</v>
      </c>
      <c r="F64" t="n">
        <v>37.7478979609</v>
      </c>
      <c r="G64" t="n">
        <v>38.0343948066</v>
      </c>
      <c r="H64" t="n">
        <v>38.3256584583</v>
      </c>
      <c r="I64" t="n">
        <v>38.6555012852</v>
      </c>
      <c r="J64" t="n">
        <v>39.0154478513</v>
      </c>
      <c r="K64" t="n">
        <v>39.4202643492</v>
      </c>
      <c r="L64" t="n">
        <v>39.8799045797</v>
      </c>
      <c r="M64" t="n">
        <v>40.423145891</v>
      </c>
      <c r="N64" t="n">
        <v>41.1971972146</v>
      </c>
      <c r="O64" t="n">
        <v>42.512085331</v>
      </c>
      <c r="P64" t="n">
        <v>44.5684455527</v>
      </c>
      <c r="Q64" t="n">
        <v>49.9793254858</v>
      </c>
      <c r="R64" t="n">
        <v>55.5868401259</v>
      </c>
      <c r="S64" t="n">
        <v>61.3647181549</v>
      </c>
      <c r="T64" t="n">
        <v>63.6934034984</v>
      </c>
      <c r="U64" t="n">
        <v>60.8658074175</v>
      </c>
      <c r="V64" t="n">
        <v>56.8332700698</v>
      </c>
      <c r="W64" t="n">
        <v>53.5735301633</v>
      </c>
      <c r="X64" t="n">
        <v>51.4877463886</v>
      </c>
      <c r="Y64" t="n">
        <v>50.3367833169</v>
      </c>
      <c r="Z64" t="n">
        <v>49.8020971218</v>
      </c>
      <c r="AA64" t="n">
        <v>49.9842333392</v>
      </c>
      <c r="AB64" t="n">
        <v>50.7392335979</v>
      </c>
      <c r="AC64" t="n">
        <v>51.9930487409</v>
      </c>
      <c r="AD64" t="n">
        <v>53.6556941543</v>
      </c>
      <c r="AE64" t="n">
        <v>54.8143239609</v>
      </c>
      <c r="AF64" t="n">
        <v>56.4689354483</v>
      </c>
    </row>
    <row r="65" hidden="1" s="108">
      <c r="A65" t="inlineStr">
        <is>
          <t>Sweden</t>
        </is>
      </c>
      <c r="B65" t="n">
        <v>46.6835326539</v>
      </c>
      <c r="C65" t="n">
        <v>47.0026538783</v>
      </c>
      <c r="D65" t="n">
        <v>47.209289372</v>
      </c>
      <c r="E65" t="n">
        <v>47.3467025076</v>
      </c>
      <c r="F65" t="n">
        <v>47.2747820241</v>
      </c>
      <c r="G65" t="n">
        <v>46.9570923511</v>
      </c>
      <c r="H65" t="n">
        <v>46.416301009</v>
      </c>
      <c r="I65" t="n">
        <v>46.1182201982</v>
      </c>
      <c r="J65" t="n">
        <v>45.7383443905</v>
      </c>
      <c r="K65" t="n">
        <v>45.3998990884</v>
      </c>
      <c r="L65" t="n">
        <v>45.1336795138</v>
      </c>
      <c r="M65" t="n">
        <v>45.1863410803</v>
      </c>
      <c r="N65" t="n">
        <v>45.4848902907</v>
      </c>
      <c r="O65" t="n">
        <v>46.1213031318</v>
      </c>
      <c r="P65" t="n">
        <v>46.6350321094</v>
      </c>
      <c r="Q65" t="n">
        <v>46.7811974922</v>
      </c>
      <c r="R65" t="n">
        <v>46.5842272212</v>
      </c>
      <c r="S65" t="n">
        <v>46.6462631077</v>
      </c>
      <c r="T65" t="n">
        <v>47.0503628023</v>
      </c>
      <c r="U65" t="n">
        <v>47.9042762794</v>
      </c>
      <c r="V65" t="n">
        <v>48.6992384053</v>
      </c>
      <c r="W65" t="n">
        <v>49.6093301208</v>
      </c>
      <c r="X65" t="n">
        <v>50.7054303008</v>
      </c>
      <c r="Y65" t="n">
        <v>51.9251844359</v>
      </c>
      <c r="Z65" t="n">
        <v>53.1933100474</v>
      </c>
      <c r="AA65" t="n">
        <v>54.2212198659</v>
      </c>
      <c r="AB65" t="n">
        <v>54.7047212462</v>
      </c>
      <c r="AC65" t="n">
        <v>54.5352949467</v>
      </c>
      <c r="AD65" t="n">
        <v>53.9945574659</v>
      </c>
      <c r="AE65" t="n">
        <v>53.7153289069</v>
      </c>
      <c r="AF65" t="n">
        <v>53.9944280518</v>
      </c>
    </row>
    <row r="66" hidden="1" s="108">
      <c r="A66" t="inlineStr">
        <is>
          <t>Singapore</t>
        </is>
      </c>
      <c r="B66" t="n">
        <v>42.4026417435</v>
      </c>
      <c r="C66" t="n">
        <v>44.089298912</v>
      </c>
      <c r="D66" t="n">
        <v>45.936088463</v>
      </c>
      <c r="E66" t="n">
        <v>47.946138537</v>
      </c>
      <c r="F66" t="n">
        <v>50.057150412</v>
      </c>
      <c r="G66" t="n">
        <v>52.1938335567</v>
      </c>
      <c r="H66" t="n">
        <v>54.4337448815</v>
      </c>
      <c r="I66" t="n">
        <v>57.1965901892</v>
      </c>
      <c r="J66" t="n">
        <v>60.8413144763</v>
      </c>
      <c r="K66" t="n">
        <v>65.5697514682</v>
      </c>
      <c r="L66" t="n">
        <v>71.7060689899</v>
      </c>
      <c r="M66" t="n">
        <v>78.90363827279999</v>
      </c>
      <c r="N66" t="n">
        <v>85.78076986550001</v>
      </c>
      <c r="O66" t="n">
        <v>91.3511989802</v>
      </c>
      <c r="P66" t="n">
        <v>99.8485665943</v>
      </c>
      <c r="Q66" t="n">
        <v>101.816569027</v>
      </c>
      <c r="R66" t="n">
        <v>97.047328306</v>
      </c>
      <c r="S66" t="n">
        <v>89.76264303710001</v>
      </c>
      <c r="T66" t="n">
        <v>83.8636533669</v>
      </c>
      <c r="U66" t="n">
        <v>79.654327717</v>
      </c>
      <c r="V66" t="n">
        <v>76.85094082409999</v>
      </c>
      <c r="W66" t="n">
        <v>75.3837303059</v>
      </c>
      <c r="X66" t="n">
        <v>74.83171030770001</v>
      </c>
      <c r="Y66" t="n">
        <v>74.6762032158</v>
      </c>
      <c r="Z66" t="n">
        <v>74.7350585959</v>
      </c>
      <c r="AA66" t="n">
        <v>74.7463133366</v>
      </c>
      <c r="AB66" t="n">
        <v>74.5838949632</v>
      </c>
      <c r="AC66" t="n">
        <v>74.40935013879999</v>
      </c>
      <c r="AD66" t="n">
        <v>74.32392301420001</v>
      </c>
      <c r="AE66" t="n">
        <v>74.2820020474</v>
      </c>
      <c r="AF66" t="n">
        <v>73.9967389949</v>
      </c>
    </row>
    <row r="67" hidden="1" s="108">
      <c r="A67" t="inlineStr">
        <is>
          <t>Slovenia</t>
        </is>
      </c>
      <c r="B67" t="n">
        <v>46.6835326539</v>
      </c>
      <c r="C67" t="n">
        <v>47.0026538783</v>
      </c>
      <c r="D67" t="n">
        <v>47.209289372</v>
      </c>
      <c r="E67" t="n">
        <v>47.3467025076</v>
      </c>
      <c r="F67" t="n">
        <v>47.2747820241</v>
      </c>
      <c r="G67" t="n">
        <v>46.9570923511</v>
      </c>
      <c r="H67" t="n">
        <v>46.416301009</v>
      </c>
      <c r="I67" t="n">
        <v>46.1182201982</v>
      </c>
      <c r="J67" t="n">
        <v>45.7383443905</v>
      </c>
      <c r="K67" t="n">
        <v>45.3998990884</v>
      </c>
      <c r="L67" t="n">
        <v>45.1336795138</v>
      </c>
      <c r="M67" t="n">
        <v>45.1863410803</v>
      </c>
      <c r="N67" t="n">
        <v>45.4848902907</v>
      </c>
      <c r="O67" t="n">
        <v>46.1213031318</v>
      </c>
      <c r="P67" t="n">
        <v>46.6350321094</v>
      </c>
      <c r="Q67" t="n">
        <v>46.7811974922</v>
      </c>
      <c r="R67" t="n">
        <v>46.5842272212</v>
      </c>
      <c r="S67" t="n">
        <v>46.6462631077</v>
      </c>
      <c r="T67" t="n">
        <v>47.0503628023</v>
      </c>
      <c r="U67" t="n">
        <v>47.9042762794</v>
      </c>
      <c r="V67" t="n">
        <v>48.6992384053</v>
      </c>
      <c r="W67" t="n">
        <v>49.6093301208</v>
      </c>
      <c r="X67" t="n">
        <v>50.7054303008</v>
      </c>
      <c r="Y67" t="n">
        <v>51.9251844359</v>
      </c>
      <c r="Z67" t="n">
        <v>53.1933100474</v>
      </c>
      <c r="AA67" t="n">
        <v>54.2212198659</v>
      </c>
      <c r="AB67" t="n">
        <v>54.7047212462</v>
      </c>
      <c r="AC67" t="n">
        <v>54.5352949467</v>
      </c>
      <c r="AD67" t="n">
        <v>53.9945574659</v>
      </c>
      <c r="AE67" t="n">
        <v>53.7153289069</v>
      </c>
      <c r="AF67" t="n">
        <v>53.9944280518</v>
      </c>
    </row>
    <row r="68" hidden="1" s="108">
      <c r="A68" t="inlineStr">
        <is>
          <t>Slovakia</t>
        </is>
      </c>
      <c r="B68" t="n">
        <v>46.6835326539</v>
      </c>
      <c r="C68" t="n">
        <v>47.0026538783</v>
      </c>
      <c r="D68" t="n">
        <v>47.209289372</v>
      </c>
      <c r="E68" t="n">
        <v>47.3467025076</v>
      </c>
      <c r="F68" t="n">
        <v>47.2747820241</v>
      </c>
      <c r="G68" t="n">
        <v>46.9570923511</v>
      </c>
      <c r="H68" t="n">
        <v>46.416301009</v>
      </c>
      <c r="I68" t="n">
        <v>46.1182201982</v>
      </c>
      <c r="J68" t="n">
        <v>45.7383443905</v>
      </c>
      <c r="K68" t="n">
        <v>45.3998990884</v>
      </c>
      <c r="L68" t="n">
        <v>45.1336795138</v>
      </c>
      <c r="M68" t="n">
        <v>45.1863410803</v>
      </c>
      <c r="N68" t="n">
        <v>45.4848902907</v>
      </c>
      <c r="O68" t="n">
        <v>46.1213031318</v>
      </c>
      <c r="P68" t="n">
        <v>46.6350321094</v>
      </c>
      <c r="Q68" t="n">
        <v>46.7811974922</v>
      </c>
      <c r="R68" t="n">
        <v>46.5842272212</v>
      </c>
      <c r="S68" t="n">
        <v>46.6462631077</v>
      </c>
      <c r="T68" t="n">
        <v>47.0503628023</v>
      </c>
      <c r="U68" t="n">
        <v>47.9042762794</v>
      </c>
      <c r="V68" t="n">
        <v>48.6992384053</v>
      </c>
      <c r="W68" t="n">
        <v>49.6093301208</v>
      </c>
      <c r="X68" t="n">
        <v>50.7054303008</v>
      </c>
      <c r="Y68" t="n">
        <v>51.9251844359</v>
      </c>
      <c r="Z68" t="n">
        <v>53.1933100474</v>
      </c>
      <c r="AA68" t="n">
        <v>54.2212198659</v>
      </c>
      <c r="AB68" t="n">
        <v>54.7047212462</v>
      </c>
      <c r="AC68" t="n">
        <v>54.5352949467</v>
      </c>
      <c r="AD68" t="n">
        <v>53.9945574659</v>
      </c>
      <c r="AE68" t="n">
        <v>53.7153289069</v>
      </c>
      <c r="AF68" t="n">
        <v>53.9944280518</v>
      </c>
    </row>
    <row r="69" hidden="1" s="108">
      <c r="A69" t="inlineStr">
        <is>
          <t>Syria</t>
        </is>
      </c>
      <c r="B69" t="n">
        <v>36.3016512131</v>
      </c>
      <c r="C69" t="n">
        <v>36.7645154387</v>
      </c>
      <c r="D69" t="n">
        <v>37.1377760337</v>
      </c>
      <c r="E69" t="n">
        <v>37.4479741806</v>
      </c>
      <c r="F69" t="n">
        <v>37.7478979609</v>
      </c>
      <c r="G69" t="n">
        <v>38.0343948066</v>
      </c>
      <c r="H69" t="n">
        <v>38.3256584583</v>
      </c>
      <c r="I69" t="n">
        <v>38.6555012852</v>
      </c>
      <c r="J69" t="n">
        <v>39.0154478513</v>
      </c>
      <c r="K69" t="n">
        <v>39.4202643492</v>
      </c>
      <c r="L69" t="n">
        <v>39.8799045797</v>
      </c>
      <c r="M69" t="n">
        <v>40.423145891</v>
      </c>
      <c r="N69" t="n">
        <v>41.1971972146</v>
      </c>
      <c r="O69" t="n">
        <v>42.512085331</v>
      </c>
      <c r="P69" t="n">
        <v>44.5684455527</v>
      </c>
      <c r="Q69" t="n">
        <v>49.9793254858</v>
      </c>
      <c r="R69" t="n">
        <v>55.5868401259</v>
      </c>
      <c r="S69" t="n">
        <v>61.3647181549</v>
      </c>
      <c r="T69" t="n">
        <v>63.6934034984</v>
      </c>
      <c r="U69" t="n">
        <v>60.8658074175</v>
      </c>
      <c r="V69" t="n">
        <v>56.8332700698</v>
      </c>
      <c r="W69" t="n">
        <v>53.5735301633</v>
      </c>
      <c r="X69" t="n">
        <v>51.4877463886</v>
      </c>
      <c r="Y69" t="n">
        <v>50.3367833169</v>
      </c>
      <c r="Z69" t="n">
        <v>49.8020971218</v>
      </c>
      <c r="AA69" t="n">
        <v>49.9842333392</v>
      </c>
      <c r="AB69" t="n">
        <v>50.7392335979</v>
      </c>
      <c r="AC69" t="n">
        <v>51.9930487409</v>
      </c>
      <c r="AD69" t="n">
        <v>53.6556941543</v>
      </c>
      <c r="AE69" t="n">
        <v>54.8143239609</v>
      </c>
      <c r="AF69" t="n">
        <v>56.4689354483</v>
      </c>
    </row>
    <row r="70" hidden="1" s="108">
      <c r="A70" t="inlineStr">
        <is>
          <t>Thailand</t>
        </is>
      </c>
      <c r="B70" t="n">
        <v>42.4026417435</v>
      </c>
      <c r="C70" t="n">
        <v>44.089298912</v>
      </c>
      <c r="D70" t="n">
        <v>45.936088463</v>
      </c>
      <c r="E70" t="n">
        <v>47.946138537</v>
      </c>
      <c r="F70" t="n">
        <v>50.057150412</v>
      </c>
      <c r="G70" t="n">
        <v>52.1938335567</v>
      </c>
      <c r="H70" t="n">
        <v>54.4337448815</v>
      </c>
      <c r="I70" t="n">
        <v>57.1965901892</v>
      </c>
      <c r="J70" t="n">
        <v>60.8413144763</v>
      </c>
      <c r="K70" t="n">
        <v>65.5697514682</v>
      </c>
      <c r="L70" t="n">
        <v>71.7060689899</v>
      </c>
      <c r="M70" t="n">
        <v>78.90363827279999</v>
      </c>
      <c r="N70" t="n">
        <v>85.78076986550001</v>
      </c>
      <c r="O70" t="n">
        <v>91.3511989802</v>
      </c>
      <c r="P70" t="n">
        <v>99.8485665943</v>
      </c>
      <c r="Q70" t="n">
        <v>101.816569027</v>
      </c>
      <c r="R70" t="n">
        <v>97.047328306</v>
      </c>
      <c r="S70" t="n">
        <v>89.76264303710001</v>
      </c>
      <c r="T70" t="n">
        <v>83.8636533669</v>
      </c>
      <c r="U70" t="n">
        <v>79.654327717</v>
      </c>
      <c r="V70" t="n">
        <v>76.85094082409999</v>
      </c>
      <c r="W70" t="n">
        <v>75.3837303059</v>
      </c>
      <c r="X70" t="n">
        <v>74.83171030770001</v>
      </c>
      <c r="Y70" t="n">
        <v>74.6762032158</v>
      </c>
      <c r="Z70" t="n">
        <v>74.7350585959</v>
      </c>
      <c r="AA70" t="n">
        <v>74.7463133366</v>
      </c>
      <c r="AB70" t="n">
        <v>74.5838949632</v>
      </c>
      <c r="AC70" t="n">
        <v>74.40935013879999</v>
      </c>
      <c r="AD70" t="n">
        <v>74.32392301420001</v>
      </c>
      <c r="AE70" t="n">
        <v>74.2820020474</v>
      </c>
      <c r="AF70" t="n">
        <v>73.9967389949</v>
      </c>
    </row>
    <row r="71" hidden="1" s="108">
      <c r="A71" t="inlineStr">
        <is>
          <t>Turkmenistan</t>
        </is>
      </c>
      <c r="B71" t="n">
        <v>12.3856946541</v>
      </c>
      <c r="C71" t="n">
        <v>12.7300950235</v>
      </c>
      <c r="D71" t="n">
        <v>12.9920806052</v>
      </c>
      <c r="E71" t="n">
        <v>13.2135183051</v>
      </c>
      <c r="F71" t="n">
        <v>13.3986976943</v>
      </c>
      <c r="G71" t="n">
        <v>13.5635214597</v>
      </c>
      <c r="H71" t="n">
        <v>13.7332064727</v>
      </c>
      <c r="I71" t="n">
        <v>13.9293995838</v>
      </c>
      <c r="J71" t="n">
        <v>14.1503868037</v>
      </c>
      <c r="K71" t="n">
        <v>14.3892680492</v>
      </c>
      <c r="L71" t="n">
        <v>14.6383218439</v>
      </c>
      <c r="M71" t="n">
        <v>14.8692143774</v>
      </c>
      <c r="N71" t="n">
        <v>15.0810836622</v>
      </c>
      <c r="O71" t="n">
        <v>15.2969360233</v>
      </c>
      <c r="P71" t="n">
        <v>15.5052163422</v>
      </c>
      <c r="Q71" t="n">
        <v>15.7223216891</v>
      </c>
      <c r="R71" t="n">
        <v>15.9623811225</v>
      </c>
      <c r="S71" t="n">
        <v>16.2253743972</v>
      </c>
      <c r="T71" t="n">
        <v>16.4975987042</v>
      </c>
      <c r="U71" t="n">
        <v>16.7714770774</v>
      </c>
      <c r="V71" t="n">
        <v>17.029579702</v>
      </c>
      <c r="W71" t="n">
        <v>17.248519739</v>
      </c>
      <c r="X71" t="n">
        <v>17.4222213008</v>
      </c>
      <c r="Y71" t="n">
        <v>17.5595800873</v>
      </c>
      <c r="Z71" t="n">
        <v>17.6954749803</v>
      </c>
      <c r="AA71" t="n">
        <v>17.8534038046</v>
      </c>
      <c r="AB71" t="n">
        <v>18.0632143297</v>
      </c>
      <c r="AC71" t="n">
        <v>18.3420929923</v>
      </c>
      <c r="AD71" t="n">
        <v>18.6944191577</v>
      </c>
      <c r="AE71" t="n">
        <v>19.0892251351</v>
      </c>
      <c r="AF71" t="n">
        <v>19.5636432762</v>
      </c>
    </row>
    <row r="72" hidden="1" s="108">
      <c r="A72" t="inlineStr">
        <is>
          <t>Tunisia</t>
        </is>
      </c>
      <c r="B72" t="n">
        <v>36.3016512131</v>
      </c>
      <c r="C72" t="n">
        <v>36.7645154387</v>
      </c>
      <c r="D72" t="n">
        <v>37.1377760337</v>
      </c>
      <c r="E72" t="n">
        <v>37.4479741806</v>
      </c>
      <c r="F72" t="n">
        <v>37.7478979609</v>
      </c>
      <c r="G72" t="n">
        <v>38.0343948066</v>
      </c>
      <c r="H72" t="n">
        <v>38.3256584583</v>
      </c>
      <c r="I72" t="n">
        <v>38.6555012852</v>
      </c>
      <c r="J72" t="n">
        <v>39.0154478513</v>
      </c>
      <c r="K72" t="n">
        <v>39.4202643492</v>
      </c>
      <c r="L72" t="n">
        <v>39.8799045797</v>
      </c>
      <c r="M72" t="n">
        <v>40.423145891</v>
      </c>
      <c r="N72" t="n">
        <v>41.1971972146</v>
      </c>
      <c r="O72" t="n">
        <v>42.512085331</v>
      </c>
      <c r="P72" t="n">
        <v>44.5684455527</v>
      </c>
      <c r="Q72" t="n">
        <v>49.9793254858</v>
      </c>
      <c r="R72" t="n">
        <v>55.5868401259</v>
      </c>
      <c r="S72" t="n">
        <v>61.3647181549</v>
      </c>
      <c r="T72" t="n">
        <v>63.6934034984</v>
      </c>
      <c r="U72" t="n">
        <v>60.8658074175</v>
      </c>
      <c r="V72" t="n">
        <v>56.8332700698</v>
      </c>
      <c r="W72" t="n">
        <v>53.5735301633</v>
      </c>
      <c r="X72" t="n">
        <v>51.4877463886</v>
      </c>
      <c r="Y72" t="n">
        <v>50.3367833169</v>
      </c>
      <c r="Z72" t="n">
        <v>49.8020971218</v>
      </c>
      <c r="AA72" t="n">
        <v>49.9842333392</v>
      </c>
      <c r="AB72" t="n">
        <v>50.7392335979</v>
      </c>
      <c r="AC72" t="n">
        <v>51.9930487409</v>
      </c>
      <c r="AD72" t="n">
        <v>53.6556941543</v>
      </c>
      <c r="AE72" t="n">
        <v>54.8143239609</v>
      </c>
      <c r="AF72" t="n">
        <v>56.4689354483</v>
      </c>
    </row>
    <row r="73" hidden="1" s="108">
      <c r="A73" t="inlineStr">
        <is>
          <t>Turkey</t>
        </is>
      </c>
      <c r="B73" t="n">
        <v>36.3016512131</v>
      </c>
      <c r="C73" t="n">
        <v>36.7645154387</v>
      </c>
      <c r="D73" t="n">
        <v>37.1377760337</v>
      </c>
      <c r="E73" t="n">
        <v>37.4479741806</v>
      </c>
      <c r="F73" t="n">
        <v>37.7478979609</v>
      </c>
      <c r="G73" t="n">
        <v>38.0343948066</v>
      </c>
      <c r="H73" t="n">
        <v>38.3256584583</v>
      </c>
      <c r="I73" t="n">
        <v>38.6555012852</v>
      </c>
      <c r="J73" t="n">
        <v>39.0154478513</v>
      </c>
      <c r="K73" t="n">
        <v>39.4202643492</v>
      </c>
      <c r="L73" t="n">
        <v>39.8799045797</v>
      </c>
      <c r="M73" t="n">
        <v>40.423145891</v>
      </c>
      <c r="N73" t="n">
        <v>41.1971972146</v>
      </c>
      <c r="O73" t="n">
        <v>42.512085331</v>
      </c>
      <c r="P73" t="n">
        <v>44.5684455527</v>
      </c>
      <c r="Q73" t="n">
        <v>49.9793254858</v>
      </c>
      <c r="R73" t="n">
        <v>55.5868401259</v>
      </c>
      <c r="S73" t="n">
        <v>61.3647181549</v>
      </c>
      <c r="T73" t="n">
        <v>63.6934034984</v>
      </c>
      <c r="U73" t="n">
        <v>60.8658074175</v>
      </c>
      <c r="V73" t="n">
        <v>56.8332700698</v>
      </c>
      <c r="W73" t="n">
        <v>53.5735301633</v>
      </c>
      <c r="X73" t="n">
        <v>51.4877463886</v>
      </c>
      <c r="Y73" t="n">
        <v>50.3367833169</v>
      </c>
      <c r="Z73" t="n">
        <v>49.8020971218</v>
      </c>
      <c r="AA73" t="n">
        <v>49.9842333392</v>
      </c>
      <c r="AB73" t="n">
        <v>50.7392335979</v>
      </c>
      <c r="AC73" t="n">
        <v>51.9930487409</v>
      </c>
      <c r="AD73" t="n">
        <v>53.6556941543</v>
      </c>
      <c r="AE73" t="n">
        <v>54.8143239609</v>
      </c>
      <c r="AF73" t="n">
        <v>56.4689354483</v>
      </c>
    </row>
    <row r="74" hidden="1" s="108">
      <c r="A74" t="inlineStr">
        <is>
          <t>Trinidad and Tobago</t>
        </is>
      </c>
      <c r="B74" t="n">
        <v>37.9610269741</v>
      </c>
      <c r="C74" t="n">
        <v>38.0860718628</v>
      </c>
      <c r="D74" t="n">
        <v>39.0321961047</v>
      </c>
      <c r="E74" t="n">
        <v>40.0334040416</v>
      </c>
      <c r="F74" t="n">
        <v>41.1482553562</v>
      </c>
      <c r="G74" t="n">
        <v>42.353415525</v>
      </c>
      <c r="H74" t="n">
        <v>43.5771892636</v>
      </c>
      <c r="I74" t="n">
        <v>44.818521037</v>
      </c>
      <c r="J74" t="n">
        <v>46.021991158</v>
      </c>
      <c r="K74" t="n">
        <v>47.2093315607</v>
      </c>
      <c r="L74" t="n">
        <v>48.4247507298</v>
      </c>
      <c r="M74" t="n">
        <v>49.9301463883</v>
      </c>
      <c r="N74" t="n">
        <v>51.9797945844</v>
      </c>
      <c r="O74" t="n">
        <v>54.6840628122</v>
      </c>
      <c r="P74" t="n">
        <v>58.1478578181</v>
      </c>
      <c r="Q74" t="n">
        <v>61.9555163128</v>
      </c>
      <c r="R74" t="n">
        <v>65.6472538861</v>
      </c>
      <c r="S74" t="n">
        <v>68.9496233064</v>
      </c>
      <c r="T74" t="n">
        <v>71.2949827013</v>
      </c>
      <c r="U74" t="n">
        <v>72.7500862216</v>
      </c>
      <c r="V74" t="n">
        <v>73.4065733832</v>
      </c>
      <c r="W74" t="n">
        <v>73.4094408166</v>
      </c>
      <c r="X74" t="n">
        <v>72.9941000781</v>
      </c>
      <c r="Y74" t="n">
        <v>72.4204114242</v>
      </c>
      <c r="Z74" t="n">
        <v>72.1376998385</v>
      </c>
      <c r="AA74" t="n">
        <v>71.8842400942</v>
      </c>
      <c r="AB74" t="n">
        <v>71.7157935732</v>
      </c>
      <c r="AC74" t="n">
        <v>71.547577078</v>
      </c>
      <c r="AD74" t="n">
        <v>71.57918658139999</v>
      </c>
      <c r="AE74" t="n">
        <v>70.98508812670001</v>
      </c>
      <c r="AF74" t="n">
        <v>71.3839085653</v>
      </c>
    </row>
    <row r="75" hidden="1" s="108">
      <c r="A75" t="inlineStr">
        <is>
          <t>Taiwan</t>
        </is>
      </c>
      <c r="B75" t="n">
        <v>49.0564753756</v>
      </c>
      <c r="C75" t="n">
        <v>52.4872796244</v>
      </c>
      <c r="D75" t="n">
        <v>56.0685014759</v>
      </c>
      <c r="E75" t="n">
        <v>62.1129093767</v>
      </c>
      <c r="F75" t="n">
        <v>69.93996321100001</v>
      </c>
      <c r="G75" t="n">
        <v>78.5205299711</v>
      </c>
      <c r="H75" t="n">
        <v>86.0595691433</v>
      </c>
      <c r="I75" t="n">
        <v>93.2740572174</v>
      </c>
      <c r="J75" t="n">
        <v>96.83210665</v>
      </c>
      <c r="K75" t="n">
        <v>97.86323079500001</v>
      </c>
      <c r="L75" t="n">
        <v>95.9357326387</v>
      </c>
      <c r="M75" t="n">
        <v>91.4131660027</v>
      </c>
      <c r="N75" t="n">
        <v>86.4598186787</v>
      </c>
      <c r="O75" t="n">
        <v>83.24816214809999</v>
      </c>
      <c r="P75" t="n">
        <v>82.12493565450001</v>
      </c>
      <c r="Q75" t="n">
        <v>81.8506073983</v>
      </c>
      <c r="R75" t="n">
        <v>81.22111775729999</v>
      </c>
      <c r="S75" t="n">
        <v>80.7267758797</v>
      </c>
      <c r="T75" t="n">
        <v>80.2497492885</v>
      </c>
      <c r="U75" t="n">
        <v>79.8724581737</v>
      </c>
      <c r="V75" t="n">
        <v>79.4044389287</v>
      </c>
      <c r="W75" t="n">
        <v>78.8007080774</v>
      </c>
      <c r="X75" t="n">
        <v>77.4562011189</v>
      </c>
      <c r="Y75" t="n">
        <v>75.3585127871</v>
      </c>
      <c r="Z75" t="n">
        <v>73.5561055618</v>
      </c>
      <c r="AA75" t="n">
        <v>72.42336588729999</v>
      </c>
      <c r="AB75" t="n">
        <v>71.6429649</v>
      </c>
      <c r="AC75" t="n">
        <v>70.4818850875</v>
      </c>
      <c r="AD75" t="n">
        <v>69.1861079191</v>
      </c>
      <c r="AE75" t="n">
        <v>66.3548306668</v>
      </c>
      <c r="AF75" t="n">
        <v>63.6924281563</v>
      </c>
    </row>
    <row r="76" hidden="1" s="108">
      <c r="A76" t="inlineStr">
        <is>
          <t>Ukraine</t>
        </is>
      </c>
      <c r="B76" t="n">
        <v>12.3856946541</v>
      </c>
      <c r="C76" t="n">
        <v>12.7300950235</v>
      </c>
      <c r="D76" t="n">
        <v>12.9920806052</v>
      </c>
      <c r="E76" t="n">
        <v>13.2135183051</v>
      </c>
      <c r="F76" t="n">
        <v>13.3986976943</v>
      </c>
      <c r="G76" t="n">
        <v>13.5635214597</v>
      </c>
      <c r="H76" t="n">
        <v>13.7332064727</v>
      </c>
      <c r="I76" t="n">
        <v>13.9293995838</v>
      </c>
      <c r="J76" t="n">
        <v>14.1503868037</v>
      </c>
      <c r="K76" t="n">
        <v>14.3892680492</v>
      </c>
      <c r="L76" t="n">
        <v>14.6383218439</v>
      </c>
      <c r="M76" t="n">
        <v>14.8692143774</v>
      </c>
      <c r="N76" t="n">
        <v>15.0810836622</v>
      </c>
      <c r="O76" t="n">
        <v>15.2969360233</v>
      </c>
      <c r="P76" t="n">
        <v>15.5052163422</v>
      </c>
      <c r="Q76" t="n">
        <v>15.7223216891</v>
      </c>
      <c r="R76" t="n">
        <v>15.9623811225</v>
      </c>
      <c r="S76" t="n">
        <v>16.2253743972</v>
      </c>
      <c r="T76" t="n">
        <v>16.4975987042</v>
      </c>
      <c r="U76" t="n">
        <v>16.7714770774</v>
      </c>
      <c r="V76" t="n">
        <v>17.029579702</v>
      </c>
      <c r="W76" t="n">
        <v>17.248519739</v>
      </c>
      <c r="X76" t="n">
        <v>17.4222213008</v>
      </c>
      <c r="Y76" t="n">
        <v>17.5595800873</v>
      </c>
      <c r="Z76" t="n">
        <v>17.6954749803</v>
      </c>
      <c r="AA76" t="n">
        <v>17.8534038046</v>
      </c>
      <c r="AB76" t="n">
        <v>18.0632143297</v>
      </c>
      <c r="AC76" t="n">
        <v>18.3420929923</v>
      </c>
      <c r="AD76" t="n">
        <v>18.6944191577</v>
      </c>
      <c r="AE76" t="n">
        <v>19.0892251351</v>
      </c>
      <c r="AF76" t="n">
        <v>19.5636432762</v>
      </c>
    </row>
    <row r="77" hidden="1" s="108">
      <c r="A77" t="inlineStr">
        <is>
          <t>United Kingdom</t>
        </is>
      </c>
      <c r="B77" t="n">
        <v>46.6835326539</v>
      </c>
      <c r="C77" t="n">
        <v>47.0026538783</v>
      </c>
      <c r="D77" t="n">
        <v>47.209289372</v>
      </c>
      <c r="E77" t="n">
        <v>47.3467025076</v>
      </c>
      <c r="F77" t="n">
        <v>47.2747820241</v>
      </c>
      <c r="G77" t="n">
        <v>46.9570923511</v>
      </c>
      <c r="H77" t="n">
        <v>46.416301009</v>
      </c>
      <c r="I77" t="n">
        <v>46.1182201982</v>
      </c>
      <c r="J77" t="n">
        <v>45.7383443905</v>
      </c>
      <c r="K77" t="n">
        <v>45.3998990884</v>
      </c>
      <c r="L77" t="n">
        <v>45.1336795138</v>
      </c>
      <c r="M77" t="n">
        <v>45.1863410803</v>
      </c>
      <c r="N77" t="n">
        <v>45.4848902907</v>
      </c>
      <c r="O77" t="n">
        <v>46.1213031318</v>
      </c>
      <c r="P77" t="n">
        <v>46.6350321094</v>
      </c>
      <c r="Q77" t="n">
        <v>46.7811974922</v>
      </c>
      <c r="R77" t="n">
        <v>46.5842272212</v>
      </c>
      <c r="S77" t="n">
        <v>46.6462631077</v>
      </c>
      <c r="T77" t="n">
        <v>47.0503628023</v>
      </c>
      <c r="U77" t="n">
        <v>47.9042762794</v>
      </c>
      <c r="V77" t="n">
        <v>48.6992384053</v>
      </c>
      <c r="W77" t="n">
        <v>49.6093301208</v>
      </c>
      <c r="X77" t="n">
        <v>50.7054303008</v>
      </c>
      <c r="Y77" t="n">
        <v>51.9251844359</v>
      </c>
      <c r="Z77" t="n">
        <v>53.1933100474</v>
      </c>
      <c r="AA77" t="n">
        <v>54.2212198659</v>
      </c>
      <c r="AB77" t="n">
        <v>54.7047212462</v>
      </c>
      <c r="AC77" t="n">
        <v>54.5352949467</v>
      </c>
      <c r="AD77" t="n">
        <v>53.9945574659</v>
      </c>
      <c r="AE77" t="n">
        <v>53.7153289069</v>
      </c>
      <c r="AF77" t="n">
        <v>53.9944280518</v>
      </c>
    </row>
    <row r="78" hidden="1" s="108">
      <c r="A78" t="inlineStr">
        <is>
          <t>United States</t>
        </is>
      </c>
      <c r="B78" t="n">
        <v>27.1875486861</v>
      </c>
      <c r="C78" t="n">
        <v>26.911560095</v>
      </c>
      <c r="D78" t="n">
        <v>26.7557374396</v>
      </c>
      <c r="E78" t="n">
        <v>26.729400439</v>
      </c>
      <c r="F78" t="n">
        <v>26.840586953</v>
      </c>
      <c r="G78" t="n">
        <v>27.0190741819</v>
      </c>
      <c r="H78" t="n">
        <v>27.2104326724</v>
      </c>
      <c r="I78" t="n">
        <v>27.4404305061</v>
      </c>
      <c r="J78" t="n">
        <v>27.6587098271</v>
      </c>
      <c r="K78" t="n">
        <v>27.8915658671</v>
      </c>
      <c r="L78" t="n">
        <v>28.2106657913</v>
      </c>
      <c r="M78" t="n">
        <v>28.5337794629</v>
      </c>
      <c r="N78" t="n">
        <v>28.5546674531</v>
      </c>
      <c r="O78" t="n">
        <v>28.604850986</v>
      </c>
      <c r="P78" t="n">
        <v>28.7260181099</v>
      </c>
      <c r="Q78" t="n">
        <v>28.9344956969</v>
      </c>
      <c r="R78" t="n">
        <v>29.7138757058</v>
      </c>
      <c r="S78" t="n">
        <v>30.9543824272</v>
      </c>
      <c r="T78" t="n">
        <v>32.1326865415</v>
      </c>
      <c r="U78" t="n">
        <v>33.1445679513</v>
      </c>
      <c r="V78" t="n">
        <v>33.7644679367</v>
      </c>
      <c r="W78" t="n">
        <v>34.0856633796</v>
      </c>
      <c r="X78" t="n">
        <v>34.1223841707</v>
      </c>
      <c r="Y78" t="n">
        <v>33.7919896722</v>
      </c>
      <c r="Z78" t="n">
        <v>33.1820128716</v>
      </c>
      <c r="AA78" t="n">
        <v>32.6141171456</v>
      </c>
      <c r="AB78" t="n">
        <v>32.2999052979</v>
      </c>
      <c r="AC78" t="n">
        <v>32.1643203897</v>
      </c>
      <c r="AD78" t="n">
        <v>32.2108680614</v>
      </c>
      <c r="AE78" t="n">
        <v>32.0539546188</v>
      </c>
      <c r="AF78" t="n">
        <v>31.9646098629</v>
      </c>
    </row>
    <row r="79" hidden="1" s="108">
      <c r="A79" t="inlineStr">
        <is>
          <t>Uzbekistan</t>
        </is>
      </c>
      <c r="B79" t="n">
        <v>12.3856946541</v>
      </c>
      <c r="C79" t="n">
        <v>12.7300950235</v>
      </c>
      <c r="D79" t="n">
        <v>12.9920806052</v>
      </c>
      <c r="E79" t="n">
        <v>13.2135183051</v>
      </c>
      <c r="F79" t="n">
        <v>13.3986976943</v>
      </c>
      <c r="G79" t="n">
        <v>13.5635214597</v>
      </c>
      <c r="H79" t="n">
        <v>13.7332064727</v>
      </c>
      <c r="I79" t="n">
        <v>13.9293995838</v>
      </c>
      <c r="J79" t="n">
        <v>14.1503868037</v>
      </c>
      <c r="K79" t="n">
        <v>14.3892680492</v>
      </c>
      <c r="L79" t="n">
        <v>14.6383218439</v>
      </c>
      <c r="M79" t="n">
        <v>14.8692143774</v>
      </c>
      <c r="N79" t="n">
        <v>15.0810836622</v>
      </c>
      <c r="O79" t="n">
        <v>15.2969360233</v>
      </c>
      <c r="P79" t="n">
        <v>15.5052163422</v>
      </c>
      <c r="Q79" t="n">
        <v>15.7223216891</v>
      </c>
      <c r="R79" t="n">
        <v>15.9623811225</v>
      </c>
      <c r="S79" t="n">
        <v>16.2253743972</v>
      </c>
      <c r="T79" t="n">
        <v>16.4975987042</v>
      </c>
      <c r="U79" t="n">
        <v>16.7714770774</v>
      </c>
      <c r="V79" t="n">
        <v>17.029579702</v>
      </c>
      <c r="W79" t="n">
        <v>17.248519739</v>
      </c>
      <c r="X79" t="n">
        <v>17.4222213008</v>
      </c>
      <c r="Y79" t="n">
        <v>17.5595800873</v>
      </c>
      <c r="Z79" t="n">
        <v>17.6954749803</v>
      </c>
      <c r="AA79" t="n">
        <v>17.8534038046</v>
      </c>
      <c r="AB79" t="n">
        <v>18.0632143297</v>
      </c>
      <c r="AC79" t="n">
        <v>18.3420929923</v>
      </c>
      <c r="AD79" t="n">
        <v>18.6944191577</v>
      </c>
      <c r="AE79" t="n">
        <v>19.0892251351</v>
      </c>
      <c r="AF79" t="n">
        <v>19.5636432762</v>
      </c>
    </row>
    <row r="80" hidden="1" s="108">
      <c r="A80" t="inlineStr">
        <is>
          <t>Venezuela</t>
        </is>
      </c>
      <c r="B80" t="n">
        <v>37.9610269741</v>
      </c>
      <c r="C80" t="n">
        <v>38.0860718628</v>
      </c>
      <c r="D80" t="n">
        <v>39.0321961047</v>
      </c>
      <c r="E80" t="n">
        <v>40.0334040416</v>
      </c>
      <c r="F80" t="n">
        <v>41.1482553562</v>
      </c>
      <c r="G80" t="n">
        <v>42.353415525</v>
      </c>
      <c r="H80" t="n">
        <v>43.5771892636</v>
      </c>
      <c r="I80" t="n">
        <v>44.818521037</v>
      </c>
      <c r="J80" t="n">
        <v>46.021991158</v>
      </c>
      <c r="K80" t="n">
        <v>47.2093315607</v>
      </c>
      <c r="L80" t="n">
        <v>48.4247507298</v>
      </c>
      <c r="M80" t="n">
        <v>49.9301463883</v>
      </c>
      <c r="N80" t="n">
        <v>51.9797945844</v>
      </c>
      <c r="O80" t="n">
        <v>54.6840628122</v>
      </c>
      <c r="P80" t="n">
        <v>58.1478578181</v>
      </c>
      <c r="Q80" t="n">
        <v>61.9555163128</v>
      </c>
      <c r="R80" t="n">
        <v>65.6472538861</v>
      </c>
      <c r="S80" t="n">
        <v>68.9496233064</v>
      </c>
      <c r="T80" t="n">
        <v>71.2949827013</v>
      </c>
      <c r="U80" t="n">
        <v>72.7500862216</v>
      </c>
      <c r="V80" t="n">
        <v>73.4065733832</v>
      </c>
      <c r="W80" t="n">
        <v>73.4094408166</v>
      </c>
      <c r="X80" t="n">
        <v>72.9941000781</v>
      </c>
      <c r="Y80" t="n">
        <v>72.4204114242</v>
      </c>
      <c r="Z80" t="n">
        <v>72.1376998385</v>
      </c>
      <c r="AA80" t="n">
        <v>71.8842400942</v>
      </c>
      <c r="AB80" t="n">
        <v>71.7157935732</v>
      </c>
      <c r="AC80" t="n">
        <v>71.547577078</v>
      </c>
      <c r="AD80" t="n">
        <v>71.57918658139999</v>
      </c>
      <c r="AE80" t="n">
        <v>70.98508812670001</v>
      </c>
      <c r="AF80" t="n">
        <v>71.3839085653</v>
      </c>
    </row>
    <row r="81" hidden="1" s="108">
      <c r="A81" t="inlineStr">
        <is>
          <t>Yemen</t>
        </is>
      </c>
      <c r="B81" t="n">
        <v>36.3016512131</v>
      </c>
      <c r="C81" t="n">
        <v>36.7645154387</v>
      </c>
      <c r="D81" t="n">
        <v>37.1377760337</v>
      </c>
      <c r="E81" t="n">
        <v>37.4479741806</v>
      </c>
      <c r="F81" t="n">
        <v>37.7478979609</v>
      </c>
      <c r="G81" t="n">
        <v>38.0343948066</v>
      </c>
      <c r="H81" t="n">
        <v>38.3256584583</v>
      </c>
      <c r="I81" t="n">
        <v>38.6555012852</v>
      </c>
      <c r="J81" t="n">
        <v>39.0154478513</v>
      </c>
      <c r="K81" t="n">
        <v>39.4202643492</v>
      </c>
      <c r="L81" t="n">
        <v>39.8799045797</v>
      </c>
      <c r="M81" t="n">
        <v>40.423145891</v>
      </c>
      <c r="N81" t="n">
        <v>41.1971972146</v>
      </c>
      <c r="O81" t="n">
        <v>42.512085331</v>
      </c>
      <c r="P81" t="n">
        <v>44.5684455527</v>
      </c>
      <c r="Q81" t="n">
        <v>49.9793254858</v>
      </c>
      <c r="R81" t="n">
        <v>55.5868401259</v>
      </c>
      <c r="S81" t="n">
        <v>61.3647181549</v>
      </c>
      <c r="T81" t="n">
        <v>63.6934034984</v>
      </c>
      <c r="U81" t="n">
        <v>60.8658074175</v>
      </c>
      <c r="V81" t="n">
        <v>56.8332700698</v>
      </c>
      <c r="W81" t="n">
        <v>53.5735301633</v>
      </c>
      <c r="X81" t="n">
        <v>51.4877463886</v>
      </c>
      <c r="Y81" t="n">
        <v>50.3367833169</v>
      </c>
      <c r="Z81" t="n">
        <v>49.8020971218</v>
      </c>
      <c r="AA81" t="n">
        <v>49.9842333392</v>
      </c>
      <c r="AB81" t="n">
        <v>50.7392335979</v>
      </c>
      <c r="AC81" t="n">
        <v>51.9930487409</v>
      </c>
      <c r="AD81" t="n">
        <v>53.6556941543</v>
      </c>
      <c r="AE81" t="n">
        <v>54.8143239609</v>
      </c>
      <c r="AF81" t="n">
        <v>56.4689354483</v>
      </c>
    </row>
    <row r="82" hidden="1" s="108">
      <c r="A82" t="inlineStr">
        <is>
          <t>Croatia</t>
        </is>
      </c>
      <c r="B82" t="n">
        <v>46.6835326539</v>
      </c>
      <c r="C82" t="n">
        <v>47.0026538783</v>
      </c>
      <c r="D82" t="n">
        <v>47.209289372</v>
      </c>
      <c r="E82" t="n">
        <v>47.3467025076</v>
      </c>
      <c r="F82" t="n">
        <v>47.2747820241</v>
      </c>
      <c r="G82" t="n">
        <v>46.9570923511</v>
      </c>
      <c r="H82" t="n">
        <v>46.416301009</v>
      </c>
      <c r="I82" t="n">
        <v>46.1182201982</v>
      </c>
      <c r="J82" t="n">
        <v>45.7383443905</v>
      </c>
      <c r="K82" t="n">
        <v>45.3998990884</v>
      </c>
      <c r="L82" t="n">
        <v>45.1336795138</v>
      </c>
      <c r="M82" t="n">
        <v>45.1863410803</v>
      </c>
      <c r="N82" t="n">
        <v>45.4848902907</v>
      </c>
      <c r="O82" t="n">
        <v>46.1213031318</v>
      </c>
      <c r="P82" t="n">
        <v>46.6350321094</v>
      </c>
      <c r="Q82" t="n">
        <v>46.7811974922</v>
      </c>
      <c r="R82" t="n">
        <v>46.5842272212</v>
      </c>
      <c r="S82" t="n">
        <v>46.6462631077</v>
      </c>
      <c r="T82" t="n">
        <v>47.0503628023</v>
      </c>
      <c r="U82" t="n">
        <v>47.9042762794</v>
      </c>
      <c r="V82" t="n">
        <v>48.6992384053</v>
      </c>
      <c r="W82" t="n">
        <v>49.6093301208</v>
      </c>
      <c r="X82" t="n">
        <v>50.7054303008</v>
      </c>
      <c r="Y82" t="n">
        <v>51.9251844359</v>
      </c>
      <c r="Z82" t="n">
        <v>53.1933100474</v>
      </c>
      <c r="AA82" t="n">
        <v>54.2212198659</v>
      </c>
      <c r="AB82" t="n">
        <v>54.7047212462</v>
      </c>
      <c r="AC82" t="n">
        <v>54.5352949467</v>
      </c>
      <c r="AD82" t="n">
        <v>53.9945574659</v>
      </c>
      <c r="AE82" t="n">
        <v>53.7153289069</v>
      </c>
      <c r="AF82" t="n">
        <v>53.9944280518</v>
      </c>
    </row>
    <row r="83" hidden="1" s="108">
      <c r="A83" t="inlineStr">
        <is>
          <t>Mozambique</t>
        </is>
      </c>
      <c r="B83" t="n">
        <v>121.49403204</v>
      </c>
      <c r="C83" t="n">
        <v>119.445089144</v>
      </c>
      <c r="D83" t="n">
        <v>119.580409102</v>
      </c>
      <c r="E83" t="n">
        <v>124.653779136</v>
      </c>
      <c r="F83" t="n">
        <v>131.547459454</v>
      </c>
      <c r="G83" t="n">
        <v>137.405323603</v>
      </c>
      <c r="H83" t="n">
        <v>141.246042253</v>
      </c>
      <c r="I83" t="n">
        <v>142.819290019</v>
      </c>
      <c r="J83" t="n">
        <v>143.098086249</v>
      </c>
      <c r="K83" t="n">
        <v>143.128136845</v>
      </c>
      <c r="L83" t="n">
        <v>143.581891246</v>
      </c>
      <c r="M83" t="n">
        <v>144.601474913</v>
      </c>
      <c r="N83" t="n">
        <v>146.17561039</v>
      </c>
      <c r="O83" t="n">
        <v>148.190399364</v>
      </c>
      <c r="P83" t="n">
        <v>150.666982271</v>
      </c>
      <c r="Q83" t="n">
        <v>153.434807596</v>
      </c>
      <c r="R83" t="n">
        <v>156.434515385</v>
      </c>
      <c r="S83" t="n">
        <v>159.482262274</v>
      </c>
      <c r="T83" t="n">
        <v>161.980880318</v>
      </c>
      <c r="U83" t="n">
        <v>164.154514877</v>
      </c>
      <c r="V83" t="n">
        <v>165.963938511</v>
      </c>
      <c r="W83" t="n">
        <v>167.313461243</v>
      </c>
      <c r="X83" t="n">
        <v>168.27702182</v>
      </c>
      <c r="Y83" t="n">
        <v>168.97225665</v>
      </c>
      <c r="Z83" t="n">
        <v>169.434971932</v>
      </c>
      <c r="AA83" t="n">
        <v>169.825686849</v>
      </c>
      <c r="AB83" t="n">
        <v>170.198308171</v>
      </c>
      <c r="AC83" t="n">
        <v>170.217476228</v>
      </c>
      <c r="AD83" t="n">
        <v>170.039948328</v>
      </c>
      <c r="AE83" t="n">
        <v>170.172215718</v>
      </c>
      <c r="AF83" t="n">
        <v>169.924800706</v>
      </c>
    </row>
    <row r="84" hidden="1" s="108">
      <c r="A84" t="inlineStr">
        <is>
          <t>Vietnam</t>
        </is>
      </c>
      <c r="B84" t="n">
        <v>42.4026417435</v>
      </c>
      <c r="C84" t="n">
        <v>44.089298912</v>
      </c>
      <c r="D84" t="n">
        <v>45.936088463</v>
      </c>
      <c r="E84" t="n">
        <v>47.946138537</v>
      </c>
      <c r="F84" t="n">
        <v>50.057150412</v>
      </c>
      <c r="G84" t="n">
        <v>52.1938335567</v>
      </c>
      <c r="H84" t="n">
        <v>54.4337448815</v>
      </c>
      <c r="I84" t="n">
        <v>57.1965901892</v>
      </c>
      <c r="J84" t="n">
        <v>60.8413144763</v>
      </c>
      <c r="K84" t="n">
        <v>65.5697514682</v>
      </c>
      <c r="L84" t="n">
        <v>71.7060689899</v>
      </c>
      <c r="M84" t="n">
        <v>78.90363827279999</v>
      </c>
      <c r="N84" t="n">
        <v>85.78076986550001</v>
      </c>
      <c r="O84" t="n">
        <v>91.3511989802</v>
      </c>
      <c r="P84" t="n">
        <v>99.8485665943</v>
      </c>
      <c r="Q84" t="n">
        <v>101.816569027</v>
      </c>
      <c r="R84" t="n">
        <v>97.047328306</v>
      </c>
      <c r="S84" t="n">
        <v>89.76264303710001</v>
      </c>
      <c r="T84" t="n">
        <v>83.8636533669</v>
      </c>
      <c r="U84" t="n">
        <v>79.654327717</v>
      </c>
      <c r="V84" t="n">
        <v>76.85094082409999</v>
      </c>
      <c r="W84" t="n">
        <v>75.3837303059</v>
      </c>
      <c r="X84" t="n">
        <v>74.83171030770001</v>
      </c>
      <c r="Y84" t="n">
        <v>74.6762032158</v>
      </c>
      <c r="Z84" t="n">
        <v>74.7350585959</v>
      </c>
      <c r="AA84" t="n">
        <v>74.7463133366</v>
      </c>
      <c r="AB84" t="n">
        <v>74.5838949632</v>
      </c>
      <c r="AC84" t="n">
        <v>74.40935013879999</v>
      </c>
      <c r="AD84" t="n">
        <v>74.32392301420001</v>
      </c>
      <c r="AE84" t="n">
        <v>74.2820020474</v>
      </c>
      <c r="AF84" t="n">
        <v>73.9967389949</v>
      </c>
    </row>
    <row r="85" hidden="1" s="108">
      <c r="A85" t="inlineStr">
        <is>
          <t>Philippines</t>
        </is>
      </c>
      <c r="B85" t="n">
        <v>42.4026417435</v>
      </c>
      <c r="C85" t="n">
        <v>44.089298912</v>
      </c>
      <c r="D85" t="n">
        <v>45.936088463</v>
      </c>
      <c r="E85" t="n">
        <v>47.946138537</v>
      </c>
      <c r="F85" t="n">
        <v>50.057150412</v>
      </c>
      <c r="G85" t="n">
        <v>52.1938335567</v>
      </c>
      <c r="H85" t="n">
        <v>54.4337448815</v>
      </c>
      <c r="I85" t="n">
        <v>57.1965901892</v>
      </c>
      <c r="J85" t="n">
        <v>60.8413144763</v>
      </c>
      <c r="K85" t="n">
        <v>65.5697514682</v>
      </c>
      <c r="L85" t="n">
        <v>71.7060689899</v>
      </c>
      <c r="M85" t="n">
        <v>78.90363827279999</v>
      </c>
      <c r="N85" t="n">
        <v>85.78076986550001</v>
      </c>
      <c r="O85" t="n">
        <v>91.3511989802</v>
      </c>
      <c r="P85" t="n">
        <v>99.8485665943</v>
      </c>
      <c r="Q85" t="n">
        <v>101.816569027</v>
      </c>
      <c r="R85" t="n">
        <v>97.047328306</v>
      </c>
      <c r="S85" t="n">
        <v>89.76264303710001</v>
      </c>
      <c r="T85" t="n">
        <v>83.8636533669</v>
      </c>
      <c r="U85" t="n">
        <v>79.654327717</v>
      </c>
      <c r="V85" t="n">
        <v>76.85094082409999</v>
      </c>
      <c r="W85" t="n">
        <v>75.3837303059</v>
      </c>
      <c r="X85" t="n">
        <v>74.83171030770001</v>
      </c>
      <c r="Y85" t="n">
        <v>74.6762032158</v>
      </c>
      <c r="Z85" t="n">
        <v>74.7350585959</v>
      </c>
      <c r="AA85" t="n">
        <v>74.7463133366</v>
      </c>
      <c r="AB85" t="n">
        <v>74.5838949632</v>
      </c>
      <c r="AC85" t="n">
        <v>74.40935013879999</v>
      </c>
      <c r="AD85" t="n">
        <v>74.32392301420001</v>
      </c>
      <c r="AE85" t="n">
        <v>74.2820020474</v>
      </c>
      <c r="AF85" t="n">
        <v>73.9967389949</v>
      </c>
    </row>
    <row r="86" hidden="1" s="108">
      <c r="A86" t="inlineStr">
        <is>
          <t>Iceland</t>
        </is>
      </c>
      <c r="B86" t="n">
        <v>46.6835326539</v>
      </c>
      <c r="C86" t="n">
        <v>47.0026538783</v>
      </c>
      <c r="D86" t="n">
        <v>47.209289372</v>
      </c>
      <c r="E86" t="n">
        <v>47.3467025076</v>
      </c>
      <c r="F86" t="n">
        <v>47.2747820241</v>
      </c>
      <c r="G86" t="n">
        <v>46.9570923511</v>
      </c>
      <c r="H86" t="n">
        <v>46.416301009</v>
      </c>
      <c r="I86" t="n">
        <v>46.1182201982</v>
      </c>
      <c r="J86" t="n">
        <v>45.7383443905</v>
      </c>
      <c r="K86" t="n">
        <v>45.3998990884</v>
      </c>
      <c r="L86" t="n">
        <v>45.1336795138</v>
      </c>
      <c r="M86" t="n">
        <v>45.1863410803</v>
      </c>
      <c r="N86" t="n">
        <v>45.4848902907</v>
      </c>
      <c r="O86" t="n">
        <v>46.1213031318</v>
      </c>
      <c r="P86" t="n">
        <v>46.6350321094</v>
      </c>
      <c r="Q86" t="n">
        <v>46.7811974922</v>
      </c>
      <c r="R86" t="n">
        <v>46.5842272212</v>
      </c>
      <c r="S86" t="n">
        <v>46.6462631077</v>
      </c>
      <c r="T86" t="n">
        <v>47.0503628023</v>
      </c>
      <c r="U86" t="n">
        <v>47.9042762794</v>
      </c>
      <c r="V86" t="n">
        <v>48.6992384053</v>
      </c>
      <c r="W86" t="n">
        <v>49.6093301208</v>
      </c>
      <c r="X86" t="n">
        <v>50.7054303008</v>
      </c>
      <c r="Y86" t="n">
        <v>51.9251844359</v>
      </c>
      <c r="Z86" t="n">
        <v>53.1933100474</v>
      </c>
      <c r="AA86" t="n">
        <v>54.2212198659</v>
      </c>
      <c r="AB86" t="n">
        <v>54.7047212462</v>
      </c>
      <c r="AC86" t="n">
        <v>54.5352949467</v>
      </c>
      <c r="AD86" t="n">
        <v>53.9945574659</v>
      </c>
      <c r="AE86" t="n">
        <v>53.7153289069</v>
      </c>
      <c r="AF86" t="n">
        <v>53.9944280518</v>
      </c>
    </row>
    <row r="87" hidden="1" s="108">
      <c r="A87" t="inlineStr">
        <is>
          <t>Papua New Guinea</t>
        </is>
      </c>
      <c r="B87" t="n">
        <v>42.4026417435</v>
      </c>
      <c r="C87" t="n">
        <v>44.089298912</v>
      </c>
      <c r="D87" t="n">
        <v>45.936088463</v>
      </c>
      <c r="E87" t="n">
        <v>47.946138537</v>
      </c>
      <c r="F87" t="n">
        <v>50.057150412</v>
      </c>
      <c r="G87" t="n">
        <v>52.1938335567</v>
      </c>
      <c r="H87" t="n">
        <v>54.4337448815</v>
      </c>
      <c r="I87" t="n">
        <v>57.1965901892</v>
      </c>
      <c r="J87" t="n">
        <v>60.8413144763</v>
      </c>
      <c r="K87" t="n">
        <v>65.5697514682</v>
      </c>
      <c r="L87" t="n">
        <v>71.7060689899</v>
      </c>
      <c r="M87" t="n">
        <v>78.90363827279999</v>
      </c>
      <c r="N87" t="n">
        <v>85.78076986550001</v>
      </c>
      <c r="O87" t="n">
        <v>91.3511989802</v>
      </c>
      <c r="P87" t="n">
        <v>99.8485665943</v>
      </c>
      <c r="Q87" t="n">
        <v>101.816569027</v>
      </c>
      <c r="R87" t="n">
        <v>97.047328306</v>
      </c>
      <c r="S87" t="n">
        <v>89.76264303710001</v>
      </c>
      <c r="T87" t="n">
        <v>83.8636533669</v>
      </c>
      <c r="U87" t="n">
        <v>79.654327717</v>
      </c>
      <c r="V87" t="n">
        <v>76.85094082409999</v>
      </c>
      <c r="W87" t="n">
        <v>75.3837303059</v>
      </c>
      <c r="X87" t="n">
        <v>74.83171030770001</v>
      </c>
      <c r="Y87" t="n">
        <v>74.6762032158</v>
      </c>
      <c r="Z87" t="n">
        <v>74.7350585959</v>
      </c>
      <c r="AA87" t="n">
        <v>74.7463133366</v>
      </c>
      <c r="AB87" t="n">
        <v>74.5838949632</v>
      </c>
      <c r="AC87" t="n">
        <v>74.40935013879999</v>
      </c>
      <c r="AD87" t="n">
        <v>74.32392301420001</v>
      </c>
      <c r="AE87" t="n">
        <v>74.2820020474</v>
      </c>
      <c r="AF87" t="n">
        <v>73.9967389949</v>
      </c>
    </row>
    <row r="88" hidden="1" s="108">
      <c r="A88" t="inlineStr">
        <is>
          <t>Cameroon</t>
        </is>
      </c>
      <c r="B88" t="n">
        <v>121.49403204</v>
      </c>
      <c r="C88" t="n">
        <v>119.445089144</v>
      </c>
      <c r="D88" t="n">
        <v>119.580409102</v>
      </c>
      <c r="E88" t="n">
        <v>124.653779136</v>
      </c>
      <c r="F88" t="n">
        <v>131.547459454</v>
      </c>
      <c r="G88" t="n">
        <v>137.405323603</v>
      </c>
      <c r="H88" t="n">
        <v>141.246042253</v>
      </c>
      <c r="I88" t="n">
        <v>142.819290019</v>
      </c>
      <c r="J88" t="n">
        <v>143.098086249</v>
      </c>
      <c r="K88" t="n">
        <v>143.128136845</v>
      </c>
      <c r="L88" t="n">
        <v>143.581891246</v>
      </c>
      <c r="M88" t="n">
        <v>144.601474913</v>
      </c>
      <c r="N88" t="n">
        <v>146.17561039</v>
      </c>
      <c r="O88" t="n">
        <v>148.190399364</v>
      </c>
      <c r="P88" t="n">
        <v>150.666982271</v>
      </c>
      <c r="Q88" t="n">
        <v>153.434807596</v>
      </c>
      <c r="R88" t="n">
        <v>156.434515385</v>
      </c>
      <c r="S88" t="n">
        <v>159.482262274</v>
      </c>
      <c r="T88" t="n">
        <v>161.980880318</v>
      </c>
      <c r="U88" t="n">
        <v>164.154514877</v>
      </c>
      <c r="V88" t="n">
        <v>165.963938511</v>
      </c>
      <c r="W88" t="n">
        <v>167.313461243</v>
      </c>
      <c r="X88" t="n">
        <v>168.27702182</v>
      </c>
      <c r="Y88" t="n">
        <v>168.97225665</v>
      </c>
      <c r="Z88" t="n">
        <v>169.434971932</v>
      </c>
      <c r="AA88" t="n">
        <v>169.825686849</v>
      </c>
      <c r="AB88" t="n">
        <v>170.198308171</v>
      </c>
      <c r="AC88" t="n">
        <v>170.217476228</v>
      </c>
      <c r="AD88" t="n">
        <v>170.039948328</v>
      </c>
      <c r="AE88" t="n">
        <v>170.172215718</v>
      </c>
      <c r="AF88" t="n">
        <v>169.924800706</v>
      </c>
    </row>
    <row r="89" hidden="1" s="108">
      <c r="A89" t="inlineStr">
        <is>
          <t>South Africa</t>
        </is>
      </c>
      <c r="B89" t="n">
        <v>121.49403204</v>
      </c>
      <c r="C89" t="n">
        <v>119.445089144</v>
      </c>
      <c r="D89" t="n">
        <v>119.580409102</v>
      </c>
      <c r="E89" t="n">
        <v>124.653779136</v>
      </c>
      <c r="F89" t="n">
        <v>131.547459454</v>
      </c>
      <c r="G89" t="n">
        <v>137.405323603</v>
      </c>
      <c r="H89" t="n">
        <v>141.246042253</v>
      </c>
      <c r="I89" t="n">
        <v>142.819290019</v>
      </c>
      <c r="J89" t="n">
        <v>143.098086249</v>
      </c>
      <c r="K89" t="n">
        <v>143.128136845</v>
      </c>
      <c r="L89" t="n">
        <v>143.581891246</v>
      </c>
      <c r="M89" t="n">
        <v>144.601474913</v>
      </c>
      <c r="N89" t="n">
        <v>146.17561039</v>
      </c>
      <c r="O89" t="n">
        <v>148.190399364</v>
      </c>
      <c r="P89" t="n">
        <v>150.666982271</v>
      </c>
      <c r="Q89" t="n">
        <v>153.434807596</v>
      </c>
      <c r="R89" t="n">
        <v>156.434515385</v>
      </c>
      <c r="S89" t="n">
        <v>159.482262274</v>
      </c>
      <c r="T89" t="n">
        <v>161.980880318</v>
      </c>
      <c r="U89" t="n">
        <v>164.154514877</v>
      </c>
      <c r="V89" t="n">
        <v>165.963938511</v>
      </c>
      <c r="W89" t="n">
        <v>167.313461243</v>
      </c>
      <c r="X89" t="n">
        <v>168.27702182</v>
      </c>
      <c r="Y89" t="n">
        <v>168.97225665</v>
      </c>
      <c r="Z89" t="n">
        <v>169.434971932</v>
      </c>
      <c r="AA89" t="n">
        <v>169.825686849</v>
      </c>
      <c r="AB89" t="n">
        <v>170.198308171</v>
      </c>
      <c r="AC89" t="n">
        <v>170.217476228</v>
      </c>
      <c r="AD89" t="n">
        <v>170.039948328</v>
      </c>
      <c r="AE89" t="n">
        <v>170.172215718</v>
      </c>
      <c r="AF89" t="n">
        <v>169.924800706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orientation="portrait" paperSize="9" firstPageNumber="4294967295"/>
</worksheet>
</file>

<file path=xl/worksheets/sheet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G7"/>
  <sheetViews>
    <sheetView workbookViewId="0">
      <selection activeCell="E40" sqref="E40"/>
    </sheetView>
  </sheetViews>
  <sheetFormatPr baseColWidth="10" defaultRowHeight="16"/>
  <cols>
    <col width="37.5" bestFit="1" customWidth="1" style="108" min="1" max="1"/>
    <col width="37.5" customWidth="1" style="108" min="2" max="2"/>
    <col width="4.83203125" bestFit="1" customWidth="1" style="108" min="3" max="33"/>
  </cols>
  <sheetData>
    <row r="1">
      <c r="B1" t="inlineStr">
        <is>
          <t>Reference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8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43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8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8" t="n">
        <v>2050</v>
      </c>
    </row>
    <row r="2">
      <c r="A2" s="100" t="inlineStr">
        <is>
          <t>Electricity prices in Germany [€_2020/MWh]</t>
        </is>
      </c>
      <c r="E2" t="n">
        <v>512</v>
      </c>
      <c r="F2" t="n">
        <v>104</v>
      </c>
      <c r="H2" t="n">
        <v>150</v>
      </c>
      <c r="I2">
        <f>H2+($M2-$H$2)/($M$1-$H$1)</f>
        <v/>
      </c>
      <c r="J2">
        <f>I2+($M2-$H$2)/($M$1-$H$1)</f>
        <v/>
      </c>
      <c r="K2">
        <f>J2+($M2-$H$2)/($M$1-$H$1)</f>
        <v/>
      </c>
      <c r="L2">
        <f>K2+($M2-$H$2)/($M$1-$H$1)</f>
        <v/>
      </c>
      <c r="M2" t="n">
        <v>66</v>
      </c>
      <c r="N2">
        <f>M2+($W2-M2)/($W$1-$M$1)</f>
        <v/>
      </c>
      <c r="O2">
        <f>N2+($W2-N2)/($W$1-$M$1)</f>
        <v/>
      </c>
      <c r="P2">
        <f>O2+($W2-O2)/($W$1-$M$1)</f>
        <v/>
      </c>
      <c r="Q2">
        <f>P2+($W2-P2)/($W$1-$M$1)</f>
        <v/>
      </c>
      <c r="R2">
        <f>Q2+($W2-Q2)/($W$1-$M$1)</f>
        <v/>
      </c>
      <c r="S2">
        <f>R2+($W2-R2)/($W$1-$M$1)</f>
        <v/>
      </c>
      <c r="T2">
        <f>S2+($W2-S2)/($W$1-$M$1)</f>
        <v/>
      </c>
      <c r="U2">
        <f>T2+($W2-T2)/($W$1-$M$1)</f>
        <v/>
      </c>
      <c r="V2">
        <f>U2+($W2-U2)/($W$1-$M$1)</f>
        <v/>
      </c>
      <c r="W2" t="n">
        <v>57</v>
      </c>
      <c r="X2">
        <f>W2+($AG2-$W2)/($AG$1-$W$1)</f>
        <v/>
      </c>
      <c r="Y2">
        <f>X2+($AG2-$W2)/($AG$1-$W$1)</f>
        <v/>
      </c>
      <c r="Z2">
        <f>Y2+($AG2-$W2)/($AG$1-$W$1)</f>
        <v/>
      </c>
      <c r="AA2">
        <f>Z2+($AG2-$W2)/($AG$1-$W$1)</f>
        <v/>
      </c>
      <c r="AB2">
        <f>AA2+($AG2-$W2)/($AG$1-$W$1)</f>
        <v/>
      </c>
      <c r="AC2">
        <f>AB2+($AG2-$W2)/($AG$1-$W$1)</f>
        <v/>
      </c>
      <c r="AD2">
        <f>AC2+($AG2-$W2)/($AG$1-$W$1)</f>
        <v/>
      </c>
      <c r="AE2">
        <f>AD2+($AG2-$W2)/($AG$1-$W$1)</f>
        <v/>
      </c>
      <c r="AF2">
        <f>AE2+($AG2-$W2)/($AG$1-$W$1)</f>
        <v/>
      </c>
      <c r="AG2" t="n">
        <v>50</v>
      </c>
    </row>
    <row r="3">
      <c r="A3" s="100" t="inlineStr">
        <is>
          <t>Electricity prices in Norway [€_2018/MWh]</t>
        </is>
      </c>
      <c r="B3" s="100" t="inlineStr">
        <is>
          <t>DNV Gl 2018</t>
        </is>
      </c>
      <c r="C3" t="n">
        <v>46.6835326539</v>
      </c>
      <c r="D3" t="n">
        <v>47.0026538783</v>
      </c>
      <c r="E3" t="n">
        <v>47.209289372</v>
      </c>
      <c r="F3" t="n">
        <v>47.3467025076</v>
      </c>
      <c r="G3" t="n">
        <v>47.2747820241</v>
      </c>
      <c r="H3" t="n">
        <v>46.9570923511</v>
      </c>
      <c r="I3" t="n">
        <v>46.416301009</v>
      </c>
      <c r="J3" t="n">
        <v>46.1182201982</v>
      </c>
      <c r="K3" t="n">
        <v>45.7383443905</v>
      </c>
      <c r="L3" t="n">
        <v>45.3998990884</v>
      </c>
      <c r="M3" t="n">
        <v>45.1336795138</v>
      </c>
      <c r="N3" t="n">
        <v>45.1863410803</v>
      </c>
      <c r="O3" t="n">
        <v>45.4848902907</v>
      </c>
      <c r="P3" t="n">
        <v>46.1213031318</v>
      </c>
      <c r="Q3" t="n">
        <v>46.6350321094</v>
      </c>
      <c r="R3" t="n">
        <v>46.7811974922</v>
      </c>
      <c r="S3" t="n">
        <v>46.5842272212</v>
      </c>
      <c r="T3" t="n">
        <v>46.6462631077</v>
      </c>
      <c r="U3" t="n">
        <v>47.0503628023</v>
      </c>
      <c r="V3" t="n">
        <v>47.9042762794</v>
      </c>
      <c r="W3" t="n">
        <v>48.6992384053</v>
      </c>
      <c r="X3" t="n">
        <v>49.6093301208</v>
      </c>
      <c r="Y3" t="n">
        <v>50.7054303008</v>
      </c>
      <c r="Z3" t="n">
        <v>51.9251844359</v>
      </c>
      <c r="AA3" t="n">
        <v>53.1933100474</v>
      </c>
      <c r="AB3" t="n">
        <v>54.2212198659</v>
      </c>
      <c r="AC3" t="n">
        <v>54.7047212462</v>
      </c>
      <c r="AD3" t="n">
        <v>54.5352949467</v>
      </c>
      <c r="AE3" t="n">
        <v>53.9945574659</v>
      </c>
      <c r="AF3" t="n">
        <v>53.7153289069</v>
      </c>
      <c r="AG3" t="n">
        <v>53.9944280518</v>
      </c>
    </row>
    <row r="4">
      <c r="A4" s="100" t="inlineStr">
        <is>
          <t>Electricity prices in Norway [€_2021/MWh]</t>
        </is>
      </c>
      <c r="B4" s="100" t="inlineStr">
        <is>
          <t>LMA 2021</t>
        </is>
      </c>
      <c r="C4" t="n">
        <v>31</v>
      </c>
      <c r="D4">
        <f>C4+(($H$4-$C$4)/($H$1-$C$1))</f>
        <v/>
      </c>
      <c r="E4">
        <f>D4+(($H$4-$C$4)/($H$1-$C$1))</f>
        <v/>
      </c>
      <c r="F4">
        <f>E4+(($H$4-$C$4)/($H$1-$C$1))</f>
        <v/>
      </c>
      <c r="G4">
        <f>F4+(($H$4-$C$4)/($H$1-$C$1))</f>
        <v/>
      </c>
      <c r="H4" t="n">
        <v>35</v>
      </c>
      <c r="I4">
        <f>H4+(($M$4-$H$4)/($M$1-$H$1))</f>
        <v/>
      </c>
      <c r="J4">
        <f>I4+(($M$4-$H$4)/($M$1-$H$1))</f>
        <v/>
      </c>
      <c r="K4">
        <f>J4+(($M$4-$H$4)/($M$1-$H$1))</f>
        <v/>
      </c>
      <c r="L4">
        <f>K4+(($M$4-$H$4)/($M$1-$H$1))</f>
        <v/>
      </c>
      <c r="M4" t="n">
        <v>57</v>
      </c>
      <c r="N4">
        <f>M4+(($W$4-$M$4)/($W$1-$M$1))</f>
        <v/>
      </c>
      <c r="O4">
        <f>N4+(($W$4-$M$4)/($W$1-$M$1))</f>
        <v/>
      </c>
      <c r="P4">
        <f>O4+(($W$4-$M$4)/($W$1-$M$1))</f>
        <v/>
      </c>
      <c r="Q4">
        <f>P4+(($W$4-$M$4)/($W$1-$M$1))</f>
        <v/>
      </c>
      <c r="R4">
        <f>Q4+(($W$4-$M$4)/($W$1-$M$1))</f>
        <v/>
      </c>
      <c r="S4">
        <f>R4+(($W$4-$M$4)/($W$1-$M$1))</f>
        <v/>
      </c>
      <c r="T4">
        <f>S4+(($W$4-$M$4)/($W$1-$M$1))</f>
        <v/>
      </c>
      <c r="U4">
        <f>T4+(($W$4-$M$4)/($W$1-$M$1))</f>
        <v/>
      </c>
      <c r="V4">
        <f>U4+(($W$4-$M$4)/($W$1-$M$1))</f>
        <v/>
      </c>
      <c r="W4" t="n">
        <v>59</v>
      </c>
      <c r="X4">
        <f>W4+(($AG$4-$W$4)/($AG$1-$W$1))</f>
        <v/>
      </c>
      <c r="Y4">
        <f>X4+(($AG$4-$W$4)/($AG$1-$W$1))</f>
        <v/>
      </c>
      <c r="Z4">
        <f>Y4+(($AG$4-$W$4)/($AG$1-$W$1))</f>
        <v/>
      </c>
      <c r="AA4">
        <f>Z4+(($AG$4-$W$4)/($AG$1-$W$1))</f>
        <v/>
      </c>
      <c r="AB4">
        <f>AA4+(($AG$4-$W$4)/($AG$1-$W$1))</f>
        <v/>
      </c>
      <c r="AC4">
        <f>AB4+(($AG$4-$W$4)/($AG$1-$W$1))</f>
        <v/>
      </c>
      <c r="AD4">
        <f>AC4+(($AG$4-$W$4)/($AG$1-$W$1))</f>
        <v/>
      </c>
      <c r="AE4">
        <f>AD4+(($AG$4-$W$4)/($AG$1-$W$1))</f>
        <v/>
      </c>
      <c r="AF4">
        <f>AE4+(($AG$4-$W$4)/($AG$1-$W$1))</f>
        <v/>
      </c>
      <c r="AG4" t="n">
        <v>37</v>
      </c>
    </row>
    <row r="5">
      <c r="A5" t="inlineStr">
        <is>
          <t>EU ETS [€_2020/t_CO2]</t>
        </is>
      </c>
      <c r="C5" t="n">
        <v>25</v>
      </c>
      <c r="E5" t="n">
        <v>80</v>
      </c>
      <c r="H5" t="n">
        <v>88</v>
      </c>
      <c r="I5">
        <f>H5+($M5-$H$5)/($M$1-$H$1)</f>
        <v/>
      </c>
      <c r="J5">
        <f>I5+($M5-$H$5)/($M$1-$H$1)</f>
        <v/>
      </c>
      <c r="K5">
        <f>J5+($M5-$H$5)/($M$1-$H$1)</f>
        <v/>
      </c>
      <c r="L5">
        <f>K5+($M5-$H$5)/($M$1-$H$1)</f>
        <v/>
      </c>
      <c r="M5" t="n">
        <v>120</v>
      </c>
      <c r="N5">
        <f>M5+($R5-M5)/($R$1-$M$1)</f>
        <v/>
      </c>
      <c r="O5">
        <f>N5+($R5-$M5)/($R$1-$M$1)</f>
        <v/>
      </c>
      <c r="P5">
        <f>O5+($R5-$M5)/($R$1-$M$1)</f>
        <v/>
      </c>
      <c r="Q5">
        <f>P5+($R5-$M5)/($R$1-$M$1)</f>
        <v/>
      </c>
      <c r="R5" t="n">
        <v>155</v>
      </c>
      <c r="S5">
        <f>R5+($W5-$R5)/($W$1-$R$1)</f>
        <v/>
      </c>
      <c r="T5">
        <f>S5+($W5-$R5)/($W$1-$R$1)</f>
        <v/>
      </c>
      <c r="U5">
        <f>T5+($W5-$R5)/($W$1-$R$1)</f>
        <v/>
      </c>
      <c r="V5">
        <f>U5+($W5-$R5)/($W$1-$R$1)</f>
        <v/>
      </c>
      <c r="W5" t="n">
        <v>190</v>
      </c>
      <c r="X5">
        <f>W5+($AB5-$W5)/($AB$1-$W$1)</f>
        <v/>
      </c>
      <c r="Y5">
        <f>X5+($AB5-$W5)/($AB$1-$W$1)</f>
        <v/>
      </c>
      <c r="Z5">
        <f>Y5+($AB5-$W5)/($AB$1-$W$1)</f>
        <v/>
      </c>
      <c r="AA5">
        <f>Z5+($AB5-$W5)/($AB$1-$W$1)</f>
        <v/>
      </c>
      <c r="AB5" t="n">
        <v>211</v>
      </c>
      <c r="AC5">
        <f>AB5+($AG5-$AB5)/($AG$1-$AB$1)</f>
        <v/>
      </c>
      <c r="AD5">
        <f>AC5+($AG5-$AB5)/($AG$1-$AB$1)</f>
        <v/>
      </c>
      <c r="AE5">
        <f>AD5+($AG5-$AB5)/($AG$1-$AB$1)</f>
        <v/>
      </c>
      <c r="AF5">
        <f>AE5+($AG5-$AB5)/($AG$1-$AB$1)</f>
        <v/>
      </c>
      <c r="AG5" t="n">
        <v>231</v>
      </c>
    </row>
    <row r="6">
      <c r="A6" t="inlineStr">
        <is>
          <t>Gas prices in Germany [€_2020/MWh]</t>
        </is>
      </c>
      <c r="C6" t="n">
        <v>13</v>
      </c>
      <c r="D6" t="n">
        <v>12</v>
      </c>
      <c r="E6" t="n">
        <v>150</v>
      </c>
      <c r="F6" t="n">
        <v>300</v>
      </c>
      <c r="G6" t="n">
        <v>150</v>
      </c>
      <c r="H6" t="n">
        <v>70</v>
      </c>
      <c r="I6" t="n">
        <v>60</v>
      </c>
      <c r="J6" t="n">
        <v>50</v>
      </c>
      <c r="K6" t="n">
        <v>35</v>
      </c>
      <c r="L6" t="n">
        <v>35</v>
      </c>
      <c r="M6" t="n">
        <v>35</v>
      </c>
      <c r="N6" t="n">
        <v>35</v>
      </c>
      <c r="O6" t="n">
        <v>35</v>
      </c>
      <c r="P6" t="n">
        <v>35</v>
      </c>
      <c r="Q6" t="n">
        <v>35</v>
      </c>
      <c r="R6" t="n">
        <v>35</v>
      </c>
      <c r="S6" t="n">
        <v>35</v>
      </c>
      <c r="T6" t="n">
        <v>35</v>
      </c>
      <c r="U6" t="n">
        <v>35</v>
      </c>
      <c r="V6" t="n">
        <v>35</v>
      </c>
      <c r="W6" t="n">
        <v>35</v>
      </c>
      <c r="X6" t="n">
        <v>35</v>
      </c>
      <c r="Y6" t="n">
        <v>35</v>
      </c>
      <c r="Z6" t="n">
        <v>35</v>
      </c>
      <c r="AA6" t="n">
        <v>35</v>
      </c>
      <c r="AB6" t="n">
        <v>35</v>
      </c>
      <c r="AC6" t="n">
        <v>35</v>
      </c>
      <c r="AD6" t="n">
        <v>35</v>
      </c>
      <c r="AE6" t="n">
        <v>35</v>
      </c>
      <c r="AF6" t="n">
        <v>35</v>
      </c>
      <c r="AG6" t="n">
        <v>35</v>
      </c>
    </row>
    <row r="7">
      <c r="A7" t="inlineStr">
        <is>
          <t>Gas prices in Canada [€_2020/MWh]</t>
        </is>
      </c>
      <c r="B7" t="inlineStr">
        <is>
          <t>https://www2.deloitte.com/content/dam/Deloitte/ca/Documents/energy-resources/ca-en-energy-and-resources-oil-and-gas-price-forecast-q3_AODA.pdf</t>
        </is>
      </c>
    </row>
  </sheetData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BL66"/>
  <sheetViews>
    <sheetView zoomScale="110" zoomScaleNormal="120" workbookViewId="0">
      <pane ySplit="1" topLeftCell="A47" activePane="bottomLeft" state="frozen"/>
      <selection pane="bottomLeft" activeCell="A65" sqref="A65"/>
    </sheetView>
  </sheetViews>
  <sheetFormatPr baseColWidth="10" defaultRowHeight="16"/>
  <cols>
    <col width="53" customWidth="1" style="108" min="1" max="1"/>
    <col width="10.6640625" customWidth="1" style="108" min="2" max="3"/>
    <col width="5.1640625" customWidth="1" style="108" min="4" max="13"/>
    <col width="9.1640625" customWidth="1" style="108" min="14" max="14"/>
    <col width="8.1640625" customWidth="1" style="108" min="15" max="15"/>
    <col width="9.1640625" customWidth="1" style="108" min="16" max="22"/>
    <col width="8.1640625" customWidth="1" style="108" min="23" max="23"/>
    <col width="9.1640625" customWidth="1" style="108" min="24" max="25"/>
    <col width="8.1640625" customWidth="1" style="108" min="26" max="26"/>
    <col width="9.1640625" customWidth="1" style="108" min="27" max="33"/>
    <col width="7.6640625" customWidth="1" style="108" min="34" max="34"/>
    <col width="8.6640625" bestFit="1" customWidth="1" style="108" min="35" max="38"/>
    <col width="7.6640625" bestFit="1" customWidth="1" style="108" min="39" max="39"/>
    <col width="8.6640625" bestFit="1" customWidth="1" style="108" min="40" max="43"/>
    <col width="7.6640625" bestFit="1" customWidth="1" style="108" min="44" max="44"/>
    <col width="8.6640625" bestFit="1" customWidth="1" style="108" min="45" max="48"/>
    <col width="7.6640625" bestFit="1" customWidth="1" style="108" min="49" max="49"/>
    <col width="8.6640625" bestFit="1" customWidth="1" style="108" min="50" max="53"/>
    <col width="7.6640625" bestFit="1" customWidth="1" style="108" min="54" max="54"/>
    <col width="8.6640625" bestFit="1" customWidth="1" style="108" min="55" max="58"/>
    <col width="7.6640625" bestFit="1" customWidth="1" style="108" min="59" max="59"/>
    <col width="8.6640625" bestFit="1" customWidth="1" style="108" min="60" max="63"/>
    <col width="7.6640625" bestFit="1" customWidth="1" style="108" min="64" max="64"/>
  </cols>
  <sheetData>
    <row r="1">
      <c r="A1" s="3" t="inlineStr">
        <is>
          <t>ID</t>
        </is>
      </c>
      <c r="B1" s="104" t="inlineStr">
        <is>
          <t>Value</t>
        </is>
      </c>
      <c r="C1" s="3" t="inlineStr">
        <is>
          <t>Ref</t>
        </is>
      </c>
      <c r="D1" t="n">
        <v>1990</v>
      </c>
      <c r="E1" t="n">
        <v>1991</v>
      </c>
      <c r="F1" t="n">
        <v>1992</v>
      </c>
      <c r="G1" t="n">
        <v>1993</v>
      </c>
      <c r="H1" t="n">
        <v>1994</v>
      </c>
      <c r="I1" t="n">
        <v>1995</v>
      </c>
      <c r="J1" t="n">
        <v>1996</v>
      </c>
      <c r="K1" t="n">
        <v>1997</v>
      </c>
      <c r="L1" t="n">
        <v>1998</v>
      </c>
      <c r="M1" t="n">
        <v>1999</v>
      </c>
      <c r="N1" t="n">
        <v>2000</v>
      </c>
      <c r="O1" t="n">
        <v>2001</v>
      </c>
      <c r="P1" t="n">
        <v>2002</v>
      </c>
      <c r="Q1" t="n">
        <v>2003</v>
      </c>
      <c r="R1" t="n">
        <v>2004</v>
      </c>
      <c r="S1" t="n">
        <v>2005</v>
      </c>
      <c r="T1" t="n">
        <v>2006</v>
      </c>
      <c r="U1" t="n">
        <v>2007</v>
      </c>
      <c r="V1" t="n">
        <v>2008</v>
      </c>
      <c r="W1" t="n">
        <v>2009</v>
      </c>
      <c r="X1" t="n">
        <v>2010</v>
      </c>
      <c r="Y1" t="n">
        <v>2011</v>
      </c>
      <c r="Z1" t="n">
        <v>2012</v>
      </c>
      <c r="AA1" t="n">
        <v>2013</v>
      </c>
      <c r="AB1" t="n">
        <v>2014</v>
      </c>
      <c r="AC1" t="n">
        <v>2015</v>
      </c>
      <c r="AD1" t="n">
        <v>2016</v>
      </c>
      <c r="AE1" t="n">
        <v>2017</v>
      </c>
      <c r="AF1" t="n">
        <v>2018</v>
      </c>
      <c r="AG1" t="n">
        <v>2019</v>
      </c>
      <c r="AH1" t="n">
        <v>2020</v>
      </c>
      <c r="AI1" t="n">
        <v>2021</v>
      </c>
      <c r="AJ1" t="n">
        <v>2022</v>
      </c>
      <c r="AK1" t="n">
        <v>2023</v>
      </c>
      <c r="AL1" s="18" t="n">
        <v>2024</v>
      </c>
      <c r="AM1" s="3" t="n">
        <v>2025</v>
      </c>
      <c r="AN1" s="31" t="n">
        <v>2026</v>
      </c>
      <c r="AO1" s="31" t="n">
        <v>2027</v>
      </c>
      <c r="AP1" s="31" t="n">
        <v>2028</v>
      </c>
      <c r="AQ1" s="31" t="n">
        <v>2029</v>
      </c>
      <c r="AR1" s="17" t="n">
        <v>2030</v>
      </c>
      <c r="AS1" s="31" t="n">
        <v>2031</v>
      </c>
      <c r="AT1" s="31" t="n">
        <v>2032</v>
      </c>
      <c r="AU1" s="31" t="n">
        <v>2033</v>
      </c>
      <c r="AV1" s="31" t="n">
        <v>2034</v>
      </c>
      <c r="AW1" s="31" t="n">
        <v>2035</v>
      </c>
      <c r="AX1" s="31" t="n">
        <v>2036</v>
      </c>
      <c r="AY1" s="31" t="n">
        <v>2037</v>
      </c>
      <c r="AZ1" s="31" t="n">
        <v>2038</v>
      </c>
      <c r="BA1" s="31" t="n">
        <v>2039</v>
      </c>
      <c r="BB1" s="17" t="n">
        <v>2040</v>
      </c>
      <c r="BC1" s="31" t="n">
        <v>2041</v>
      </c>
      <c r="BD1" s="31" t="n">
        <v>2042</v>
      </c>
      <c r="BE1" s="31" t="n">
        <v>2043</v>
      </c>
      <c r="BF1" s="31" t="n">
        <v>2044</v>
      </c>
      <c r="BG1" s="3" t="n">
        <v>2045</v>
      </c>
      <c r="BH1" s="31" t="n">
        <v>2046</v>
      </c>
      <c r="BI1" s="31" t="n">
        <v>2047</v>
      </c>
      <c r="BJ1" s="31" t="n">
        <v>2048</v>
      </c>
      <c r="BK1" s="31" t="n">
        <v>2049</v>
      </c>
      <c r="BL1" s="14" t="n">
        <v>2050</v>
      </c>
    </row>
    <row r="2">
      <c r="A2" s="71" t="inlineStr">
        <is>
          <t>GHG intensity of electricity generation [g CO2eq/kWh] - Germany</t>
        </is>
      </c>
      <c r="C2" s="66" t="inlineStr">
        <is>
          <t>EEA 2022</t>
        </is>
      </c>
      <c r="D2" t="n">
        <v>652</v>
      </c>
      <c r="E2" t="n">
        <v>656</v>
      </c>
      <c r="F2" t="n">
        <v>628</v>
      </c>
      <c r="G2" t="n">
        <v>631</v>
      </c>
      <c r="H2" t="n">
        <v>626</v>
      </c>
      <c r="I2" t="n">
        <v>610</v>
      </c>
      <c r="J2" t="n">
        <v>580</v>
      </c>
      <c r="K2" t="n">
        <v>566</v>
      </c>
      <c r="L2" t="n">
        <v>569</v>
      </c>
      <c r="M2" t="n">
        <v>550</v>
      </c>
      <c r="N2" t="n">
        <v>558</v>
      </c>
      <c r="O2" t="n">
        <v>573</v>
      </c>
      <c r="P2" t="n">
        <v>558</v>
      </c>
      <c r="Q2" t="n">
        <v>543</v>
      </c>
      <c r="R2" t="n">
        <v>510</v>
      </c>
      <c r="S2" t="n">
        <v>510</v>
      </c>
      <c r="T2" t="n">
        <v>503</v>
      </c>
      <c r="U2" t="n">
        <v>520</v>
      </c>
      <c r="V2" t="n">
        <v>490</v>
      </c>
      <c r="W2" t="n">
        <v>486</v>
      </c>
      <c r="X2" t="n">
        <v>471</v>
      </c>
      <c r="Y2" t="n">
        <v>477</v>
      </c>
      <c r="Z2" t="n">
        <v>482</v>
      </c>
      <c r="AA2" t="n">
        <v>488</v>
      </c>
      <c r="AB2" t="n">
        <v>478</v>
      </c>
      <c r="AC2" t="n">
        <v>448</v>
      </c>
      <c r="AD2" t="n">
        <v>445</v>
      </c>
      <c r="AE2" t="n">
        <v>412</v>
      </c>
      <c r="AF2" t="n">
        <v>405</v>
      </c>
      <c r="AG2" t="n">
        <v>347</v>
      </c>
      <c r="AH2" t="n">
        <v>313</v>
      </c>
      <c r="AI2" s="13" t="n">
        <v>402</v>
      </c>
      <c r="AJ2" s="13">
        <f>AI2+(($AR$2-$AI$2)/($AR$1-$AI$1))</f>
        <v/>
      </c>
      <c r="AK2" s="13">
        <f>AJ2+(($AR$2-$AI$2)/($AR$1-$AI$1))</f>
        <v/>
      </c>
      <c r="AL2" s="13">
        <f>AK2+(($AR$2-$AI$2)/($AR$1-$AI$1))</f>
        <v/>
      </c>
      <c r="AM2" s="13">
        <f>AL2+(($AR$2-$AI$2)/($AR$1-$AI$1))</f>
        <v/>
      </c>
      <c r="AN2" s="13">
        <f>AM2+(($AR$2-$AI$2)/($AR$1-$AI$1))</f>
        <v/>
      </c>
      <c r="AO2" s="13">
        <f>AN2+(($AR$2-$AI$2)/($AR$1-$AI$1))</f>
        <v/>
      </c>
      <c r="AP2" s="13">
        <f>AO2+(($AR$2-$AI$2)/($AR$1-$AI$1))</f>
        <v/>
      </c>
      <c r="AQ2" s="13">
        <f>AP2+(($AR$2-$AI$2)/($AR$1-$AI$1))</f>
        <v/>
      </c>
      <c r="AR2" s="13">
        <f>D2*(1-0.65)</f>
        <v/>
      </c>
      <c r="AS2" s="13">
        <f>AR2+(($BB$2-$AR$2)/($BB$1-$AR$1))</f>
        <v/>
      </c>
      <c r="AT2" s="13">
        <f>AS2+(($BB$2-$AR$2)/($BB$1-$AR$1))</f>
        <v/>
      </c>
      <c r="AU2" s="13">
        <f>AT2+(($BB$2-$AR$2)/($BB$1-$AR$1))</f>
        <v/>
      </c>
      <c r="AV2" s="13">
        <f>AU2+(($BB$2-$AR$2)/($BB$1-$AR$1))</f>
        <v/>
      </c>
      <c r="AW2" s="13">
        <f>AV2+(($BB$2-$AR$2)/($BB$1-$AR$1))</f>
        <v/>
      </c>
      <c r="AX2" s="13">
        <f>AW2+(($BB$2-$AR$2)/($BB$1-$AR$1))</f>
        <v/>
      </c>
      <c r="AY2" s="13">
        <f>AX2+(($BB$2-$AR$2)/($BB$1-$AR$1))</f>
        <v/>
      </c>
      <c r="AZ2" s="13">
        <f>AY2+(($BB$2-$AR$2)/($BB$1-$AR$1))</f>
        <v/>
      </c>
      <c r="BA2" s="13">
        <f>AZ2+(($BB$2-$AR$2)/($BB$1-$AR$1))</f>
        <v/>
      </c>
      <c r="BB2" s="13">
        <f>D2*(1-0.88)</f>
        <v/>
      </c>
      <c r="BC2" s="13">
        <f>BB2+(($BG$2-$BB$2)/($BG$1-$BB$1))</f>
        <v/>
      </c>
      <c r="BD2" s="13">
        <f>BC2+(($BG$2-$BB$2)/($BG$1-$BB$1))</f>
        <v/>
      </c>
      <c r="BE2" s="13">
        <f>BD2+(($BG$2-$BB$2)/($BG$1-$BB$1))</f>
        <v/>
      </c>
      <c r="BF2" s="13">
        <f>BE2+(($BG$2-$BB$2)/($BG$1-$BB$1))</f>
        <v/>
      </c>
      <c r="BG2" s="13" t="n">
        <v>0</v>
      </c>
      <c r="BH2" s="13" t="n">
        <v>0</v>
      </c>
      <c r="BI2" s="13" t="n">
        <v>0</v>
      </c>
      <c r="BJ2" s="13" t="n">
        <v>0</v>
      </c>
      <c r="BK2" s="13" t="n">
        <v>0</v>
      </c>
      <c r="BL2" s="13" t="n">
        <v>0</v>
      </c>
    </row>
    <row r="3">
      <c r="A3" s="71" t="inlineStr">
        <is>
          <t>GHG intensity of electricity generation [g CO2eq/kWh] - Norway</t>
        </is>
      </c>
      <c r="C3" s="66" t="inlineStr">
        <is>
          <t>Our world in Data</t>
        </is>
      </c>
      <c r="N3" s="13" t="n">
        <v>25.457396</v>
      </c>
      <c r="O3" s="13" t="n">
        <v>26.24672</v>
      </c>
      <c r="P3" s="13" t="n">
        <v>26.186829</v>
      </c>
      <c r="Q3" s="13" t="n">
        <v>27.406454</v>
      </c>
      <c r="R3" s="13" t="n">
        <v>27.395483</v>
      </c>
      <c r="S3" s="13" t="n">
        <v>26.652641</v>
      </c>
      <c r="T3" s="13" t="n">
        <v>27.594727</v>
      </c>
      <c r="U3" s="13" t="n">
        <v>28.068588</v>
      </c>
      <c r="V3" s="13" t="n">
        <v>26.880774</v>
      </c>
      <c r="W3" s="13" t="n">
        <v>39.99302</v>
      </c>
      <c r="X3" s="13" t="n">
        <v>44.244926</v>
      </c>
      <c r="Y3" s="13" t="n">
        <v>40.898827</v>
      </c>
      <c r="Z3" s="13" t="n">
        <v>34.52571</v>
      </c>
      <c r="AA3" s="13" t="n">
        <v>35.454372</v>
      </c>
      <c r="AB3" s="13" t="n">
        <v>35.008133</v>
      </c>
      <c r="AC3" s="13" t="n">
        <v>34.807037</v>
      </c>
      <c r="AD3" s="13" t="n">
        <v>34.297836</v>
      </c>
      <c r="AE3" s="13" t="n">
        <v>34.336895</v>
      </c>
      <c r="AF3" s="13" t="n">
        <v>34.272423</v>
      </c>
      <c r="AG3" s="13" t="n">
        <v>34.326298</v>
      </c>
      <c r="AH3" s="13" t="n">
        <v>30.80475</v>
      </c>
      <c r="AI3" s="13" t="n">
        <v>25.080723</v>
      </c>
      <c r="AJ3" s="13">
        <f>AI3+(($BL$3-$AI$3)/($BL$1-$AI$1))</f>
        <v/>
      </c>
      <c r="AK3" s="13">
        <f>AJ3+(($BL$3-$AI$3)/($BL$1-$AI$1))</f>
        <v/>
      </c>
      <c r="AL3" s="13">
        <f>AK3+(($BL$3-$AI$3)/($BL$1-$AI$1))</f>
        <v/>
      </c>
      <c r="AM3" s="13">
        <f>AL3+(($BL$3-$AI$3)/($BL$1-$AI$1))</f>
        <v/>
      </c>
      <c r="AN3" s="13">
        <f>AM3+(($BL$3-$AI$3)/($BL$1-$AI$1))</f>
        <v/>
      </c>
      <c r="AO3" s="13">
        <f>AN3+(($BL$3-$AI$3)/($BL$1-$AI$1))</f>
        <v/>
      </c>
      <c r="AP3" s="13">
        <f>AO3+(($BL$3-$AI$3)/($BL$1-$AI$1))</f>
        <v/>
      </c>
      <c r="AQ3" s="13">
        <f>AP3+(($BL$3-$AI$3)/($BL$1-$AI$1))</f>
        <v/>
      </c>
      <c r="AR3" s="13">
        <f>AQ3+(($BL$3-$AI$3)/($BL$1-$AI$1))</f>
        <v/>
      </c>
      <c r="AS3" s="13">
        <f>AR3+(($BL$3-$AI$3)/($BL$1-$AI$1))</f>
        <v/>
      </c>
      <c r="AT3" s="13">
        <f>AS3+(($BL$3-$AI$3)/($BL$1-$AI$1))</f>
        <v/>
      </c>
      <c r="AU3" s="13">
        <f>AT3+(($BL$3-$AI$3)/($BL$1-$AI$1))</f>
        <v/>
      </c>
      <c r="AV3" s="13">
        <f>AU3+(($BL$3-$AI$3)/($BL$1-$AI$1))</f>
        <v/>
      </c>
      <c r="AW3" s="13">
        <f>AV3+(($BL$3-$AI$3)/($BL$1-$AI$1))</f>
        <v/>
      </c>
      <c r="AX3" s="13">
        <f>AW3+(($BL$3-$AI$3)/($BL$1-$AI$1))</f>
        <v/>
      </c>
      <c r="AY3" s="13">
        <f>AX3+(($BL$3-$AI$3)/($BL$1-$AI$1))</f>
        <v/>
      </c>
      <c r="AZ3" s="13">
        <f>AY3+(($BL$3-$AI$3)/($BL$1-$AI$1))</f>
        <v/>
      </c>
      <c r="BA3" s="13">
        <f>AZ3+(($BL$3-$AI$3)/($BL$1-$AI$1))</f>
        <v/>
      </c>
      <c r="BB3" s="13">
        <f>BA3+(($BL$3-$AI$3)/($BL$1-$AI$1))</f>
        <v/>
      </c>
      <c r="BC3" s="13">
        <f>BB3+(($BL$3-$AI$3)/($BL$1-$AI$1))</f>
        <v/>
      </c>
      <c r="BD3" s="13">
        <f>BC3+(($BL$3-$AI$3)/($BL$1-$AI$1))</f>
        <v/>
      </c>
      <c r="BE3" s="13">
        <f>BD3+(($BL$3-$AI$3)/($BL$1-$AI$1))</f>
        <v/>
      </c>
      <c r="BF3" s="13">
        <f>BE3+(($BL$3-$AI$3)/($BL$1-$AI$1))</f>
        <v/>
      </c>
      <c r="BG3" s="13">
        <f>BF3+(($BL$3-$AI$3)/($BL$1-$AI$1))</f>
        <v/>
      </c>
      <c r="BH3" s="13">
        <f>BG3+(($BL$3-$AI$3)/($BL$1-$AI$1))</f>
        <v/>
      </c>
      <c r="BI3" s="13">
        <f>BH3+(($BL$3-$AI$3)/($BL$1-$AI$1))</f>
        <v/>
      </c>
      <c r="BJ3" s="13">
        <f>BI3+(($BL$3-$AI$3)/($BL$1-$AI$1))</f>
        <v/>
      </c>
      <c r="BK3" s="13">
        <f>BJ3+(($BL$3-$AI$3)/($BL$1-$AI$1))</f>
        <v/>
      </c>
      <c r="BL3" s="13" t="n">
        <v>0</v>
      </c>
    </row>
    <row r="4">
      <c r="A4" s="71" t="inlineStr">
        <is>
          <t>Grey hydrogen emissions [g CO2/MJ H2] - Norway</t>
        </is>
      </c>
      <c r="B4" t="n">
        <v>96.77</v>
      </c>
      <c r="C4" s="71" t="inlineStr">
        <is>
          <t>Own calculation @ GWP20</t>
        </is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 t="n"/>
      <c r="AG4" s="13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 t="n"/>
      <c r="BK4" s="13" t="n"/>
      <c r="BL4" s="13" t="n"/>
    </row>
    <row r="5">
      <c r="A5" s="71" t="inlineStr">
        <is>
          <t>Grey hydrogen emissions [kg CO2/kg H2] - Norway</t>
        </is>
      </c>
      <c r="B5">
        <f>B4*B23/1000</f>
        <v/>
      </c>
      <c r="C5" s="71" t="inlineStr">
        <is>
          <t>Own calculation @ GWP20</t>
        </is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 t="n"/>
      <c r="BK5" s="13" t="n"/>
      <c r="BL5" s="13" t="n"/>
    </row>
    <row r="6">
      <c r="A6" s="71" t="inlineStr">
        <is>
          <t>Blue hydrogen emissions [g CO2/MJ H2] - Norway</t>
        </is>
      </c>
      <c r="C6" s="71" t="inlineStr">
        <is>
          <t>Own calculation @ GWP20</t>
        </is>
      </c>
      <c r="D6" s="3" t="n"/>
      <c r="AH6" s="7" t="n">
        <v>44</v>
      </c>
      <c r="AI6" s="10">
        <f>AH6+($BL6-$AH6)/($AI$1-$E$1)</f>
        <v/>
      </c>
      <c r="AJ6" s="10">
        <f>AI6+($BL6-$AH6)/($AI$1-$E$1)</f>
        <v/>
      </c>
      <c r="AK6" s="10">
        <f>AJ6+($BL6-$AH6)/($AI$1-$E$1)</f>
        <v/>
      </c>
      <c r="AL6" s="10">
        <f>AK6+($BL6-$AH6)/($AI$1-$E$1)</f>
        <v/>
      </c>
      <c r="AM6" s="10">
        <f>AL6+($BL6-$AH6)/($AI$1-$E$1)</f>
        <v/>
      </c>
      <c r="AN6" s="10">
        <f>AM6+($BL6-$AH6)/($AI$1-$E$1)</f>
        <v/>
      </c>
      <c r="AO6" s="10">
        <f>AN6+($BL6-$AH6)/($AI$1-$E$1)</f>
        <v/>
      </c>
      <c r="AP6" s="10">
        <f>AO6+($BL6-$AH6)/($AI$1-$E$1)</f>
        <v/>
      </c>
      <c r="AQ6" s="10">
        <f>AP6+($BL6-$AH6)/($AI$1-$E$1)</f>
        <v/>
      </c>
      <c r="AR6" s="10">
        <f>AQ6+($BL6-$AH6)/($AI$1-$E$1)</f>
        <v/>
      </c>
      <c r="AS6" s="10">
        <f>AR6+($BL6-$AH6)/($AI$1-$E$1)</f>
        <v/>
      </c>
      <c r="AT6" s="10">
        <f>AS6+($BL6-$AH6)/($AI$1-$E$1)</f>
        <v/>
      </c>
      <c r="AU6" s="10">
        <f>AT6+($BL6-$AH6)/($AI$1-$E$1)</f>
        <v/>
      </c>
      <c r="AV6" s="10">
        <f>AU6+($BL6-$AH6)/($AI$1-$E$1)</f>
        <v/>
      </c>
      <c r="AW6" s="10">
        <f>AV6+($BL6-$AH6)/($AI$1-$E$1)</f>
        <v/>
      </c>
      <c r="AX6" s="10">
        <f>AW6+($BL6-$AH6)/($AI$1-$E$1)</f>
        <v/>
      </c>
      <c r="AY6" s="10">
        <f>AX6+($BL6-$AH6)/($AI$1-$E$1)</f>
        <v/>
      </c>
      <c r="AZ6" s="10">
        <f>AY6+($BL6-$AH6)/($AI$1-$E$1)</f>
        <v/>
      </c>
      <c r="BA6" s="10">
        <f>AZ6+($BL6-$AH6)/($AI$1-$E$1)</f>
        <v/>
      </c>
      <c r="BB6" s="10">
        <f>BA6+($BL6-$AH6)/($AI$1-$E$1)</f>
        <v/>
      </c>
      <c r="BC6" s="10">
        <f>BB6+($BL6-$AH6)/($AI$1-$E$1)</f>
        <v/>
      </c>
      <c r="BD6" s="10">
        <f>BC6+($BL6-$AH6)/($AI$1-$E$1)</f>
        <v/>
      </c>
      <c r="BE6" s="10">
        <f>BD6+($BL6-$AH6)/($AI$1-$E$1)</f>
        <v/>
      </c>
      <c r="BF6" s="10">
        <f>BE6+($BL6-$AH6)/($AI$1-$E$1)</f>
        <v/>
      </c>
      <c r="BG6" s="10">
        <f>BF6+($BL6-$AH6)/($AI$1-$E$1)</f>
        <v/>
      </c>
      <c r="BH6" s="10">
        <f>BG6+($BL6-$AH6)/($AI$1-$E$1)</f>
        <v/>
      </c>
      <c r="BI6" s="10">
        <f>BH6+($BL6-$AH6)/($AI$1-$E$1)</f>
        <v/>
      </c>
      <c r="BJ6" s="10">
        <f>BI6+($BL6-$AH6)/($AI$1-$E$1)</f>
        <v/>
      </c>
      <c r="BK6" s="10">
        <f>BJ6+($BL6-$AH6)/($AI$1-$E$1)</f>
        <v/>
      </c>
      <c r="BL6" s="10" t="n">
        <v>17.57</v>
      </c>
    </row>
    <row r="7">
      <c r="A7" s="71" t="inlineStr">
        <is>
          <t>Blue hydrogen emissions [kg CO2/kg H2] - Norway</t>
        </is>
      </c>
      <c r="C7" s="71" t="inlineStr">
        <is>
          <t>Own calculation @ GWP20</t>
        </is>
      </c>
      <c r="D7" s="3" t="n"/>
      <c r="AH7" s="7">
        <f>AH6*$B$23/1000</f>
        <v/>
      </c>
      <c r="AI7" s="7">
        <f>AI6*$B$23/1000</f>
        <v/>
      </c>
      <c r="AJ7" s="7">
        <f>AJ6*$B$23/1000</f>
        <v/>
      </c>
      <c r="AK7" s="7">
        <f>AK6*$B$23/1000</f>
        <v/>
      </c>
      <c r="AL7" s="7">
        <f>AL6*$B$23/1000</f>
        <v/>
      </c>
      <c r="AM7" s="7">
        <f>AM6*$B$23/1000</f>
        <v/>
      </c>
      <c r="AN7" s="7">
        <f>AN6*$B$23/1000</f>
        <v/>
      </c>
      <c r="AO7" s="7">
        <f>AO6*$B$23/1000</f>
        <v/>
      </c>
      <c r="AP7" s="7">
        <f>AP6*$B$23/1000</f>
        <v/>
      </c>
      <c r="AQ7" s="7">
        <f>AQ6*$B$23/1000</f>
        <v/>
      </c>
      <c r="AR7" s="7">
        <f>AR6*$B$23/1000</f>
        <v/>
      </c>
      <c r="AS7" s="7">
        <f>AS6*$B$23/1000</f>
        <v/>
      </c>
      <c r="AT7" s="7">
        <f>AT6*$B$23/1000</f>
        <v/>
      </c>
      <c r="AU7" s="7">
        <f>AU6*$B$23/1000</f>
        <v/>
      </c>
      <c r="AV7" s="7">
        <f>AV6*$B$23/1000</f>
        <v/>
      </c>
      <c r="AW7" s="7">
        <f>AW6*$B$23/1000</f>
        <v/>
      </c>
      <c r="AX7" s="7">
        <f>AX6*$B$23/1000</f>
        <v/>
      </c>
      <c r="AY7" s="7">
        <f>AY6*$B$23/1000</f>
        <v/>
      </c>
      <c r="AZ7" s="7">
        <f>AZ6*$B$23/1000</f>
        <v/>
      </c>
      <c r="BA7" s="7">
        <f>BA6*$B$23/1000</f>
        <v/>
      </c>
      <c r="BB7" s="7">
        <f>BB6*$B$23/1000</f>
        <v/>
      </c>
      <c r="BC7" s="7">
        <f>BC6*$B$23/1000</f>
        <v/>
      </c>
      <c r="BD7" s="7">
        <f>BD6*$B$23/1000</f>
        <v/>
      </c>
      <c r="BE7" s="7">
        <f>BE6*$B$23/1000</f>
        <v/>
      </c>
      <c r="BF7" s="7">
        <f>BF6*$B$23/1000</f>
        <v/>
      </c>
      <c r="BG7" s="7">
        <f>BG6*$B$23/1000</f>
        <v/>
      </c>
      <c r="BH7" s="7">
        <f>BH6*$B$23/1000</f>
        <v/>
      </c>
      <c r="BI7" s="7">
        <f>BI6*$B$23/1000</f>
        <v/>
      </c>
      <c r="BJ7" s="7">
        <f>BJ6*$B$23/1000</f>
        <v/>
      </c>
      <c r="BK7" s="7">
        <f>BK6*$B$23/1000</f>
        <v/>
      </c>
      <c r="BL7" s="7">
        <f>BL6*$B$23/1000</f>
        <v/>
      </c>
    </row>
    <row r="8">
      <c r="A8" s="71" t="inlineStr">
        <is>
          <t>Captured emissions [kg CO2/kg H2]</t>
        </is>
      </c>
      <c r="C8" s="71" t="n"/>
      <c r="D8" s="3" t="n"/>
      <c r="AH8" s="7">
        <f>$B$5-AH7</f>
        <v/>
      </c>
      <c r="AI8" s="7">
        <f>$B$5-AI7</f>
        <v/>
      </c>
      <c r="AJ8" s="7">
        <f>$B$5-AJ7</f>
        <v/>
      </c>
      <c r="AK8" s="7">
        <f>$B$5-AK7</f>
        <v/>
      </c>
      <c r="AL8" s="7">
        <f>$B$5-AL7</f>
        <v/>
      </c>
      <c r="AM8" s="7">
        <f>$B$5-AM7</f>
        <v/>
      </c>
      <c r="AN8" s="7">
        <f>$B$5-AN7</f>
        <v/>
      </c>
      <c r="AO8" s="7">
        <f>$B$5-AO7</f>
        <v/>
      </c>
      <c r="AP8" s="7">
        <f>$B$5-AP7</f>
        <v/>
      </c>
      <c r="AQ8" s="7">
        <f>$B$5-AQ7</f>
        <v/>
      </c>
      <c r="AR8" s="7">
        <f>$B$5-AR7</f>
        <v/>
      </c>
      <c r="AS8" s="7">
        <f>$B$5-AS7</f>
        <v/>
      </c>
      <c r="AT8" s="7">
        <f>$B$5-AT7</f>
        <v/>
      </c>
      <c r="AU8" s="7">
        <f>$B$5-AU7</f>
        <v/>
      </c>
      <c r="AV8" s="7">
        <f>$B$5-AV7</f>
        <v/>
      </c>
      <c r="AW8" s="7">
        <f>$B$5-AW7</f>
        <v/>
      </c>
      <c r="AX8" s="7">
        <f>$B$5-AX7</f>
        <v/>
      </c>
      <c r="AY8" s="7">
        <f>$B$5-AY7</f>
        <v/>
      </c>
      <c r="AZ8" s="7">
        <f>$B$5-AZ7</f>
        <v/>
      </c>
      <c r="BA8" s="7">
        <f>$B$5-BA7</f>
        <v/>
      </c>
      <c r="BB8" s="7">
        <f>$B$5-BB7</f>
        <v/>
      </c>
      <c r="BC8" s="7">
        <f>$B$5-BC7</f>
        <v/>
      </c>
      <c r="BD8" s="7">
        <f>$B$5-BD7</f>
        <v/>
      </c>
      <c r="BE8" s="7">
        <f>$B$5-BE7</f>
        <v/>
      </c>
      <c r="BF8" s="7">
        <f>$B$5-BF7</f>
        <v/>
      </c>
      <c r="BG8" s="7">
        <f>$B$5-BG7</f>
        <v/>
      </c>
      <c r="BH8" s="7">
        <f>$B$5-BH7</f>
        <v/>
      </c>
      <c r="BI8" s="7">
        <f>$B$5-BI7</f>
        <v/>
      </c>
      <c r="BJ8" s="7">
        <f>$B$5-BJ7</f>
        <v/>
      </c>
      <c r="BK8" s="7">
        <f>$B$5-BK7</f>
        <v/>
      </c>
      <c r="BL8" s="7">
        <f>$B$5-BL7</f>
        <v/>
      </c>
    </row>
    <row r="9">
      <c r="A9" s="71" t="inlineStr">
        <is>
          <t>Resulting system capture rate</t>
        </is>
      </c>
      <c r="C9" s="71" t="n"/>
      <c r="D9" s="3" t="n"/>
      <c r="AH9" s="9">
        <f>AH8/$B$5</f>
        <v/>
      </c>
      <c r="AI9" s="9">
        <f>AI8/$B$5</f>
        <v/>
      </c>
      <c r="AJ9" s="9">
        <f>AJ8/$B$5</f>
        <v/>
      </c>
      <c r="AK9" s="9">
        <f>AK8/$B$5</f>
        <v/>
      </c>
      <c r="AL9" s="9">
        <f>AL8/$B$5</f>
        <v/>
      </c>
      <c r="AM9" s="9">
        <f>AM8/$B$5</f>
        <v/>
      </c>
      <c r="AN9" s="9">
        <f>AN8/$B$5</f>
        <v/>
      </c>
      <c r="AO9" s="9">
        <f>AO8/$B$5</f>
        <v/>
      </c>
      <c r="AP9" s="9">
        <f>AP8/$B$5</f>
        <v/>
      </c>
      <c r="AQ9" s="9">
        <f>AQ8/$B$5</f>
        <v/>
      </c>
      <c r="AR9" s="9">
        <f>AR8/$B$5</f>
        <v/>
      </c>
      <c r="AS9" s="9">
        <f>AS8/$B$5</f>
        <v/>
      </c>
      <c r="AT9" s="9">
        <f>AT8/$B$5</f>
        <v/>
      </c>
      <c r="AU9" s="9">
        <f>AU8/$B$5</f>
        <v/>
      </c>
      <c r="AV9" s="9">
        <f>AV8/$B$5</f>
        <v/>
      </c>
      <c r="AW9" s="9">
        <f>AW8/$B$5</f>
        <v/>
      </c>
      <c r="AX9" s="9">
        <f>AX8/$B$5</f>
        <v/>
      </c>
      <c r="AY9" s="9">
        <f>AY8/$B$5</f>
        <v/>
      </c>
      <c r="AZ9" s="9">
        <f>AZ8/$B$5</f>
        <v/>
      </c>
      <c r="BA9" s="9">
        <f>BA8/$B$5</f>
        <v/>
      </c>
      <c r="BB9" s="9">
        <f>BB8/$B$5</f>
        <v/>
      </c>
      <c r="BC9" s="9">
        <f>BC8/$B$5</f>
        <v/>
      </c>
      <c r="BD9" s="9">
        <f>BD8/$B$5</f>
        <v/>
      </c>
      <c r="BE9" s="9">
        <f>BE8/$B$5</f>
        <v/>
      </c>
      <c r="BF9" s="9">
        <f>BF8/$B$5</f>
        <v/>
      </c>
      <c r="BG9" s="9">
        <f>BG8/$B$5</f>
        <v/>
      </c>
      <c r="BH9" s="9">
        <f>BH8/$B$5</f>
        <v/>
      </c>
      <c r="BI9" s="9">
        <f>BI8/$B$5</f>
        <v/>
      </c>
      <c r="BJ9" s="9">
        <f>BJ8/$B$5</f>
        <v/>
      </c>
      <c r="BK9" s="9">
        <f>BK8/$B$5</f>
        <v/>
      </c>
      <c r="BL9" s="9">
        <f>BL8/$B$5</f>
        <v/>
      </c>
    </row>
    <row r="10">
      <c r="A10" s="3" t="inlineStr">
        <is>
          <t>Properties</t>
        </is>
      </c>
    </row>
    <row r="11">
      <c r="A11" s="104" t="inlineStr">
        <is>
          <t>H2 GWP100</t>
        </is>
      </c>
      <c r="B11" t="n">
        <v>11</v>
      </c>
      <c r="C11" s="104" t="inlineStr">
        <is>
          <t>DOE 2022</t>
        </is>
      </c>
    </row>
    <row r="12">
      <c r="A12" s="104" t="inlineStr">
        <is>
          <t>H2 GWP20</t>
        </is>
      </c>
      <c r="B12" t="n">
        <v>33</v>
      </c>
      <c r="C12" s="104" t="inlineStr">
        <is>
          <t>Doe 2021</t>
        </is>
      </c>
    </row>
    <row r="13">
      <c r="A13" t="inlineStr">
        <is>
          <t>CH4 LHV [KWh/kg]</t>
        </is>
      </c>
      <c r="B13" t="n">
        <v>13.1</v>
      </c>
    </row>
    <row r="14">
      <c r="A14" s="31" t="inlineStr">
        <is>
          <t>H2 LHV [KWh/kg]</t>
        </is>
      </c>
      <c r="B14" t="n">
        <v>33.33</v>
      </c>
    </row>
    <row r="15">
      <c r="A15" s="71" t="inlineStr">
        <is>
          <t>CH4 GWP20 [Years]</t>
        </is>
      </c>
      <c r="B15" t="n">
        <v>86</v>
      </c>
    </row>
    <row r="16">
      <c r="A16" s="71" t="inlineStr">
        <is>
          <t>CH4 GWP100 [Years]</t>
        </is>
      </c>
      <c r="B16" t="n">
        <v>30</v>
      </c>
      <c r="C16" s="71" t="inlineStr">
        <is>
          <t xml:space="preserve">Bauer, https://www.ercevolution.energy/ipcc-sixth-assessment-report/ </t>
        </is>
      </c>
    </row>
    <row r="17">
      <c r="A17" s="71" t="inlineStr">
        <is>
          <t>Combustion emissions CH4 [g CO2/MJ]</t>
        </is>
      </c>
      <c r="B17" t="n">
        <v>56</v>
      </c>
    </row>
    <row r="18">
      <c r="A18" s="70" t="inlineStr">
        <is>
          <t>H2 HHV [MJ/mole]</t>
        </is>
      </c>
      <c r="B18" t="n">
        <v>0.286</v>
      </c>
    </row>
    <row r="19">
      <c r="A19" s="70" t="inlineStr">
        <is>
          <t>H2 LHV [MJ/mole]</t>
        </is>
      </c>
      <c r="B19">
        <f>B18*B25</f>
        <v/>
      </c>
    </row>
    <row r="20">
      <c r="A20" s="70" t="inlineStr">
        <is>
          <t>H2 HHV [mole/MJ]</t>
        </is>
      </c>
      <c r="B20">
        <f>1/B18</f>
        <v/>
      </c>
    </row>
    <row r="21">
      <c r="A21" s="31" t="inlineStr">
        <is>
          <t>HHV [CO2/MJ_H2]</t>
        </is>
      </c>
      <c r="B21">
        <f>B20/4</f>
        <v/>
      </c>
    </row>
    <row r="22">
      <c r="A22" s="70" t="inlineStr">
        <is>
          <t>H2 HHV [MJ/kg]</t>
        </is>
      </c>
      <c r="B22" t="n">
        <v>141.7</v>
      </c>
    </row>
    <row r="23">
      <c r="A23" s="70" t="inlineStr">
        <is>
          <t>H2 LHV [MJ/kg]</t>
        </is>
      </c>
      <c r="B23" t="n">
        <v>120</v>
      </c>
    </row>
    <row r="24">
      <c r="A24" s="70" t="inlineStr">
        <is>
          <t>H2 LHV [mole/MJ]</t>
        </is>
      </c>
      <c r="B24">
        <f>1/B19</f>
        <v/>
      </c>
    </row>
    <row r="25">
      <c r="A25" s="31" t="inlineStr">
        <is>
          <t>ratio LHV/HHV</t>
        </is>
      </c>
      <c r="B25">
        <f>B23/B22</f>
        <v/>
      </c>
    </row>
    <row r="26">
      <c r="A26" s="31" t="inlineStr">
        <is>
          <t>LHV [CO2/MJ_H2]</t>
        </is>
      </c>
      <c r="B26">
        <f>B24/4</f>
        <v/>
      </c>
    </row>
    <row r="27">
      <c r="A27" s="31" t="inlineStr">
        <is>
          <t>CO2 [g/Mole]</t>
        </is>
      </c>
      <c r="B27" t="n">
        <v>44.01</v>
      </c>
      <c r="C27" s="31" t="inlineStr">
        <is>
          <t>howarth</t>
        </is>
      </c>
    </row>
    <row r="28">
      <c r="A28" s="31" t="inlineStr">
        <is>
          <t>CH4 [g/Mole]</t>
        </is>
      </c>
      <c r="B28" t="n">
        <v>16.04</v>
      </c>
    </row>
    <row r="29">
      <c r="A29" s="3" t="inlineStr">
        <is>
          <t>Upstream</t>
        </is>
      </c>
    </row>
    <row r="30">
      <c r="A30" s="31" t="inlineStr">
        <is>
          <t>Upstream methane leakage rate [%] low</t>
        </is>
      </c>
      <c r="B30" s="11" t="n">
        <v>0.002</v>
      </c>
      <c r="C30" s="31" t="inlineStr">
        <is>
          <t>Antonini et al 2020</t>
        </is>
      </c>
    </row>
    <row r="31">
      <c r="A31" s="31" t="inlineStr">
        <is>
          <t>Upstream methane leakage rate [%] mid</t>
        </is>
      </c>
      <c r="B31" s="11" t="n">
        <v>0.015</v>
      </c>
      <c r="C31" s="31" t="inlineStr">
        <is>
          <t>Antonini et al 2020</t>
        </is>
      </c>
    </row>
    <row r="32">
      <c r="A32" s="31" t="inlineStr">
        <is>
          <t>Upstream methane leakage rate [%] high</t>
        </is>
      </c>
      <c r="B32" s="11" t="n">
        <v>0.08</v>
      </c>
      <c r="C32" s="31" t="inlineStr">
        <is>
          <t>Antonini et al 2020</t>
        </is>
      </c>
    </row>
    <row r="33">
      <c r="A33" s="31" t="inlineStr">
        <is>
          <t>Upstream methane emissions [g CO2e/MJ_H2] low</t>
        </is>
      </c>
      <c r="B33">
        <f>B44*B30*$B$15</f>
        <v/>
      </c>
    </row>
    <row r="34">
      <c r="A34" s="31" t="inlineStr">
        <is>
          <t>Upstream methane emissions [g CO2e/MJ_H2] mid</t>
        </is>
      </c>
      <c r="B34">
        <f>B44*B31*$B$15</f>
        <v/>
      </c>
    </row>
    <row r="35">
      <c r="A35" s="31" t="inlineStr">
        <is>
          <t>Upstream methane emissions [g CO2e/MJ_H2] high</t>
        </is>
      </c>
      <c r="B35">
        <f>B44*B32*$B$15</f>
        <v/>
      </c>
    </row>
    <row r="36">
      <c r="A36" s="31" t="inlineStr">
        <is>
          <t>Indirect upstream emissions [%]</t>
        </is>
      </c>
      <c r="B36" s="11" t="n">
        <v>0.075</v>
      </c>
      <c r="C36" s="31" t="inlineStr">
        <is>
          <t>howarth</t>
        </is>
      </c>
    </row>
    <row r="37">
      <c r="A37" s="31" t="inlineStr">
        <is>
          <t>Indirect upstream emissions [g CO2e/MJ_CH4]</t>
        </is>
      </c>
      <c r="C37" s="31" t="n"/>
    </row>
    <row r="38">
      <c r="A38" s="3" t="inlineStr">
        <is>
          <t>H2 from SMR</t>
        </is>
      </c>
    </row>
    <row r="39">
      <c r="A39" s="31" t="inlineStr">
        <is>
          <t>CO2 from SMR as feedstock [g CO2/MJ]</t>
        </is>
      </c>
      <c r="B39" t="n">
        <v>45.4</v>
      </c>
    </row>
    <row r="40">
      <c r="A40" s="31" t="inlineStr">
        <is>
          <t>CO2 from SMR as fuel [g CO2/MJ]</t>
        </is>
      </c>
      <c r="B40" t="n">
        <v>41.9</v>
      </c>
    </row>
    <row r="41">
      <c r="A41" s="69" t="inlineStr">
        <is>
          <t>Capture rate [%] flue gas low</t>
        </is>
      </c>
      <c r="B41" s="11" t="n">
        <v>0.65</v>
      </c>
    </row>
    <row r="42">
      <c r="A42" s="69" t="inlineStr">
        <is>
          <t>Capture rate [%] flue gas high</t>
        </is>
      </c>
      <c r="B42" s="11" t="n">
        <v>0.9</v>
      </c>
    </row>
    <row r="43">
      <c r="A43" s="32" t="inlineStr">
        <is>
          <t>Direct CO2 emissions [g CO2/MJ]</t>
        </is>
      </c>
      <c r="B43" s="33" t="n">
        <v>75</v>
      </c>
    </row>
    <row r="44">
      <c r="A44" s="31" t="inlineStr">
        <is>
          <t>CH4 consumed for grey H2 [g CH4/MJ_H2]</t>
        </is>
      </c>
      <c r="B44" t="n">
        <v>31.8</v>
      </c>
    </row>
    <row r="45">
      <c r="A45" s="31" t="inlineStr">
        <is>
          <t>Capture rate [%] low</t>
        </is>
      </c>
      <c r="B45" s="13" t="n">
        <v>0.55</v>
      </c>
    </row>
    <row r="46">
      <c r="A46" s="31" t="inlineStr">
        <is>
          <t>Capture rate [%] mid</t>
        </is>
      </c>
      <c r="B46" s="13" t="n">
        <v>0.8</v>
      </c>
    </row>
    <row r="47">
      <c r="A47" s="31" t="inlineStr">
        <is>
          <t>Capture rate [%] high</t>
        </is>
      </c>
      <c r="B47" s="13" t="n">
        <v>0.95</v>
      </c>
    </row>
    <row r="48">
      <c r="A48" s="3" t="inlineStr">
        <is>
          <t>Energy to drive SMR</t>
        </is>
      </c>
    </row>
    <row r="49">
      <c r="A49" s="71" t="inlineStr">
        <is>
          <t>Heat Input [MJ/mole_H2]</t>
        </is>
      </c>
      <c r="B49" t="n">
        <v>0.1814</v>
      </c>
    </row>
    <row r="50">
      <c r="A50" s="3" t="inlineStr">
        <is>
          <t>Energy to power carbon capture</t>
        </is>
      </c>
    </row>
    <row r="51">
      <c r="A51" s="30" t="inlineStr">
        <is>
          <t>Electricty from grid</t>
        </is>
      </c>
      <c r="B51" t="n">
        <v>9</v>
      </c>
      <c r="C51" s="30" t="inlineStr">
        <is>
          <t>Antonini et al 2020</t>
        </is>
      </c>
      <c r="AH51" s="30" t="n"/>
    </row>
    <row r="52">
      <c r="A52" s="3" t="inlineStr">
        <is>
          <t>Pipeline transport</t>
        </is>
      </c>
    </row>
    <row r="53">
      <c r="A53" s="56" t="inlineStr">
        <is>
          <t>Energy use for compression</t>
        </is>
      </c>
    </row>
    <row r="54">
      <c r="A54" s="63" t="inlineStr">
        <is>
          <t>Low - Compression capacity @ 48inch [MW_el/1000km]</t>
        </is>
      </c>
      <c r="B54" t="n">
        <v>190</v>
      </c>
      <c r="C54" s="56" t="inlineStr">
        <is>
          <t>EHB 2020</t>
        </is>
      </c>
    </row>
    <row r="55">
      <c r="A55" s="63" t="inlineStr">
        <is>
          <t>Medium - Compression capacity @ 48inch [MW_el/1000km]</t>
        </is>
      </c>
      <c r="B55">
        <f>(B54+B56)/2</f>
        <v/>
      </c>
      <c r="C55" s="56" t="inlineStr">
        <is>
          <t>EHB 2020</t>
        </is>
      </c>
    </row>
    <row r="56">
      <c r="A56" s="63" t="inlineStr">
        <is>
          <t>High - Compression capacity @ 48inch [MW_el/1000km]</t>
        </is>
      </c>
      <c r="B56" t="n">
        <v>330</v>
      </c>
      <c r="C56" s="56" t="inlineStr">
        <is>
          <t>EHB 2020</t>
        </is>
      </c>
    </row>
    <row r="57">
      <c r="A57" s="63" t="inlineStr">
        <is>
          <t>Assumed load factor for compressor electricity consumption [h/a]</t>
        </is>
      </c>
      <c r="B57" t="n">
        <v>5000</v>
      </c>
      <c r="C57" s="56" t="inlineStr">
        <is>
          <t>EHB 2020</t>
        </is>
      </c>
    </row>
    <row r="58">
      <c r="A58" s="63" t="inlineStr">
        <is>
          <t>Assumed load factor for compressor electricity consumption [%]</t>
        </is>
      </c>
      <c r="B58">
        <f>B57/8760</f>
        <v/>
      </c>
      <c r="C58" s="56" t="inlineStr">
        <is>
          <t>EHB 2020</t>
        </is>
      </c>
    </row>
    <row r="59">
      <c r="A59" s="63" t="inlineStr">
        <is>
          <t>Capacity at full load factor [GW_H2_LHV]</t>
        </is>
      </c>
      <c r="B59" t="n">
        <v>13</v>
      </c>
      <c r="C59" s="56" t="n"/>
    </row>
    <row r="60">
      <c r="A60" s="63" t="inlineStr">
        <is>
          <t>Capacity at full load factor [kg H2/a]</t>
        </is>
      </c>
      <c r="B60">
        <f>B59*1000000/B17*8760</f>
        <v/>
      </c>
      <c r="C60" s="56" t="n"/>
    </row>
    <row r="61">
      <c r="A61" s="63" t="inlineStr">
        <is>
          <t>Pipeline load factor [%]</t>
        </is>
      </c>
      <c r="B61" s="11" t="n">
        <v>0.75</v>
      </c>
    </row>
    <row r="62">
      <c r="A62" s="3" t="inlineStr">
        <is>
          <t>Hydrogen leakage</t>
        </is>
      </c>
      <c r="B62" s="3" t="inlineStr">
        <is>
          <t xml:space="preserve">Predicted Emission Confidence level </t>
        </is>
      </c>
      <c r="C62" s="66" t="inlineStr">
        <is>
          <t>Ref</t>
        </is>
      </c>
    </row>
    <row r="63">
      <c r="A63" s="104" t="inlineStr">
        <is>
          <t xml:space="preserve">Electrolytic H2 production [% of produced H2] </t>
        </is>
      </c>
      <c r="B63" s="11" t="n">
        <v>0.092</v>
      </c>
      <c r="C63" s="66" t="inlineStr">
        <is>
          <t>DOE 2022</t>
        </is>
      </c>
    </row>
    <row r="64">
      <c r="A64" s="104" t="inlineStr">
        <is>
          <t>Electrolytic H2 production [% of produced H2] w/ recombination</t>
        </is>
      </c>
      <c r="B64" s="11" t="n">
        <v>0.0052</v>
      </c>
      <c r="C64" s="66" t="inlineStr">
        <is>
          <t>DOE 2022</t>
        </is>
      </c>
    </row>
    <row r="65">
      <c r="A65" s="104" t="inlineStr">
        <is>
          <t>CCS enabled H2 production [% of produced H2]</t>
        </is>
      </c>
      <c r="B65" s="11" t="n">
        <v>0.005</v>
      </c>
      <c r="C65" s="66" t="inlineStr">
        <is>
          <t>DOE 2022</t>
        </is>
      </c>
    </row>
    <row r="66">
      <c r="A66" s="66" t="inlineStr">
        <is>
          <t>Large-scale transmission [% of transported hyodrogen]</t>
        </is>
      </c>
      <c r="B66" s="11" t="n">
        <v>0.0048</v>
      </c>
      <c r="C66" s="66" t="inlineStr">
        <is>
          <t>DOE 2022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 filterMode="1">
    <tabColor theme="9" tint="0.3999755851924192"/>
    <outlinePr summaryBelow="1" summaryRight="1"/>
    <pageSetUpPr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6"/>
  <cols>
    <col width="34.33203125" customWidth="1" style="108" min="1" max="1"/>
  </cols>
  <sheetData>
    <row r="1" customFormat="1" s="3">
      <c r="A1" s="53" t="inlineStr">
        <is>
          <t>ID</t>
        </is>
      </c>
      <c r="B1" s="53" t="n">
        <v>2020</v>
      </c>
      <c r="C1" s="53" t="n">
        <v>2021</v>
      </c>
      <c r="D1" s="53" t="n">
        <v>2022</v>
      </c>
      <c r="E1" s="53" t="n">
        <v>2023</v>
      </c>
      <c r="F1" s="53" t="n">
        <v>2024</v>
      </c>
      <c r="G1" s="53" t="n">
        <v>2025</v>
      </c>
      <c r="H1" s="53" t="n">
        <v>2026</v>
      </c>
      <c r="I1" s="53" t="n">
        <v>2027</v>
      </c>
      <c r="J1" s="53" t="n">
        <v>2028</v>
      </c>
      <c r="K1" s="53" t="n">
        <v>2029</v>
      </c>
      <c r="L1" s="53" t="n">
        <v>2030</v>
      </c>
      <c r="M1" s="53" t="n">
        <v>2031</v>
      </c>
      <c r="N1" s="53" t="n">
        <v>2032</v>
      </c>
      <c r="O1" s="53" t="n">
        <v>2033</v>
      </c>
      <c r="P1" s="53" t="n">
        <v>2034</v>
      </c>
      <c r="Q1" s="53" t="n">
        <v>2035</v>
      </c>
      <c r="R1" s="53" t="n">
        <v>2036</v>
      </c>
      <c r="S1" s="53" t="n">
        <v>2037</v>
      </c>
      <c r="T1" s="53" t="n">
        <v>2038</v>
      </c>
      <c r="U1" s="53" t="n">
        <v>2039</v>
      </c>
      <c r="V1" s="53" t="n">
        <v>2040</v>
      </c>
      <c r="W1" s="53" t="n">
        <v>2041</v>
      </c>
      <c r="X1" s="53" t="n">
        <v>2042</v>
      </c>
      <c r="Y1" s="53" t="n">
        <v>2043</v>
      </c>
      <c r="Z1" s="53" t="n">
        <v>2044</v>
      </c>
      <c r="AA1" s="53" t="n">
        <v>2045</v>
      </c>
      <c r="AB1" s="53" t="n">
        <v>2046</v>
      </c>
      <c r="AC1" s="53" t="n">
        <v>2047</v>
      </c>
      <c r="AD1" s="53" t="n">
        <v>2048</v>
      </c>
      <c r="AE1" s="53" t="n">
        <v>2049</v>
      </c>
      <c r="AF1" s="54" t="n">
        <v>2050</v>
      </c>
    </row>
    <row r="2" hidden="1" s="108">
      <c r="A2" s="49" t="inlineStr">
        <is>
          <t>United_Arab_Emirates_Onshore_3_low_temp_baseline</t>
        </is>
      </c>
      <c r="B2" s="49" t="n">
        <v>7.083424060839464</v>
      </c>
      <c r="C2" s="49" t="n">
        <v>6.891297541611722</v>
      </c>
      <c r="D2" s="49" t="n">
        <v>6.715542621873632</v>
      </c>
      <c r="E2" s="49" t="n">
        <v>6.552560380517995</v>
      </c>
      <c r="F2" s="49" t="n">
        <v>6.399782894571754</v>
      </c>
      <c r="G2" s="49" t="n">
        <v>6.25531556945867</v>
      </c>
      <c r="H2" s="49" t="n">
        <v>6.117721560780879</v>
      </c>
      <c r="I2" s="49" t="n">
        <v>5.985885699002919</v>
      </c>
      <c r="J2" s="49" t="n">
        <v>5.858925240934967</v>
      </c>
      <c r="K2" s="49" t="n">
        <v>5.73612940851415</v>
      </c>
      <c r="L2" s="49" t="n">
        <v>5.616917278911108</v>
      </c>
      <c r="M2" s="49" t="n">
        <v>5.499672050182285</v>
      </c>
      <c r="N2" s="49" t="n">
        <v>5.405781282214199</v>
      </c>
      <c r="O2" s="49" t="n">
        <v>5.314903073548654</v>
      </c>
      <c r="P2" s="49" t="n">
        <v>5.227185668076087</v>
      </c>
      <c r="Q2" s="49" t="n">
        <v>5.143342819614714</v>
      </c>
      <c r="R2" s="49" t="n">
        <v>5.061137990359518</v>
      </c>
      <c r="S2" s="49" t="n">
        <v>4.980919940838209</v>
      </c>
      <c r="T2" s="49" t="n">
        <v>4.906551110400001</v>
      </c>
      <c r="U2" s="49" t="n">
        <v>4.831826874290672</v>
      </c>
      <c r="V2" s="49" t="n">
        <v>4.757189389165624</v>
      </c>
      <c r="W2" s="49" t="n">
        <v>4.691380396184472</v>
      </c>
      <c r="X2" s="49" t="n">
        <v>4.628208411527057</v>
      </c>
      <c r="Y2" s="49" t="n">
        <v>4.566471425907881</v>
      </c>
      <c r="Z2" s="49" t="n">
        <v>4.512362505658759</v>
      </c>
      <c r="AA2" s="49" t="n">
        <v>4.403312369085738</v>
      </c>
      <c r="AB2" s="49" t="n">
        <v>4.338001399750228</v>
      </c>
      <c r="AC2" s="49" t="n">
        <v>4.27481718256962</v>
      </c>
      <c r="AD2" s="49" t="n">
        <v>4.213585595524828</v>
      </c>
      <c r="AE2" s="49" t="n">
        <v>4.154154280031438</v>
      </c>
      <c r="AF2" s="50" t="n">
        <v>4.096389123576135</v>
      </c>
    </row>
    <row r="3" hidden="1" s="108">
      <c r="A3" s="49" t="inlineStr">
        <is>
          <t>United_Arab_Emirates_Offshore_1_low_temp_baseline</t>
        </is>
      </c>
      <c r="B3" s="49" t="n">
        <v>11.47010929823735</v>
      </c>
      <c r="C3" s="49" t="n">
        <v>11.10434628586392</v>
      </c>
      <c r="D3" s="49" t="n">
        <v>10.78740422492971</v>
      </c>
      <c r="E3" s="49" t="n">
        <v>10.50531369022141</v>
      </c>
      <c r="F3" s="49" t="n">
        <v>10.24926541990326</v>
      </c>
      <c r="G3" s="49" t="n">
        <v>10.01335916601527</v>
      </c>
      <c r="H3" s="49" t="n">
        <v>9.793456089828744</v>
      </c>
      <c r="I3" s="49" t="n">
        <v>9.586544526139289</v>
      </c>
      <c r="J3" s="49" t="n">
        <v>9.390366673171993</v>
      </c>
      <c r="K3" s="49" t="n">
        <v>9.203187450204171</v>
      </c>
      <c r="L3" s="49" t="n">
        <v>9.023645295005249</v>
      </c>
      <c r="M3" s="49" t="n">
        <v>8.786473052944773</v>
      </c>
      <c r="N3" s="49" t="n">
        <v>8.578951926672516</v>
      </c>
      <c r="O3" s="49" t="n">
        <v>8.390843895935147</v>
      </c>
      <c r="P3" s="49" t="n">
        <v>8.217904272073378</v>
      </c>
      <c r="Q3" s="49" t="n">
        <v>8.057514340507282</v>
      </c>
      <c r="R3" s="49" t="n">
        <v>7.908820529023837</v>
      </c>
      <c r="S3" s="49" t="n">
        <v>7.767507773216065</v>
      </c>
      <c r="T3" s="49" t="n">
        <v>7.633930062194735</v>
      </c>
      <c r="U3" s="49" t="n">
        <v>7.50865567792632</v>
      </c>
      <c r="V3" s="49" t="n">
        <v>7.386152423180581</v>
      </c>
      <c r="W3" s="49" t="n">
        <v>7.248223881435035</v>
      </c>
      <c r="X3" s="49" t="n">
        <v>7.116203571384839</v>
      </c>
      <c r="Y3" s="49" t="n">
        <v>6.99226080949303</v>
      </c>
      <c r="Z3" s="49" t="n">
        <v>6.880683547978384</v>
      </c>
      <c r="AA3" s="49" t="n">
        <v>6.719988670332116</v>
      </c>
      <c r="AB3" s="49" t="n">
        <v>6.607285307452211</v>
      </c>
      <c r="AC3" s="49" t="n">
        <v>6.500266883602833</v>
      </c>
      <c r="AD3" s="49" t="n">
        <v>6.39824834274232</v>
      </c>
      <c r="AE3" s="49" t="n">
        <v>6.30066611685622</v>
      </c>
      <c r="AF3" s="50" t="n">
        <v>6.207050975152202</v>
      </c>
    </row>
    <row r="4" hidden="1" s="108">
      <c r="A4" s="49" t="inlineStr">
        <is>
          <t>United_Arab_Emirates_Offshore_2_low_temp_baseline</t>
        </is>
      </c>
      <c r="B4" s="49" t="n">
        <v>15.51852020809152</v>
      </c>
      <c r="C4" s="49" t="n">
        <v>15.02641912406256</v>
      </c>
      <c r="D4" s="49" t="n">
        <v>14.60339095274951</v>
      </c>
      <c r="E4" s="49" t="n">
        <v>14.22970924900932</v>
      </c>
      <c r="F4" s="49" t="n">
        <v>13.89293667166524</v>
      </c>
      <c r="G4" s="49" t="n">
        <v>13.58474482477587</v>
      </c>
      <c r="H4" s="49" t="n">
        <v>13.29929314107065</v>
      </c>
      <c r="I4" s="49" t="n">
        <v>13.03233300109385</v>
      </c>
      <c r="J4" s="49" t="n">
        <v>12.78068044636631</v>
      </c>
      <c r="K4" s="49" t="n">
        <v>12.54188971614669</v>
      </c>
      <c r="L4" s="49" t="n">
        <v>12.31404252622702</v>
      </c>
      <c r="M4" s="49" t="n">
        <v>11.98683281920897</v>
      </c>
      <c r="N4" s="49" t="n">
        <v>11.70160541691328</v>
      </c>
      <c r="O4" s="49" t="n">
        <v>11.44383307318962</v>
      </c>
      <c r="P4" s="49" t="n">
        <v>11.20749360371889</v>
      </c>
      <c r="Q4" s="49" t="n">
        <v>10.98887220305757</v>
      </c>
      <c r="R4" s="49" t="n">
        <v>10.78675893800367</v>
      </c>
      <c r="S4" s="49" t="n">
        <v>10.59503167110519</v>
      </c>
      <c r="T4" s="49" t="n">
        <v>10.41419405664561</v>
      </c>
      <c r="U4" s="49" t="n">
        <v>10.24505382446609</v>
      </c>
      <c r="V4" s="49" t="n">
        <v>10.07976153581198</v>
      </c>
      <c r="W4" s="49" t="n">
        <v>9.892513530169305</v>
      </c>
      <c r="X4" s="49" t="n">
        <v>9.713565828499373</v>
      </c>
      <c r="Y4" s="49" t="n">
        <v>9.545997531804584</v>
      </c>
      <c r="Z4" s="49" t="n">
        <v>9.395893775520843</v>
      </c>
      <c r="AA4" s="49" t="n">
        <v>9.176013030701681</v>
      </c>
      <c r="AB4" s="49" t="n">
        <v>9.024151370435371</v>
      </c>
      <c r="AC4" s="49" t="n">
        <v>8.880277223857275</v>
      </c>
      <c r="AD4" s="49" t="n">
        <v>8.743419275470707</v>
      </c>
      <c r="AE4" s="49" t="n">
        <v>8.612778632532549</v>
      </c>
      <c r="AF4" s="50" t="n">
        <v>8.487690287477301</v>
      </c>
    </row>
    <row r="5" hidden="1" s="108">
      <c r="A5" s="49" t="inlineStr">
        <is>
          <t>United_Arab_Emirates_PV_2_low_temp_baseline</t>
        </is>
      </c>
      <c r="B5" s="49" t="n">
        <v>3.99018302640903</v>
      </c>
      <c r="C5" s="49" t="n">
        <v>3.815470182045432</v>
      </c>
      <c r="D5" s="49" t="n">
        <v>3.659374607684559</v>
      </c>
      <c r="E5" s="49" t="n">
        <v>3.51667065012695</v>
      </c>
      <c r="F5" s="49" t="n">
        <v>3.384028952446042</v>
      </c>
      <c r="G5" s="49" t="n">
        <v>3.259207391256937</v>
      </c>
      <c r="H5" s="49" t="n">
        <v>3.140629366682265</v>
      </c>
      <c r="I5" s="49" t="n">
        <v>3.027147158769509</v>
      </c>
      <c r="J5" s="49" t="n">
        <v>2.917901147973847</v>
      </c>
      <c r="K5" s="49" t="n">
        <v>2.812231994740005</v>
      </c>
      <c r="L5" s="49" t="n">
        <v>2.709623655544391</v>
      </c>
      <c r="M5" s="49" t="n">
        <v>2.643910255140853</v>
      </c>
      <c r="N5" s="49" t="n">
        <v>2.582474192193644</v>
      </c>
      <c r="O5" s="49" t="n">
        <v>2.523966333522449</v>
      </c>
      <c r="P5" s="49" t="n">
        <v>2.468149527529196</v>
      </c>
      <c r="Q5" s="49" t="n">
        <v>2.414150254197248</v>
      </c>
      <c r="R5" s="49" t="n">
        <v>2.361432962743248</v>
      </c>
      <c r="S5" s="49" t="n">
        <v>2.311123888611677</v>
      </c>
      <c r="T5" s="49" t="n">
        <v>2.262411478142261</v>
      </c>
      <c r="U5" s="49" t="n">
        <v>2.21543410222954</v>
      </c>
      <c r="V5" s="49" t="n">
        <v>2.169527455928465</v>
      </c>
      <c r="W5" s="49" t="n">
        <v>2.123258744782142</v>
      </c>
      <c r="X5" s="49" t="n">
        <v>2.077645532509405</v>
      </c>
      <c r="Y5" s="49" t="n">
        <v>2.033698473008785</v>
      </c>
      <c r="Z5" s="49" t="n">
        <v>1.995167819745193</v>
      </c>
      <c r="AA5" s="49" t="n">
        <v>1.933858997598182</v>
      </c>
      <c r="AB5" s="49" t="n">
        <v>1.891447584158158</v>
      </c>
      <c r="AC5" s="49" t="n">
        <v>1.850561634894507</v>
      </c>
      <c r="AD5" s="49" t="n">
        <v>1.81104958476453</v>
      </c>
      <c r="AE5" s="49" t="n">
        <v>1.772783196763613</v>
      </c>
      <c r="AF5" s="50" t="n">
        <v>1.735653003153456</v>
      </c>
    </row>
    <row r="6" hidden="1" s="108">
      <c r="A6" s="49" t="inlineStr">
        <is>
          <t>United_Arab_Emirates_PV_3_low_temp_baseline</t>
        </is>
      </c>
      <c r="B6" s="49" t="n">
        <v>4.167158451317206</v>
      </c>
      <c r="C6" s="49" t="n">
        <v>3.984340137325058</v>
      </c>
      <c r="D6" s="49" t="n">
        <v>3.821167271196168</v>
      </c>
      <c r="E6" s="49" t="n">
        <v>3.67212840603374</v>
      </c>
      <c r="F6" s="49" t="n">
        <v>3.533712251409525</v>
      </c>
      <c r="G6" s="49" t="n">
        <v>3.403554266078619</v>
      </c>
      <c r="H6" s="49" t="n">
        <v>3.279991843840796</v>
      </c>
      <c r="I6" s="49" t="n">
        <v>3.16181471045414</v>
      </c>
      <c r="J6" s="49" t="n">
        <v>3.048116437701296</v>
      </c>
      <c r="K6" s="49" t="n">
        <v>2.938201817581991</v>
      </c>
      <c r="L6" s="49" t="n">
        <v>2.831526761574124</v>
      </c>
      <c r="M6" s="49" t="n">
        <v>2.76268393050469</v>
      </c>
      <c r="N6" s="49" t="n">
        <v>2.698358526849013</v>
      </c>
      <c r="O6" s="49" t="n">
        <v>2.637123717463192</v>
      </c>
      <c r="P6" s="49" t="n">
        <v>2.578728350916269</v>
      </c>
      <c r="Q6" s="49" t="n">
        <v>2.522248835424842</v>
      </c>
      <c r="R6" s="49" t="n">
        <v>2.467119003229668</v>
      </c>
      <c r="S6" s="49" t="n">
        <v>2.414528768806918</v>
      </c>
      <c r="T6" s="49" t="n">
        <v>2.363620288466721</v>
      </c>
      <c r="U6" s="49" t="n">
        <v>2.314539554360066</v>
      </c>
      <c r="V6" s="49" t="n">
        <v>2.26658456777365</v>
      </c>
      <c r="W6" s="49" t="n">
        <v>2.218238980019096</v>
      </c>
      <c r="X6" s="49" t="n">
        <v>2.170580639021011</v>
      </c>
      <c r="Y6" s="49" t="n">
        <v>2.124677652275292</v>
      </c>
      <c r="Z6" s="49" t="n">
        <v>2.084493786581382</v>
      </c>
      <c r="AA6" s="49" t="n">
        <v>2.020231411964083</v>
      </c>
      <c r="AB6" s="49" t="n">
        <v>1.975935227910885</v>
      </c>
      <c r="AC6" s="49" t="n">
        <v>1.933246795552225</v>
      </c>
      <c r="AD6" s="49" t="n">
        <v>1.892006296331877</v>
      </c>
      <c r="AE6" s="49" t="n">
        <v>1.852078515388925</v>
      </c>
      <c r="AF6" s="50" t="n">
        <v>1.813348033011235</v>
      </c>
    </row>
    <row r="7" hidden="1" s="108">
      <c r="A7" s="49" t="inlineStr">
        <is>
          <t>United_Arab_Emirates_PV_4_low_temp_baseline</t>
        </is>
      </c>
      <c r="B7" s="49" t="n">
        <v>4.434076730165952</v>
      </c>
      <c r="C7" s="49" t="n">
        <v>4.238962362390596</v>
      </c>
      <c r="D7" s="49" t="n">
        <v>4.065110398929649</v>
      </c>
      <c r="E7" s="49" t="n">
        <v>3.90654919949674</v>
      </c>
      <c r="F7" s="49" t="n">
        <v>3.759474219137788</v>
      </c>
      <c r="G7" s="49" t="n">
        <v>3.621323394694404</v>
      </c>
      <c r="H7" s="49" t="n">
        <v>3.490295209774597</v>
      </c>
      <c r="I7" s="49" t="n">
        <v>3.365078257933209</v>
      </c>
      <c r="J7" s="49" t="n">
        <v>3.244690360803722</v>
      </c>
      <c r="K7" s="49" t="n">
        <v>3.128378208323503</v>
      </c>
      <c r="L7" s="49" t="n">
        <v>3.015552238891918</v>
      </c>
      <c r="M7" s="49" t="n">
        <v>2.941982337555252</v>
      </c>
      <c r="N7" s="49" t="n">
        <v>2.87328975869243</v>
      </c>
      <c r="O7" s="49" t="n">
        <v>2.807931245669842</v>
      </c>
      <c r="P7" s="49" t="n">
        <v>2.745635428699724</v>
      </c>
      <c r="Q7" s="49" t="n">
        <v>2.68540331917198</v>
      </c>
      <c r="R7" s="49" t="n">
        <v>2.626622561649278</v>
      </c>
      <c r="S7" s="49" t="n">
        <v>2.570580930685568</v>
      </c>
      <c r="T7" s="49" t="n">
        <v>2.516350466535538</v>
      </c>
      <c r="U7" s="49" t="n">
        <v>2.464089383093952</v>
      </c>
      <c r="V7" s="49" t="n">
        <v>2.413038250449763</v>
      </c>
      <c r="W7" s="49" t="n">
        <v>2.36155856293326</v>
      </c>
      <c r="X7" s="49" t="n">
        <v>2.310814461245252</v>
      </c>
      <c r="Y7" s="49" t="n">
        <v>2.261961922622384</v>
      </c>
      <c r="Z7" s="49" t="n">
        <v>2.219290479142131</v>
      </c>
      <c r="AA7" s="49" t="n">
        <v>2.150554539164167</v>
      </c>
      <c r="AB7" s="49" t="n">
        <v>2.103417480015805</v>
      </c>
      <c r="AC7" s="49" t="n">
        <v>2.058012703032376</v>
      </c>
      <c r="AD7" s="49" t="n">
        <v>2.014167366289525</v>
      </c>
      <c r="AE7" s="49" t="n">
        <v>1.971735250913599</v>
      </c>
      <c r="AF7" s="50" t="n">
        <v>1.930591557527564</v>
      </c>
    </row>
    <row r="8" hidden="1" s="108">
      <c r="A8" s="49" t="inlineStr">
        <is>
          <t>United_Arab_Emirates_Onshore_3_high_temp_baseline</t>
        </is>
      </c>
      <c r="B8" s="49" t="n">
        <v>9.702489043060176</v>
      </c>
      <c r="C8" s="49" t="n">
        <v>9.328329232514946</v>
      </c>
      <c r="D8" s="49" t="n">
        <v>8.968598809882367</v>
      </c>
      <c r="E8" s="49" t="n">
        <v>8.619103775123598</v>
      </c>
      <c r="F8" s="49" t="n">
        <v>8.27676986443133</v>
      </c>
      <c r="G8" s="49" t="n">
        <v>7.939249495299117</v>
      </c>
      <c r="H8" s="49" t="n">
        <v>7.604684037645281</v>
      </c>
      <c r="I8" s="49" t="n">
        <v>7.271553020995558</v>
      </c>
      <c r="J8" s="49" t="n">
        <v>6.938574535190776</v>
      </c>
      <c r="K8" s="49" t="n">
        <v>6.604637067685476</v>
      </c>
      <c r="L8" s="49" t="n">
        <v>6.268751329714712</v>
      </c>
      <c r="M8" s="49" t="n">
        <v>6.129546040996704</v>
      </c>
      <c r="N8" s="49" t="n">
        <v>6.011104063441318</v>
      </c>
      <c r="O8" s="49" t="n">
        <v>5.894560533077651</v>
      </c>
      <c r="P8" s="49" t="n">
        <v>5.780063315225169</v>
      </c>
      <c r="Q8" s="49" t="n">
        <v>5.668286680225278</v>
      </c>
      <c r="R8" s="49" t="n">
        <v>5.557153990727912</v>
      </c>
      <c r="S8" s="49" t="n">
        <v>5.446994633507214</v>
      </c>
      <c r="T8" s="49" t="n">
        <v>5.341419063857635</v>
      </c>
      <c r="U8" s="49" t="n">
        <v>5.234639080299957</v>
      </c>
      <c r="V8" s="49" t="n">
        <v>5.127066543002456</v>
      </c>
      <c r="W8" s="49" t="n">
        <v>5.031001743265691</v>
      </c>
      <c r="X8" s="49" t="n">
        <v>4.936074998483658</v>
      </c>
      <c r="Y8" s="49" t="n">
        <v>4.84113792830038</v>
      </c>
      <c r="Z8" s="49" t="n">
        <v>4.751944586672838</v>
      </c>
      <c r="AA8" s="49" t="n">
        <v>4.610084119570144</v>
      </c>
      <c r="AB8" s="49" t="n">
        <v>4.507630435492077</v>
      </c>
      <c r="AC8" s="49" t="n">
        <v>4.405707026297601</v>
      </c>
      <c r="AD8" s="49" t="n">
        <v>4.304116484513061</v>
      </c>
      <c r="AE8" s="49" t="n">
        <v>4.202679244481859</v>
      </c>
      <c r="AF8" s="50" t="n">
        <v>4.101230242766548</v>
      </c>
    </row>
    <row r="9" hidden="1" s="108">
      <c r="A9" s="49" t="inlineStr">
        <is>
          <t>United_Arab_Emirates_Offshore_1_high_temp_baseline</t>
        </is>
      </c>
      <c r="B9" s="49" t="n">
        <v>14.72646682429323</v>
      </c>
      <c r="C9" s="49" t="n">
        <v>14.12636279001547</v>
      </c>
      <c r="D9" s="49" t="n">
        <v>13.57134485778877</v>
      </c>
      <c r="E9" s="49" t="n">
        <v>13.0462709430205</v>
      </c>
      <c r="F9" s="49" t="n">
        <v>12.54137642197351</v>
      </c>
      <c r="G9" s="49" t="n">
        <v>12.04991607498685</v>
      </c>
      <c r="H9" s="49" t="n">
        <v>11.56695836393103</v>
      </c>
      <c r="I9" s="49" t="n">
        <v>11.08871613094099</v>
      </c>
      <c r="J9" s="49" t="n">
        <v>10.61214996882014</v>
      </c>
      <c r="K9" s="49" t="n">
        <v>10.1347200233838</v>
      </c>
      <c r="L9" s="49" t="n">
        <v>9.654223111290037</v>
      </c>
      <c r="M9" s="49" t="n">
        <v>9.400351786879696</v>
      </c>
      <c r="N9" s="49" t="n">
        <v>9.171711093925001</v>
      </c>
      <c r="O9" s="49" t="n">
        <v>8.959239830202755</v>
      </c>
      <c r="P9" s="49" t="n">
        <v>8.75921237907154</v>
      </c>
      <c r="Q9" s="49" t="n">
        <v>8.569342630550336</v>
      </c>
      <c r="R9" s="49" t="n">
        <v>8.388922896945335</v>
      </c>
      <c r="S9" s="49" t="n">
        <v>8.214102852992806</v>
      </c>
      <c r="T9" s="49" t="n">
        <v>8.045241814528772</v>
      </c>
      <c r="U9" s="49" t="n">
        <v>7.882894320152376</v>
      </c>
      <c r="V9" s="49" t="n">
        <v>7.722065707853906</v>
      </c>
      <c r="W9" s="49" t="n">
        <v>7.549762580857203</v>
      </c>
      <c r="X9" s="49" t="n">
        <v>7.381326028442443</v>
      </c>
      <c r="Y9" s="49" t="n">
        <v>7.21874145284403</v>
      </c>
      <c r="Z9" s="49" t="n">
        <v>7.06593108678067</v>
      </c>
      <c r="AA9" s="49" t="n">
        <v>6.866753661383422</v>
      </c>
      <c r="AB9" s="49" t="n">
        <v>6.709863816758045</v>
      </c>
      <c r="AC9" s="49" t="n">
        <v>6.556643345645144</v>
      </c>
      <c r="AD9" s="49" t="n">
        <v>6.406460071106663</v>
      </c>
      <c r="AE9" s="49" t="n">
        <v>6.258789356380422</v>
      </c>
      <c r="AF9" s="50" t="n">
        <v>6.113189762233954</v>
      </c>
    </row>
    <row r="10" hidden="1" s="108">
      <c r="A10" s="49" t="inlineStr">
        <is>
          <t>United_Arab_Emirates_Offshore_2_high_temp_baseline</t>
        </is>
      </c>
      <c r="B10" s="49" t="n">
        <v>18.72118172095238</v>
      </c>
      <c r="C10" s="49" t="n">
        <v>17.96895060690883</v>
      </c>
      <c r="D10" s="49" t="n">
        <v>17.28001287624829</v>
      </c>
      <c r="E10" s="49" t="n">
        <v>16.63434341434803</v>
      </c>
      <c r="F10" s="49" t="n">
        <v>16.01914290711739</v>
      </c>
      <c r="G10" s="49" t="n">
        <v>15.42568049039825</v>
      </c>
      <c r="H10" s="49" t="n">
        <v>14.84768137540116</v>
      </c>
      <c r="I10" s="49" t="n">
        <v>14.28043374578529</v>
      </c>
      <c r="J10" s="49" t="n">
        <v>13.72026144799504</v>
      </c>
      <c r="K10" s="49" t="n">
        <v>13.16419604424907</v>
      </c>
      <c r="L10" s="49" t="n">
        <v>12.60976374327311</v>
      </c>
      <c r="M10" s="49" t="n">
        <v>12.28208699198692</v>
      </c>
      <c r="N10" s="49" t="n">
        <v>11.98961552660498</v>
      </c>
      <c r="O10" s="49" t="n">
        <v>11.71970802810783</v>
      </c>
      <c r="P10" s="49" t="n">
        <v>11.46717192280389</v>
      </c>
      <c r="Q10" s="49" t="n">
        <v>11.22882307808885</v>
      </c>
      <c r="R10" s="49" t="n">
        <v>11.00368264839064</v>
      </c>
      <c r="S10" s="49" t="n">
        <v>10.78637294857825</v>
      </c>
      <c r="T10" s="49" t="n">
        <v>10.57740358739922</v>
      </c>
      <c r="U10" s="49" t="n">
        <v>10.37755815996262</v>
      </c>
      <c r="V10" s="49" t="n">
        <v>10.17984917484724</v>
      </c>
      <c r="W10" s="49" t="n">
        <v>9.965068627975061</v>
      </c>
      <c r="X10" s="49" t="n">
        <v>9.755958077590545</v>
      </c>
      <c r="Y10" s="49" t="n">
        <v>9.55532357210593</v>
      </c>
      <c r="Z10" s="49" t="n">
        <v>9.368699520229121</v>
      </c>
      <c r="AA10" s="49" t="n">
        <v>9.117232461878883</v>
      </c>
      <c r="AB10" s="49" t="n">
        <v>8.925465721518222</v>
      </c>
      <c r="AC10" s="49" t="n">
        <v>8.739191747275896</v>
      </c>
      <c r="AD10" s="49" t="n">
        <v>8.557544266097686</v>
      </c>
      <c r="AE10" s="49" t="n">
        <v>8.379806998541753</v>
      </c>
      <c r="AF10" s="50" t="n">
        <v>8.20537981620738</v>
      </c>
    </row>
    <row r="11" hidden="1" s="108">
      <c r="A11" s="49" t="inlineStr">
        <is>
          <t>United_Arab_Emirates_PV_2_high_temp_baseline</t>
        </is>
      </c>
      <c r="B11" s="49" t="n">
        <v>8.476055831443221</v>
      </c>
      <c r="C11" s="49" t="n">
        <v>7.997481926015398</v>
      </c>
      <c r="D11" s="49" t="n">
        <v>7.541620357154242</v>
      </c>
      <c r="E11" s="49" t="n">
        <v>7.101808884922003</v>
      </c>
      <c r="F11" s="49" t="n">
        <v>6.673769691749585</v>
      </c>
      <c r="G11" s="49" t="n">
        <v>6.254595164948986</v>
      </c>
      <c r="H11" s="49" t="n">
        <v>5.842218210286294</v>
      </c>
      <c r="I11" s="49" t="n">
        <v>5.435114430898174</v>
      </c>
      <c r="J11" s="49" t="n">
        <v>5.03212460146525</v>
      </c>
      <c r="K11" s="49" t="n">
        <v>4.632343701958308</v>
      </c>
      <c r="L11" s="49" t="n">
        <v>4.235048766865842</v>
      </c>
      <c r="M11" s="49" t="n">
        <v>4.111251222895716</v>
      </c>
      <c r="N11" s="49" t="n">
        <v>3.991435888403623</v>
      </c>
      <c r="O11" s="49" t="n">
        <v>3.874267178917084</v>
      </c>
      <c r="P11" s="49" t="n">
        <v>3.759512999901</v>
      </c>
      <c r="Q11" s="49" t="n">
        <v>3.646310977923501</v>
      </c>
      <c r="R11" s="49" t="n">
        <v>3.534134669679337</v>
      </c>
      <c r="S11" s="49" t="n">
        <v>3.424101658226459</v>
      </c>
      <c r="T11" s="49" t="n">
        <v>3.315411328114776</v>
      </c>
      <c r="U11" s="49" t="n">
        <v>3.208202710805872</v>
      </c>
      <c r="V11" s="49" t="n">
        <v>3.10182220041011</v>
      </c>
      <c r="W11" s="49" t="n">
        <v>2.996203288494378</v>
      </c>
      <c r="X11" s="49" t="n">
        <v>2.890767218677325</v>
      </c>
      <c r="Y11" s="49" t="n">
        <v>2.786502332461802</v>
      </c>
      <c r="Z11" s="49" t="n">
        <v>2.687055312184007</v>
      </c>
      <c r="AA11" s="49" t="n">
        <v>2.564981325131893</v>
      </c>
      <c r="AB11" s="49" t="n">
        <v>2.460869571868097</v>
      </c>
      <c r="AC11" s="49" t="n">
        <v>2.357774184123563</v>
      </c>
      <c r="AD11" s="49" t="n">
        <v>2.255538582477703</v>
      </c>
      <c r="AE11" s="49" t="n">
        <v>2.15402977665697</v>
      </c>
      <c r="AF11" s="50" t="n">
        <v>2.053133731633921</v>
      </c>
    </row>
    <row r="12" hidden="1" s="108">
      <c r="A12" s="49" t="inlineStr">
        <is>
          <t>United_Arab_Emirates_PV_3_high_temp_baseline</t>
        </is>
      </c>
      <c r="B12" s="49" t="n">
        <v>8.778252419974773</v>
      </c>
      <c r="C12" s="49" t="n">
        <v>8.283292374904715</v>
      </c>
      <c r="D12" s="49" t="n">
        <v>7.812002495203467</v>
      </c>
      <c r="E12" s="49" t="n">
        <v>7.357465485173683</v>
      </c>
      <c r="F12" s="49" t="n">
        <v>6.915241411457093</v>
      </c>
      <c r="G12" s="49" t="n">
        <v>6.482313814844246</v>
      </c>
      <c r="H12" s="49" t="n">
        <v>6.056539360114229</v>
      </c>
      <c r="I12" s="49" t="n">
        <v>5.636338427489564</v>
      </c>
      <c r="J12" s="49" t="n">
        <v>5.220510698458638</v>
      </c>
      <c r="K12" s="49" t="n">
        <v>4.808119895874759</v>
      </c>
      <c r="L12" s="49" t="n">
        <v>4.398418849644925</v>
      </c>
      <c r="M12" s="49" t="n">
        <v>4.269985221318342</v>
      </c>
      <c r="N12" s="49" t="n">
        <v>4.145738869676709</v>
      </c>
      <c r="O12" s="49" t="n">
        <v>4.024272490042007</v>
      </c>
      <c r="P12" s="49" t="n">
        <v>3.905341561724966</v>
      </c>
      <c r="Q12" s="49" t="n">
        <v>3.788037395571162</v>
      </c>
      <c r="R12" s="49" t="n">
        <v>3.671805279039347</v>
      </c>
      <c r="S12" s="49" t="n">
        <v>3.557822905278388</v>
      </c>
      <c r="T12" s="49" t="n">
        <v>3.445246644880705</v>
      </c>
      <c r="U12" s="49" t="n">
        <v>3.334223027097264</v>
      </c>
      <c r="V12" s="49" t="n">
        <v>3.224063323890852</v>
      </c>
      <c r="W12" s="49" t="n">
        <v>3.114590451214365</v>
      </c>
      <c r="X12" s="49" t="n">
        <v>3.005338489262002</v>
      </c>
      <c r="Y12" s="49" t="n">
        <v>2.89735133546418</v>
      </c>
      <c r="Z12" s="49" t="n">
        <v>2.794482026287311</v>
      </c>
      <c r="AA12" s="49" t="n">
        <v>2.66774509331483</v>
      </c>
      <c r="AB12" s="49" t="n">
        <v>2.560006392883895</v>
      </c>
      <c r="AC12" s="49" t="n">
        <v>2.453375405406466</v>
      </c>
      <c r="AD12" s="49" t="n">
        <v>2.347689048583614</v>
      </c>
      <c r="AE12" s="49" t="n">
        <v>2.242808955192907</v>
      </c>
      <c r="AF12" s="50" t="n">
        <v>2.138616620469543</v>
      </c>
    </row>
    <row r="13" hidden="1" s="108">
      <c r="A13" s="49" t="inlineStr">
        <is>
          <t>United_Arab_Emirates_PV_4_high_temp_baseline</t>
        </is>
      </c>
      <c r="B13" s="49" t="n">
        <v>9.227232636510726</v>
      </c>
      <c r="C13" s="49" t="n">
        <v>8.707958174504929</v>
      </c>
      <c r="D13" s="49" t="n">
        <v>8.213975619034425</v>
      </c>
      <c r="E13" s="49" t="n">
        <v>7.737882620971659</v>
      </c>
      <c r="F13" s="49" t="n">
        <v>7.274928500470144</v>
      </c>
      <c r="G13" s="49" t="n">
        <v>6.821886073988886</v>
      </c>
      <c r="H13" s="49" t="n">
        <v>6.376462548121444</v>
      </c>
      <c r="I13" s="49" t="n">
        <v>5.936968342259695</v>
      </c>
      <c r="J13" s="49" t="n">
        <v>5.502119711380958</v>
      </c>
      <c r="K13" s="49" t="n">
        <v>5.070915391249582</v>
      </c>
      <c r="L13" s="49" t="n">
        <v>4.642556405774635</v>
      </c>
      <c r="M13" s="49" t="n">
        <v>4.50708632536371</v>
      </c>
      <c r="N13" s="49" t="n">
        <v>4.376134820860238</v>
      </c>
      <c r="O13" s="49" t="n">
        <v>4.248185500795586</v>
      </c>
      <c r="P13" s="49" t="n">
        <v>4.122976492169931</v>
      </c>
      <c r="Q13" s="49" t="n">
        <v>3.999528000623863</v>
      </c>
      <c r="R13" s="49" t="n">
        <v>3.877241773555616</v>
      </c>
      <c r="S13" s="49" t="n">
        <v>3.757391968451345</v>
      </c>
      <c r="T13" s="49" t="n">
        <v>3.639068172921122</v>
      </c>
      <c r="U13" s="49" t="n">
        <v>3.522430130380593</v>
      </c>
      <c r="V13" s="49" t="n">
        <v>3.406733927909055</v>
      </c>
      <c r="W13" s="49" t="n">
        <v>3.29191354714602</v>
      </c>
      <c r="X13" s="49" t="n">
        <v>3.177304888422271</v>
      </c>
      <c r="Y13" s="49" t="n">
        <v>3.064036933054202</v>
      </c>
      <c r="Z13" s="49" t="n">
        <v>2.956277062342023</v>
      </c>
      <c r="AA13" s="49" t="n">
        <v>2.822670713031251</v>
      </c>
      <c r="AB13" s="49" t="n">
        <v>2.709587139001256</v>
      </c>
      <c r="AC13" s="49" t="n">
        <v>2.597672102722048</v>
      </c>
      <c r="AD13" s="49" t="n">
        <v>2.486748441270403</v>
      </c>
      <c r="AE13" s="49" t="n">
        <v>2.376665744856842</v>
      </c>
      <c r="AF13" s="50" t="n">
        <v>2.267295100918875</v>
      </c>
    </row>
    <row r="14" hidden="1" s="108">
      <c r="A14" s="49" t="inlineStr">
        <is>
          <t>Angola_PV_4_low_temp_baseline</t>
        </is>
      </c>
      <c r="B14" s="49" t="n">
        <v>5.115080168376021</v>
      </c>
      <c r="C14" s="49" t="n">
        <v>4.885851624303195</v>
      </c>
      <c r="D14" s="49" t="n">
        <v>4.683656364087627</v>
      </c>
      <c r="E14" s="49" t="n">
        <v>4.500883871461976</v>
      </c>
      <c r="F14" s="49" t="n">
        <v>4.332685816961219</v>
      </c>
      <c r="G14" s="49" t="n">
        <v>4.175797497521169</v>
      </c>
      <c r="H14" s="49" t="n">
        <v>4.02792355004007</v>
      </c>
      <c r="I14" s="49" t="n">
        <v>3.887393253083633</v>
      </c>
      <c r="J14" s="49" t="n">
        <v>3.752955471432549</v>
      </c>
      <c r="K14" s="49" t="n">
        <v>3.623650743044894</v>
      </c>
      <c r="L14" s="49" t="n">
        <v>3.498728282632262</v>
      </c>
      <c r="M14" s="49" t="n">
        <v>3.411478530775836</v>
      </c>
      <c r="N14" s="49" t="n">
        <v>3.330394062702748</v>
      </c>
      <c r="O14" s="49" t="n">
        <v>3.253503381097671</v>
      </c>
      <c r="P14" s="49" t="n">
        <v>3.180459779143622</v>
      </c>
      <c r="Q14" s="49" t="n">
        <v>3.109987809520272</v>
      </c>
      <c r="R14" s="49" t="n">
        <v>3.041306119730228</v>
      </c>
      <c r="S14" s="49" t="n">
        <v>2.9760588480838</v>
      </c>
      <c r="T14" s="49" t="n">
        <v>2.913061718507906</v>
      </c>
      <c r="U14" s="49" t="n">
        <v>2.852516953742637</v>
      </c>
      <c r="V14" s="49" t="n">
        <v>2.793455876030605</v>
      </c>
      <c r="W14" s="49" t="n">
        <v>2.733785367061346</v>
      </c>
      <c r="X14" s="49" t="n">
        <v>2.674995090699901</v>
      </c>
      <c r="Y14" s="49" t="n">
        <v>2.61856075695396</v>
      </c>
      <c r="Z14" s="49" t="n">
        <v>2.569956041034104</v>
      </c>
      <c r="AA14" s="49" t="n">
        <v>2.488040851357404</v>
      </c>
      <c r="AB14" s="49" t="n">
        <v>2.433627843121049</v>
      </c>
      <c r="AC14" s="49" t="n">
        <v>2.381370772494386</v>
      </c>
      <c r="AD14" s="49" t="n">
        <v>2.331049883301952</v>
      </c>
      <c r="AE14" s="49" t="n">
        <v>2.282479372320245</v>
      </c>
      <c r="AF14" s="50" t="n">
        <v>2.235500750599643</v>
      </c>
    </row>
    <row r="15" hidden="1" s="108">
      <c r="A15" s="49" t="inlineStr">
        <is>
          <t>Angola_PV_4_high_temp_baseline</t>
        </is>
      </c>
      <c r="B15" s="49" t="n">
        <v>9.908021294895857</v>
      </c>
      <c r="C15" s="49" t="n">
        <v>9.352111830709271</v>
      </c>
      <c r="D15" s="49" t="n">
        <v>8.827179656053147</v>
      </c>
      <c r="E15" s="49" t="n">
        <v>8.324147460867543</v>
      </c>
      <c r="F15" s="49" t="n">
        <v>7.837193674923748</v>
      </c>
      <c r="G15" s="49" t="n">
        <v>7.362366814767402</v>
      </c>
      <c r="H15" s="49" t="n">
        <v>6.896862060785929</v>
      </c>
      <c r="I15" s="49" t="n">
        <v>6.43861464502997</v>
      </c>
      <c r="J15" s="49" t="n">
        <v>5.986057559191179</v>
      </c>
      <c r="K15" s="49" t="n">
        <v>5.537970155960935</v>
      </c>
      <c r="L15" s="49" t="n">
        <v>5.093379741982049</v>
      </c>
      <c r="M15" s="49" t="n">
        <v>4.946032332169437</v>
      </c>
      <c r="N15" s="49" t="n">
        <v>4.804291283649225</v>
      </c>
      <c r="O15" s="49" t="n">
        <v>4.666253378304254</v>
      </c>
      <c r="P15" s="49" t="n">
        <v>4.531592108856134</v>
      </c>
      <c r="Q15" s="49" t="n">
        <v>4.399076947334834</v>
      </c>
      <c r="R15" s="49" t="n">
        <v>4.267956455356988</v>
      </c>
      <c r="S15" s="49" t="n">
        <v>4.139836587299044</v>
      </c>
      <c r="T15" s="49" t="n">
        <v>4.013572962526959</v>
      </c>
      <c r="U15" s="49" t="n">
        <v>3.889368503797081</v>
      </c>
      <c r="V15" s="49" t="n">
        <v>3.766287325955767</v>
      </c>
      <c r="W15" s="49" t="n">
        <v>3.643987703609699</v>
      </c>
      <c r="X15" s="49" t="n">
        <v>3.521919436742456</v>
      </c>
      <c r="Y15" s="49" t="n">
        <v>3.401507212548767</v>
      </c>
      <c r="Z15" s="49" t="n">
        <v>3.288012727456124</v>
      </c>
      <c r="AA15" s="49" t="n">
        <v>3.141853680019787</v>
      </c>
      <c r="AB15" s="49" t="n">
        <v>3.021563838924155</v>
      </c>
      <c r="AC15" s="49" t="n">
        <v>2.902715620311445</v>
      </c>
      <c r="AD15" s="49" t="n">
        <v>2.785086459899696</v>
      </c>
      <c r="AE15" s="49" t="n">
        <v>2.668487299389203</v>
      </c>
      <c r="AF15" s="50" t="n">
        <v>2.552755994684443</v>
      </c>
    </row>
    <row r="16" hidden="1" s="108">
      <c r="A16" s="49" t="inlineStr">
        <is>
          <t>Argentina_Onshore_1_low_temp_baseline</t>
        </is>
      </c>
      <c r="B16" s="49" t="n">
        <v>3.462505855348642</v>
      </c>
      <c r="C16" s="49" t="n">
        <v>3.366142057499975</v>
      </c>
      <c r="D16" s="49" t="n">
        <v>3.277281150091907</v>
      </c>
      <c r="E16" s="49" t="n">
        <v>3.194296149514743</v>
      </c>
      <c r="F16" s="49" t="n">
        <v>3.116026831704242</v>
      </c>
      <c r="G16" s="49" t="n">
        <v>3.041617814316782</v>
      </c>
      <c r="H16" s="49" t="n">
        <v>2.970420968913508</v>
      </c>
      <c r="I16" s="49" t="n">
        <v>2.90193382580166</v>
      </c>
      <c r="J16" s="49" t="n">
        <v>2.835759177683041</v>
      </c>
      <c r="K16" s="49" t="n">
        <v>2.771577715107293</v>
      </c>
      <c r="L16" s="49" t="n">
        <v>2.709128969202036</v>
      </c>
      <c r="M16" s="49" t="n">
        <v>2.652840477868113</v>
      </c>
      <c r="N16" s="49" t="n">
        <v>2.607221507073064</v>
      </c>
      <c r="O16" s="49" t="n">
        <v>2.563006341253069</v>
      </c>
      <c r="P16" s="49" t="n">
        <v>2.520262589582388</v>
      </c>
      <c r="Q16" s="49" t="n">
        <v>2.479315738555814</v>
      </c>
      <c r="R16" s="49" t="n">
        <v>2.439146271241055</v>
      </c>
      <c r="S16" s="49" t="n">
        <v>2.399913004896068</v>
      </c>
      <c r="T16" s="49" t="n">
        <v>2.363377586633451</v>
      </c>
      <c r="U16" s="49" t="n">
        <v>2.326710200124038</v>
      </c>
      <c r="V16" s="49" t="n">
        <v>2.290111926020272</v>
      </c>
      <c r="W16" s="49" t="n">
        <v>2.257552068135141</v>
      </c>
      <c r="X16" s="49" t="n">
        <v>2.226224406427067</v>
      </c>
      <c r="Y16" s="49" t="n">
        <v>2.19558024879845</v>
      </c>
      <c r="Z16" s="49" t="n">
        <v>2.168446605180352</v>
      </c>
      <c r="AA16" s="49" t="n">
        <v>2.116257079600946</v>
      </c>
      <c r="AB16" s="49" t="n">
        <v>2.084061984046264</v>
      </c>
      <c r="AC16" s="49" t="n">
        <v>2.052864613372636</v>
      </c>
      <c r="AD16" s="49" t="n">
        <v>2.022585383293572</v>
      </c>
      <c r="AE16" s="49" t="n">
        <v>1.993154624211612</v>
      </c>
      <c r="AF16" s="50" t="n">
        <v>1.964510979629902</v>
      </c>
    </row>
    <row r="17" hidden="1" s="108">
      <c r="A17" s="49" t="inlineStr">
        <is>
          <t>Argentina_Onshore_2_low_temp_baseline</t>
        </is>
      </c>
      <c r="B17" s="49" t="n">
        <v>4.194163721276869</v>
      </c>
      <c r="C17" s="49" t="n">
        <v>4.078216527909675</v>
      </c>
      <c r="D17" s="49" t="n">
        <v>3.971516261193428</v>
      </c>
      <c r="E17" s="49" t="n">
        <v>3.872047859068696</v>
      </c>
      <c r="F17" s="49" t="n">
        <v>3.77837410385841</v>
      </c>
      <c r="G17" s="49" t="n">
        <v>3.689435173821396</v>
      </c>
      <c r="H17" s="49" t="n">
        <v>3.604427830043039</v>
      </c>
      <c r="I17" s="49" t="n">
        <v>3.522729160145818</v>
      </c>
      <c r="J17" s="49" t="n">
        <v>3.443846565371676</v>
      </c>
      <c r="K17" s="49" t="n">
        <v>3.367383880866389</v>
      </c>
      <c r="L17" s="49" t="n">
        <v>3.293017780443817</v>
      </c>
      <c r="M17" s="49" t="n">
        <v>3.224509894480814</v>
      </c>
      <c r="N17" s="49" t="n">
        <v>3.169162685422621</v>
      </c>
      <c r="O17" s="49" t="n">
        <v>3.115538621819954</v>
      </c>
      <c r="P17" s="49" t="n">
        <v>3.06372132657562</v>
      </c>
      <c r="Q17" s="49" t="n">
        <v>3.014112755325429</v>
      </c>
      <c r="R17" s="49" t="n">
        <v>2.965454535251889</v>
      </c>
      <c r="S17" s="49" t="n">
        <v>2.917942863288345</v>
      </c>
      <c r="T17" s="49" t="n">
        <v>2.873752561857494</v>
      </c>
      <c r="U17" s="49" t="n">
        <v>2.829390501190563</v>
      </c>
      <c r="V17" s="49" t="n">
        <v>2.785105030429248</v>
      </c>
      <c r="W17" s="49" t="n">
        <v>2.745796923278677</v>
      </c>
      <c r="X17" s="49" t="n">
        <v>2.707998891430833</v>
      </c>
      <c r="Y17" s="49" t="n">
        <v>2.67103364426428</v>
      </c>
      <c r="Z17" s="49" t="n">
        <v>2.638390270124273</v>
      </c>
      <c r="AA17" s="49" t="n">
        <v>2.574814186932521</v>
      </c>
      <c r="AB17" s="49" t="n">
        <v>2.53590472574686</v>
      </c>
      <c r="AC17" s="49" t="n">
        <v>2.498216488120837</v>
      </c>
      <c r="AD17" s="49" t="n">
        <v>2.461651238456477</v>
      </c>
      <c r="AE17" s="49" t="n">
        <v>2.426122992114277</v>
      </c>
      <c r="AF17" s="50" t="n">
        <v>2.391556036172346</v>
      </c>
    </row>
    <row r="18" hidden="1" s="108">
      <c r="A18" s="49" t="inlineStr">
        <is>
          <t>Argentina_Onshore_3_low_temp_baseline</t>
        </is>
      </c>
      <c r="B18" s="49" t="n">
        <v>6.11878032646079</v>
      </c>
      <c r="C18" s="49" t="n">
        <v>5.951358533037003</v>
      </c>
      <c r="D18" s="49" t="n">
        <v>5.79775036411147</v>
      </c>
      <c r="E18" s="49" t="n">
        <v>5.654916765596383</v>
      </c>
      <c r="F18" s="49" t="n">
        <v>5.520689122176759</v>
      </c>
      <c r="G18" s="49" t="n">
        <v>5.393467307762916</v>
      </c>
      <c r="H18" s="49" t="n">
        <v>5.27203768686728</v>
      </c>
      <c r="I18" s="49" t="n">
        <v>5.155458232220059</v>
      </c>
      <c r="J18" s="49" t="n">
        <v>5.042983174335771</v>
      </c>
      <c r="K18" s="49" t="n">
        <v>4.934011954299393</v>
      </c>
      <c r="L18" s="49" t="n">
        <v>4.828053669693888</v>
      </c>
      <c r="M18" s="49" t="n">
        <v>4.727435134321618</v>
      </c>
      <c r="N18" s="49" t="n">
        <v>4.646501299224727</v>
      </c>
      <c r="O18" s="49" t="n">
        <v>4.568127691663081</v>
      </c>
      <c r="P18" s="49" t="n">
        <v>4.49243980708192</v>
      </c>
      <c r="Q18" s="49" t="n">
        <v>4.420039753289519</v>
      </c>
      <c r="R18" s="49" t="n">
        <v>4.34904372880804</v>
      </c>
      <c r="S18" s="49" t="n">
        <v>4.279745763677662</v>
      </c>
      <c r="T18" s="49" t="n">
        <v>4.215402339795654</v>
      </c>
      <c r="U18" s="49" t="n">
        <v>4.150783695896654</v>
      </c>
      <c r="V18" s="49" t="n">
        <v>4.086261933824569</v>
      </c>
      <c r="W18" s="49" t="n">
        <v>4.029182061145918</v>
      </c>
      <c r="X18" s="49" t="n">
        <v>3.974346360820605</v>
      </c>
      <c r="Y18" s="49" t="n">
        <v>3.920741037244688</v>
      </c>
      <c r="Z18" s="49" t="n">
        <v>3.873590554545533</v>
      </c>
      <c r="AA18" s="49" t="n">
        <v>3.780108101133236</v>
      </c>
      <c r="AB18" s="49" t="n">
        <v>3.723542995604479</v>
      </c>
      <c r="AC18" s="49" t="n">
        <v>3.668790747931813</v>
      </c>
      <c r="AD18" s="49" t="n">
        <v>3.615704525497312</v>
      </c>
      <c r="AE18" s="49" t="n">
        <v>3.564155829136872</v>
      </c>
      <c r="AF18" s="50" t="n">
        <v>3.51403153061975</v>
      </c>
    </row>
    <row r="19" hidden="1" s="108">
      <c r="A19" s="49" t="inlineStr">
        <is>
          <t>Argentina_Offshore_1_low_temp_baseline</t>
        </is>
      </c>
      <c r="B19" s="49" t="n">
        <v>4.543373365503868</v>
      </c>
      <c r="C19" s="49" t="n">
        <v>4.396856489927092</v>
      </c>
      <c r="D19" s="49" t="n">
        <v>4.26831892244439</v>
      </c>
      <c r="E19" s="49" t="n">
        <v>4.15264999690206</v>
      </c>
      <c r="F19" s="49" t="n">
        <v>4.046627549734149</v>
      </c>
      <c r="G19" s="49" t="n">
        <v>3.948094000425055</v>
      </c>
      <c r="H19" s="49" t="n">
        <v>3.855536348986905</v>
      </c>
      <c r="I19" s="49" t="n">
        <v>3.767854068258766</v>
      </c>
      <c r="J19" s="49" t="n">
        <v>3.68422249223578</v>
      </c>
      <c r="K19" s="49" t="n">
        <v>3.604008234328892</v>
      </c>
      <c r="L19" s="49" t="n">
        <v>3.52671459249546</v>
      </c>
      <c r="M19" s="49" t="n">
        <v>3.435531892741328</v>
      </c>
      <c r="N19" s="49" t="n">
        <v>3.355291801053486</v>
      </c>
      <c r="O19" s="49" t="n">
        <v>3.282229407800501</v>
      </c>
      <c r="P19" s="49" t="n">
        <v>3.214783430908519</v>
      </c>
      <c r="Q19" s="49" t="n">
        <v>3.151990435041921</v>
      </c>
      <c r="R19" s="49" t="n">
        <v>3.093536000393703</v>
      </c>
      <c r="S19" s="49" t="n">
        <v>3.037833004770037</v>
      </c>
      <c r="T19" s="49" t="n">
        <v>2.985011044659767</v>
      </c>
      <c r="U19" s="49" t="n">
        <v>2.935278518251534</v>
      </c>
      <c r="V19" s="49" t="n">
        <v>2.886600823518579</v>
      </c>
      <c r="W19" s="49" t="n">
        <v>2.832287819144645</v>
      </c>
      <c r="X19" s="49" t="n">
        <v>2.780182151439101</v>
      </c>
      <c r="Y19" s="49" t="n">
        <v>2.731080987836834</v>
      </c>
      <c r="Z19" s="49" t="n">
        <v>2.686560535142621</v>
      </c>
      <c r="AA19" s="49" t="n">
        <v>2.624013482797608</v>
      </c>
      <c r="AB19" s="49" t="n">
        <v>2.579145562856485</v>
      </c>
      <c r="AC19" s="49" t="n">
        <v>2.536400640618619</v>
      </c>
      <c r="AD19" s="49" t="n">
        <v>2.495526405689885</v>
      </c>
      <c r="AE19" s="49" t="n">
        <v>2.456315220225701</v>
      </c>
      <c r="AF19" s="50" t="n">
        <v>2.41859413693066</v>
      </c>
    </row>
    <row r="20" hidden="1" s="108">
      <c r="A20" s="49" t="inlineStr">
        <is>
          <t>Argentina_Offshore_2_low_temp_baseline</t>
        </is>
      </c>
      <c r="B20" s="49" t="n">
        <v>5.406508793884007</v>
      </c>
      <c r="C20" s="49" t="n">
        <v>5.233534742087832</v>
      </c>
      <c r="D20" s="49" t="n">
        <v>5.0833378814715</v>
      </c>
      <c r="E20" s="49" t="n">
        <v>4.949444063360521</v>
      </c>
      <c r="F20" s="49" t="n">
        <v>4.827771938260214</v>
      </c>
      <c r="G20" s="49" t="n">
        <v>4.715588951932219</v>
      </c>
      <c r="H20" s="49" t="n">
        <v>4.610979173335681</v>
      </c>
      <c r="I20" s="49" t="n">
        <v>4.512549209740373</v>
      </c>
      <c r="J20" s="49" t="n">
        <v>4.419255123873498</v>
      </c>
      <c r="K20" s="49" t="n">
        <v>4.330295275571789</v>
      </c>
      <c r="L20" s="49" t="n">
        <v>4.245041157094935</v>
      </c>
      <c r="M20" s="49" t="n">
        <v>4.133664247093918</v>
      </c>
      <c r="N20" s="49" t="n">
        <v>4.036151954024686</v>
      </c>
      <c r="O20" s="49" t="n">
        <v>3.947718811222343</v>
      </c>
      <c r="P20" s="49" t="n">
        <v>3.866380716161339</v>
      </c>
      <c r="Q20" s="49" t="n">
        <v>3.790913569705364</v>
      </c>
      <c r="R20" s="49" t="n">
        <v>3.720918325167492</v>
      </c>
      <c r="S20" s="49" t="n">
        <v>3.654377990097556</v>
      </c>
      <c r="T20" s="49" t="n">
        <v>3.591457950927748</v>
      </c>
      <c r="U20" s="49" t="n">
        <v>3.53242375883917</v>
      </c>
      <c r="V20" s="49" t="n">
        <v>3.474689521686224</v>
      </c>
      <c r="W20" s="49" t="n">
        <v>3.409749026902244</v>
      </c>
      <c r="X20" s="49" t="n">
        <v>3.347575872062828</v>
      </c>
      <c r="Y20" s="49" t="n">
        <v>3.289184474483938</v>
      </c>
      <c r="Z20" s="49" t="n">
        <v>3.236579980890213</v>
      </c>
      <c r="AA20" s="49" t="n">
        <v>3.161017185297058</v>
      </c>
      <c r="AB20" s="49" t="n">
        <v>3.107897308089379</v>
      </c>
      <c r="AC20" s="49" t="n">
        <v>3.057441592046081</v>
      </c>
      <c r="AD20" s="49" t="n">
        <v>3.009329979309216</v>
      </c>
      <c r="AE20" s="49" t="n">
        <v>2.963299158363456</v>
      </c>
      <c r="AF20" s="50" t="n">
        <v>2.919129881827611</v>
      </c>
    </row>
    <row r="21" hidden="1" s="108">
      <c r="A21" s="49" t="inlineStr">
        <is>
          <t>Argentina_PV_4_low_temp_baseline</t>
        </is>
      </c>
      <c r="B21" s="49" t="n">
        <v>6.557431943333956</v>
      </c>
      <c r="C21" s="49" t="n">
        <v>6.265678342117306</v>
      </c>
      <c r="D21" s="49" t="n">
        <v>6.00739011584103</v>
      </c>
      <c r="E21" s="49" t="n">
        <v>5.77312619796021</v>
      </c>
      <c r="F21" s="49" t="n">
        <v>5.556871083149666</v>
      </c>
      <c r="G21" s="49" t="n">
        <v>5.354573417467369</v>
      </c>
      <c r="H21" s="49" t="n">
        <v>5.163384225794078</v>
      </c>
      <c r="I21" s="49" t="n">
        <v>4.981229420350531</v>
      </c>
      <c r="J21" s="49" t="n">
        <v>4.806555473164366</v>
      </c>
      <c r="K21" s="49" t="n">
        <v>4.638170754979129</v>
      </c>
      <c r="L21" s="49" t="n">
        <v>4.475142580016078</v>
      </c>
      <c r="M21" s="49" t="n">
        <v>4.364571556396998</v>
      </c>
      <c r="N21" s="49" t="n">
        <v>4.261601853820792</v>
      </c>
      <c r="O21" s="49" t="n">
        <v>4.163813187475015</v>
      </c>
      <c r="P21" s="49" t="n">
        <v>4.070782638363955</v>
      </c>
      <c r="Q21" s="49" t="n">
        <v>3.980942732875548</v>
      </c>
      <c r="R21" s="49" t="n">
        <v>3.893332691564952</v>
      </c>
      <c r="S21" s="49" t="n">
        <v>3.80998007843528</v>
      </c>
      <c r="T21" s="49" t="n">
        <v>3.7294277610589</v>
      </c>
      <c r="U21" s="49" t="n">
        <v>3.651926783747387</v>
      </c>
      <c r="V21" s="49" t="n">
        <v>3.576283850971969</v>
      </c>
      <c r="W21" s="49" t="n">
        <v>3.499929658867076</v>
      </c>
      <c r="X21" s="49" t="n">
        <v>3.424688160877208</v>
      </c>
      <c r="Y21" s="49" t="n">
        <v>3.352378803127039</v>
      </c>
      <c r="Z21" s="49" t="n">
        <v>3.28975000137061</v>
      </c>
      <c r="AA21" s="49" t="n">
        <v>3.186073797497158</v>
      </c>
      <c r="AB21" s="49" t="n">
        <v>3.116336044255574</v>
      </c>
      <c r="AC21" s="49" t="n">
        <v>3.049280393163066</v>
      </c>
      <c r="AD21" s="49" t="n">
        <v>2.984634799428927</v>
      </c>
      <c r="AE21" s="49" t="n">
        <v>2.922169211528392</v>
      </c>
      <c r="AF21" s="50" t="n">
        <v>2.861687362226217</v>
      </c>
    </row>
    <row r="22" hidden="1" s="108">
      <c r="A22" s="49" t="inlineStr">
        <is>
          <t>Argentina_Onshore_1_high_temp_baseline</t>
        </is>
      </c>
      <c r="B22" s="49" t="n">
        <v>5.417433583810386</v>
      </c>
      <c r="C22" s="49" t="n">
        <v>5.183537797774511</v>
      </c>
      <c r="D22" s="49" t="n">
        <v>4.956708787741988</v>
      </c>
      <c r="E22" s="49" t="n">
        <v>4.735183402556448</v>
      </c>
      <c r="F22" s="49" t="n">
        <v>4.517688745849185</v>
      </c>
      <c r="G22" s="49" t="n">
        <v>4.303272237477157</v>
      </c>
      <c r="H22" s="49" t="n">
        <v>4.091199040027685</v>
      </c>
      <c r="I22" s="49" t="n">
        <v>3.880887214364263</v>
      </c>
      <c r="J22" s="49" t="n">
        <v>3.671865118649492</v>
      </c>
      <c r="K22" s="49" t="n">
        <v>3.46374249442211</v>
      </c>
      <c r="L22" s="49" t="n">
        <v>3.256190285547101</v>
      </c>
      <c r="M22" s="49" t="n">
        <v>3.17954432827735</v>
      </c>
      <c r="N22" s="49" t="n">
        <v>3.112228201784669</v>
      </c>
      <c r="O22" s="49" t="n">
        <v>3.045862490983679</v>
      </c>
      <c r="P22" s="49" t="n">
        <v>2.980516508051537</v>
      </c>
      <c r="Q22" s="49" t="n">
        <v>2.916494593686106</v>
      </c>
      <c r="R22" s="49" t="n">
        <v>2.852875025215594</v>
      </c>
      <c r="S22" s="49" t="n">
        <v>2.789807709051833</v>
      </c>
      <c r="T22" s="49" t="n">
        <v>2.728908935411896</v>
      </c>
      <c r="U22" s="49" t="n">
        <v>2.667598128611823</v>
      </c>
      <c r="V22" s="49" t="n">
        <v>2.606061029411523</v>
      </c>
      <c r="W22" s="49" t="n">
        <v>2.549285398968399</v>
      </c>
      <c r="X22" s="49" t="n">
        <v>2.493182100061563</v>
      </c>
      <c r="Y22" s="49" t="n">
        <v>2.437247108437123</v>
      </c>
      <c r="Z22" s="49" t="n">
        <v>2.384074780162842</v>
      </c>
      <c r="AA22" s="49" t="n">
        <v>2.307428005293019</v>
      </c>
      <c r="AB22" s="49" t="n">
        <v>2.248675142063067</v>
      </c>
      <c r="AC22" s="49" t="n">
        <v>2.190371718910562</v>
      </c>
      <c r="AD22" s="49" t="n">
        <v>2.132442615450783</v>
      </c>
      <c r="AE22" s="49" t="n">
        <v>2.074821364300064</v>
      </c>
      <c r="AF22" s="50" t="n">
        <v>2.017448716065914</v>
      </c>
    </row>
    <row r="23" hidden="1" s="108">
      <c r="A23" s="49" t="inlineStr">
        <is>
          <t>Argentina_Onshore_2_high_temp_baseline</t>
        </is>
      </c>
      <c r="B23" s="49" t="n">
        <v>6.344314304968494</v>
      </c>
      <c r="C23" s="49" t="n">
        <v>6.078247113871763</v>
      </c>
      <c r="D23" s="49" t="n">
        <v>5.820613249151027</v>
      </c>
      <c r="E23" s="49" t="n">
        <v>5.569166726341553</v>
      </c>
      <c r="F23" s="49" t="n">
        <v>5.322278878609277</v>
      </c>
      <c r="G23" s="49" t="n">
        <v>5.078723862610296</v>
      </c>
      <c r="H23" s="49" t="n">
        <v>4.837549146930563</v>
      </c>
      <c r="I23" s="49" t="n">
        <v>4.597993595934366</v>
      </c>
      <c r="J23" s="49" t="n">
        <v>4.359433612190105</v>
      </c>
      <c r="K23" s="49" t="n">
        <v>4.12134654183833</v>
      </c>
      <c r="L23" s="49" t="n">
        <v>3.883285091684918</v>
      </c>
      <c r="M23" s="49" t="n">
        <v>3.793085422547368</v>
      </c>
      <c r="N23" s="49" t="n">
        <v>3.714456034207016</v>
      </c>
      <c r="O23" s="49" t="n">
        <v>3.636986673274636</v>
      </c>
      <c r="P23" s="49" t="n">
        <v>3.560763239776353</v>
      </c>
      <c r="Q23" s="49" t="n">
        <v>3.486163553109924</v>
      </c>
      <c r="R23" s="49" t="n">
        <v>3.412042433090348</v>
      </c>
      <c r="S23" s="49" t="n">
        <v>3.338585892460441</v>
      </c>
      <c r="T23" s="49" t="n">
        <v>3.267801223776453</v>
      </c>
      <c r="U23" s="49" t="n">
        <v>3.196482898302626</v>
      </c>
      <c r="V23" s="49" t="n">
        <v>3.124861486199815</v>
      </c>
      <c r="W23" s="49" t="n">
        <v>3.059208371732451</v>
      </c>
      <c r="X23" s="49" t="n">
        <v>2.994331905172378</v>
      </c>
      <c r="Y23" s="49" t="n">
        <v>2.929603619178498</v>
      </c>
      <c r="Z23" s="49" t="n">
        <v>2.868239323292338</v>
      </c>
      <c r="AA23" s="49" t="n">
        <v>2.777694938413846</v>
      </c>
      <c r="AB23" s="49" t="n">
        <v>2.709282913425291</v>
      </c>
      <c r="AC23" s="49" t="n">
        <v>2.641359275181385</v>
      </c>
      <c r="AD23" s="49" t="n">
        <v>2.57382756776856</v>
      </c>
      <c r="AE23" s="49" t="n">
        <v>2.506602000385932</v>
      </c>
      <c r="AF23" s="50" t="n">
        <v>2.439605653760657</v>
      </c>
    </row>
    <row r="24" hidden="1" s="108">
      <c r="A24" s="49" t="inlineStr">
        <is>
          <t>Argentina_Onshore_3_high_temp_baseline</t>
        </is>
      </c>
      <c r="B24" s="49" t="n">
        <v>8.788549583027294</v>
      </c>
      <c r="C24" s="49" t="n">
        <v>8.435605419539826</v>
      </c>
      <c r="D24" s="49" t="n">
        <v>8.095004813643854</v>
      </c>
      <c r="E24" s="49" t="n">
        <v>7.763266178542189</v>
      </c>
      <c r="F24" s="49" t="n">
        <v>7.437850054471568</v>
      </c>
      <c r="G24" s="49" t="n">
        <v>7.116830217431008</v>
      </c>
      <c r="H24" s="49" t="n">
        <v>6.798694954387256</v>
      </c>
      <c r="I24" s="49" t="n">
        <v>6.482221224337247</v>
      </c>
      <c r="J24" s="49" t="n">
        <v>6.166391771398905</v>
      </c>
      <c r="K24" s="49" t="n">
        <v>5.850338647413452</v>
      </c>
      <c r="L24" s="49" t="n">
        <v>5.533303563237368</v>
      </c>
      <c r="M24" s="49" t="n">
        <v>5.407624353281578</v>
      </c>
      <c r="N24" s="49" t="n">
        <v>5.299422373972909</v>
      </c>
      <c r="O24" s="49" t="n">
        <v>5.192900872742905</v>
      </c>
      <c r="P24" s="49" t="n">
        <v>5.088187612710747</v>
      </c>
      <c r="Q24" s="49" t="n">
        <v>4.985852375038249</v>
      </c>
      <c r="R24" s="49" t="n">
        <v>4.88415731335265</v>
      </c>
      <c r="S24" s="49" t="n">
        <v>4.783382234008471</v>
      </c>
      <c r="T24" s="49" t="n">
        <v>4.686563364200156</v>
      </c>
      <c r="U24" s="49" t="n">
        <v>4.588844823213186</v>
      </c>
      <c r="V24" s="49" t="n">
        <v>4.490574756256514</v>
      </c>
      <c r="W24" s="49" t="n">
        <v>4.401634243730333</v>
      </c>
      <c r="X24" s="49" t="n">
        <v>4.313724876370127</v>
      </c>
      <c r="Y24" s="49" t="n">
        <v>4.225887673391362</v>
      </c>
      <c r="Z24" s="49" t="n">
        <v>4.14296896967276</v>
      </c>
      <c r="AA24" s="49" t="n">
        <v>4.015843924030025</v>
      </c>
      <c r="AB24" s="49" t="n">
        <v>3.921962155387074</v>
      </c>
      <c r="AC24" s="49" t="n">
        <v>3.828635155260601</v>
      </c>
      <c r="AD24" s="49" t="n">
        <v>3.735706033884347</v>
      </c>
      <c r="AE24" s="49" t="n">
        <v>3.64303356397502</v>
      </c>
      <c r="AF24" s="50" t="n">
        <v>3.550489421959901</v>
      </c>
    </row>
    <row r="25" hidden="1" s="108">
      <c r="A25" s="49" t="inlineStr">
        <is>
          <t>Argentina_Offshore_1_high_temp_baseline</t>
        </is>
      </c>
      <c r="B25" s="49" t="n">
        <v>6.708953679376243</v>
      </c>
      <c r="C25" s="49" t="n">
        <v>6.40693470303513</v>
      </c>
      <c r="D25" s="49" t="n">
        <v>6.12194447348547</v>
      </c>
      <c r="E25" s="49" t="n">
        <v>5.848734327747392</v>
      </c>
      <c r="F25" s="49" t="n">
        <v>5.583964336449824</v>
      </c>
      <c r="G25" s="49" t="n">
        <v>5.325371775982568</v>
      </c>
      <c r="H25" s="49" t="n">
        <v>5.071346602771533</v>
      </c>
      <c r="I25" s="49" t="n">
        <v>4.820696476171934</v>
      </c>
      <c r="J25" s="49" t="n">
        <v>4.572508226648992</v>
      </c>
      <c r="K25" s="49" t="n">
        <v>4.326061928802038</v>
      </c>
      <c r="L25" s="49" t="n">
        <v>4.080775324711501</v>
      </c>
      <c r="M25" s="49" t="n">
        <v>3.970690876337978</v>
      </c>
      <c r="N25" s="49" t="n">
        <v>3.869860799833377</v>
      </c>
      <c r="O25" s="49" t="n">
        <v>3.774996563591433</v>
      </c>
      <c r="P25" s="49" t="n">
        <v>3.684747639434805</v>
      </c>
      <c r="Q25" s="49" t="n">
        <v>3.59828610509188</v>
      </c>
      <c r="R25" s="49" t="n">
        <v>3.515357911583059</v>
      </c>
      <c r="S25" s="49" t="n">
        <v>3.434564393207761</v>
      </c>
      <c r="T25" s="49" t="n">
        <v>3.356038844163358</v>
      </c>
      <c r="U25" s="49" t="n">
        <v>3.27998599291729</v>
      </c>
      <c r="V25" s="49" t="n">
        <v>3.204588073272332</v>
      </c>
      <c r="W25" s="49" t="n">
        <v>3.124817618685781</v>
      </c>
      <c r="X25" s="49" t="n">
        <v>3.046575410227828</v>
      </c>
      <c r="Y25" s="49" t="n">
        <v>2.970591602835274</v>
      </c>
      <c r="Z25" s="49" t="n">
        <v>2.898305116342383</v>
      </c>
      <c r="AA25" s="49" t="n">
        <v>2.809218514832519</v>
      </c>
      <c r="AB25" s="49" t="n">
        <v>2.735711067744284</v>
      </c>
      <c r="AC25" s="49" t="n">
        <v>2.663690030427367</v>
      </c>
      <c r="AD25" s="49" t="n">
        <v>2.592931663852992</v>
      </c>
      <c r="AE25" s="49" t="n">
        <v>2.523251582913258</v>
      </c>
      <c r="AF25" s="50" t="n">
        <v>2.454495919809312</v>
      </c>
    </row>
    <row r="26" hidden="1" s="108">
      <c r="A26" s="49" t="inlineStr">
        <is>
          <t>Argentina_Offshore_2_high_temp_baseline</t>
        </is>
      </c>
      <c r="B26" s="49" t="n">
        <v>7.353409234917139</v>
      </c>
      <c r="C26" s="49" t="n">
        <v>7.031318233763715</v>
      </c>
      <c r="D26" s="49" t="n">
        <v>6.73042268634534</v>
      </c>
      <c r="E26" s="49" t="n">
        <v>6.444430818331476</v>
      </c>
      <c r="F26" s="49" t="n">
        <v>6.169352245440773</v>
      </c>
      <c r="G26" s="49" t="n">
        <v>5.902495353845957</v>
      </c>
      <c r="H26" s="49" t="n">
        <v>5.641955625172457</v>
      </c>
      <c r="I26" s="49" t="n">
        <v>5.386332542628582</v>
      </c>
      <c r="J26" s="49" t="n">
        <v>5.134562773151011</v>
      </c>
      <c r="K26" s="49" t="n">
        <v>4.88581675572328</v>
      </c>
      <c r="L26" s="49" t="n">
        <v>4.639431864022332</v>
      </c>
      <c r="M26" s="49" t="n">
        <v>4.516079823576735</v>
      </c>
      <c r="N26" s="49" t="n">
        <v>4.404267199114373</v>
      </c>
      <c r="O26" s="49" t="n">
        <v>4.29989091753229</v>
      </c>
      <c r="P26" s="49" t="n">
        <v>4.201268223145824</v>
      </c>
      <c r="Q26" s="49" t="n">
        <v>4.107368493181941</v>
      </c>
      <c r="R26" s="49" t="n">
        <v>4.017878577513979</v>
      </c>
      <c r="S26" s="49" t="n">
        <v>3.931050634580396</v>
      </c>
      <c r="T26" s="49" t="n">
        <v>3.847054743327728</v>
      </c>
      <c r="U26" s="49" t="n">
        <v>3.766150844388193</v>
      </c>
      <c r="V26" s="49" t="n">
        <v>3.686062174684843</v>
      </c>
      <c r="W26" s="49" t="n">
        <v>3.600002176969491</v>
      </c>
      <c r="X26" s="49" t="n">
        <v>3.515946740920425</v>
      </c>
      <c r="Y26" s="49" t="n">
        <v>3.434820085149791</v>
      </c>
      <c r="Z26" s="49" t="n">
        <v>3.358441262351718</v>
      </c>
      <c r="AA26" s="49" t="n">
        <v>3.261011983738207</v>
      </c>
      <c r="AB26" s="49" t="n">
        <v>3.183289954142895</v>
      </c>
      <c r="AC26" s="49" t="n">
        <v>3.107549637457531</v>
      </c>
      <c r="AD26" s="49" t="n">
        <v>3.033515587669698</v>
      </c>
      <c r="AE26" s="49" t="n">
        <v>2.960961345386945</v>
      </c>
      <c r="AF26" s="50" t="n">
        <v>2.889698444874051</v>
      </c>
    </row>
    <row r="27" hidden="1" s="108">
      <c r="A27" s="49" t="inlineStr">
        <is>
          <t>Argentina_PV_4_high_temp_baseline</t>
        </is>
      </c>
      <c r="B27" s="49" t="n">
        <v>12.88004121049457</v>
      </c>
      <c r="C27" s="49" t="n">
        <v>12.16213629032078</v>
      </c>
      <c r="D27" s="49" t="n">
        <v>11.4847400752286</v>
      </c>
      <c r="E27" s="49" t="n">
        <v>10.83538113640578</v>
      </c>
      <c r="F27" s="49" t="n">
        <v>10.20603171882254</v>
      </c>
      <c r="G27" s="49" t="n">
        <v>9.591216280786366</v>
      </c>
      <c r="H27" s="49" t="n">
        <v>8.987023556541612</v>
      </c>
      <c r="I27" s="49" t="n">
        <v>8.39055099326252</v>
      </c>
      <c r="J27" s="49" t="n">
        <v>7.79957351077752</v>
      </c>
      <c r="K27" s="49" t="n">
        <v>7.212336377088763</v>
      </c>
      <c r="L27" s="49" t="n">
        <v>6.627420460734381</v>
      </c>
      <c r="M27" s="49" t="n">
        <v>6.435741511437835</v>
      </c>
      <c r="N27" s="49" t="n">
        <v>6.251186026328295</v>
      </c>
      <c r="O27" s="49" t="n">
        <v>6.071301507752058</v>
      </c>
      <c r="P27" s="49" t="n">
        <v>5.895655155796414</v>
      </c>
      <c r="Q27" s="49" t="n">
        <v>5.722666238753342</v>
      </c>
      <c r="R27" s="49" t="n">
        <v>5.55137043940945</v>
      </c>
      <c r="S27" s="49" t="n">
        <v>5.383798083618082</v>
      </c>
      <c r="T27" s="49" t="n">
        <v>5.218484755945313</v>
      </c>
      <c r="U27" s="49" t="n">
        <v>5.055677687705285</v>
      </c>
      <c r="V27" s="49" t="n">
        <v>4.894184222802</v>
      </c>
      <c r="W27" s="49" t="n">
        <v>4.734189195904683</v>
      </c>
      <c r="X27" s="49" t="n">
        <v>4.574389266691609</v>
      </c>
      <c r="Y27" s="49" t="n">
        <v>4.416575297338134</v>
      </c>
      <c r="Z27" s="49" t="n">
        <v>4.267358531690403</v>
      </c>
      <c r="AA27" s="49" t="n">
        <v>4.076959706297966</v>
      </c>
      <c r="AB27" s="49" t="n">
        <v>3.918996056338917</v>
      </c>
      <c r="AC27" s="49" t="n">
        <v>3.762725605159558</v>
      </c>
      <c r="AD27" s="49" t="n">
        <v>3.607860340544537</v>
      </c>
      <c r="AE27" s="49" t="n">
        <v>3.454154959204852</v>
      </c>
      <c r="AF27" s="50" t="n">
        <v>3.301398446861257</v>
      </c>
    </row>
    <row r="28" hidden="1" s="108">
      <c r="A28" s="49" t="inlineStr">
        <is>
          <t>Austria_Onshore_3_low_temp_baseline</t>
        </is>
      </c>
      <c r="B28" s="49" t="n">
        <v>6.179016641775107</v>
      </c>
      <c r="C28" s="49" t="n">
        <v>6.008385862349256</v>
      </c>
      <c r="D28" s="49" t="n">
        <v>5.851287405250049</v>
      </c>
      <c r="E28" s="49" t="n">
        <v>5.704746762013776</v>
      </c>
      <c r="F28" s="49" t="n">
        <v>5.56664145864474</v>
      </c>
      <c r="G28" s="49" t="n">
        <v>5.435405505046747</v>
      </c>
      <c r="H28" s="49" t="n">
        <v>5.309851252275462</v>
      </c>
      <c r="I28" s="49" t="n">
        <v>5.189056943534308</v>
      </c>
      <c r="J28" s="49" t="n">
        <v>5.072292959534476</v>
      </c>
      <c r="K28" s="49" t="n">
        <v>4.958971852323952</v>
      </c>
      <c r="L28" s="49" t="n">
        <v>4.848613544227277</v>
      </c>
      <c r="M28" s="49" t="n">
        <v>4.747805971988484</v>
      </c>
      <c r="N28" s="49" t="n">
        <v>4.66627774579142</v>
      </c>
      <c r="O28" s="49" t="n">
        <v>4.587275822039524</v>
      </c>
      <c r="P28" s="49" t="n">
        <v>4.510922220895642</v>
      </c>
      <c r="Q28" s="49" t="n">
        <v>4.437805015379227</v>
      </c>
      <c r="R28" s="49" t="n">
        <v>4.366081273799367</v>
      </c>
      <c r="S28" s="49" t="n">
        <v>4.296038028492496</v>
      </c>
      <c r="T28" s="49" t="n">
        <v>4.230858627792521</v>
      </c>
      <c r="U28" s="49" t="n">
        <v>4.165429073141054</v>
      </c>
      <c r="V28" s="49" t="n">
        <v>4.100113019619355</v>
      </c>
      <c r="W28" s="49" t="n">
        <v>4.042135933084005</v>
      </c>
      <c r="X28" s="49" t="n">
        <v>3.986355673775658</v>
      </c>
      <c r="Y28" s="49" t="n">
        <v>3.931780370270868</v>
      </c>
      <c r="Z28" s="49" t="n">
        <v>3.88351068137078</v>
      </c>
      <c r="AA28" s="49" t="n">
        <v>3.790011709628851</v>
      </c>
      <c r="AB28" s="49" t="n">
        <v>3.732565968592107</v>
      </c>
      <c r="AC28" s="49" t="n">
        <v>3.676893862413283</v>
      </c>
      <c r="AD28" s="49" t="n">
        <v>3.622850822783774</v>
      </c>
      <c r="AE28" s="49" t="n">
        <v>3.570310303253161</v>
      </c>
      <c r="AF28" s="50" t="n">
        <v>3.519160867870874</v>
      </c>
    </row>
    <row r="29" hidden="1" s="108">
      <c r="A29" s="49" t="inlineStr">
        <is>
          <t>Austria_PV_4_low_temp_baseline</t>
        </is>
      </c>
      <c r="B29" s="49" t="n">
        <v>6.257223185355759</v>
      </c>
      <c r="C29" s="49" t="n">
        <v>5.979885317713217</v>
      </c>
      <c r="D29" s="49" t="n">
        <v>5.733918286650447</v>
      </c>
      <c r="E29" s="49" t="n">
        <v>5.510456082864575</v>
      </c>
      <c r="F29" s="49" t="n">
        <v>5.303848881288559</v>
      </c>
      <c r="G29" s="49" t="n">
        <v>5.110291083016372</v>
      </c>
      <c r="H29" s="49" t="n">
        <v>4.927106130858252</v>
      </c>
      <c r="I29" s="49" t="n">
        <v>4.752345140264136</v>
      </c>
      <c r="J29" s="49" t="n">
        <v>4.5845480998459</v>
      </c>
      <c r="K29" s="49" t="n">
        <v>4.422594889355192</v>
      </c>
      <c r="L29" s="49" t="n">
        <v>4.265608599998713</v>
      </c>
      <c r="M29" s="49" t="n">
        <v>4.160736845413607</v>
      </c>
      <c r="N29" s="49" t="n">
        <v>4.062960743310057</v>
      </c>
      <c r="O29" s="49" t="n">
        <v>3.970026500323496</v>
      </c>
      <c r="P29" s="49" t="n">
        <v>3.881543539428176</v>
      </c>
      <c r="Q29" s="49" t="n">
        <v>3.796050433963623</v>
      </c>
      <c r="R29" s="49" t="n">
        <v>3.712650930675857</v>
      </c>
      <c r="S29" s="49" t="n">
        <v>3.633243771189461</v>
      </c>
      <c r="T29" s="49" t="n">
        <v>3.556468512009324</v>
      </c>
      <c r="U29" s="49" t="n">
        <v>3.482562284657876</v>
      </c>
      <c r="V29" s="49" t="n">
        <v>3.410409434951313</v>
      </c>
      <c r="W29" s="49" t="n">
        <v>3.337613771571153</v>
      </c>
      <c r="X29" s="49" t="n">
        <v>3.265872771710943</v>
      </c>
      <c r="Y29" s="49" t="n">
        <v>3.196890854373585</v>
      </c>
      <c r="Z29" s="49" t="n">
        <v>3.136990309483051</v>
      </c>
      <c r="AA29" s="49" t="n">
        <v>3.038644994447075</v>
      </c>
      <c r="AB29" s="49" t="n">
        <v>2.97210739588997</v>
      </c>
      <c r="AC29" s="49" t="n">
        <v>2.908093999733808</v>
      </c>
      <c r="AD29" s="49" t="n">
        <v>2.846349790713392</v>
      </c>
      <c r="AE29" s="49" t="n">
        <v>2.786659096134583</v>
      </c>
      <c r="AF29" s="50" t="n">
        <v>2.728837895566012</v>
      </c>
    </row>
    <row r="30" hidden="1" s="108">
      <c r="A30" s="49" t="inlineStr">
        <is>
          <t>Austria_Onshore_3_high_temp_baseline</t>
        </is>
      </c>
      <c r="B30" s="49" t="n">
        <v>9.213438908912314</v>
      </c>
      <c r="C30" s="49" t="n">
        <v>8.836821669561372</v>
      </c>
      <c r="D30" s="49" t="n">
        <v>8.472202980178583</v>
      </c>
      <c r="E30" s="49" t="n">
        <v>8.116033805817029</v>
      </c>
      <c r="F30" s="49" t="n">
        <v>7.765715674890523</v>
      </c>
      <c r="G30" s="49" t="n">
        <v>7.419268211057822</v>
      </c>
      <c r="H30" s="49" t="n">
        <v>7.075128148033654</v>
      </c>
      <c r="I30" s="49" t="n">
        <v>6.73202196953898</v>
      </c>
      <c r="J30" s="49" t="n">
        <v>6.388881934772376</v>
      </c>
      <c r="K30" s="49" t="n">
        <v>6.044788775164657</v>
      </c>
      <c r="L30" s="49" t="n">
        <v>5.698931380107354</v>
      </c>
      <c r="M30" s="49" t="n">
        <v>5.567676364274341</v>
      </c>
      <c r="N30" s="49" t="n">
        <v>5.453608344112809</v>
      </c>
      <c r="O30" s="49" t="n">
        <v>5.341169728124639</v>
      </c>
      <c r="P30" s="49" t="n">
        <v>5.230483967373438</v>
      </c>
      <c r="Q30" s="49" t="n">
        <v>5.122108866091551</v>
      </c>
      <c r="R30" s="49" t="n">
        <v>5.01433336255338</v>
      </c>
      <c r="S30" s="49" t="n">
        <v>4.907430982022322</v>
      </c>
      <c r="T30" s="49" t="n">
        <v>4.804382157126952</v>
      </c>
      <c r="U30" s="49" t="n">
        <v>4.700414293386719</v>
      </c>
      <c r="V30" s="49" t="n">
        <v>4.595869116369662</v>
      </c>
      <c r="W30" s="49" t="n">
        <v>4.500869397477929</v>
      </c>
      <c r="X30" s="49" t="n">
        <v>4.406839795575761</v>
      </c>
      <c r="Y30" s="49" t="n">
        <v>4.312838195763533</v>
      </c>
      <c r="Z30" s="49" t="n">
        <v>4.223616555208381</v>
      </c>
      <c r="AA30" s="49" t="n">
        <v>4.091003934820922</v>
      </c>
      <c r="AB30" s="49" t="n">
        <v>3.990950444579809</v>
      </c>
      <c r="AC30" s="49" t="n">
        <v>3.89139707360182</v>
      </c>
      <c r="AD30" s="49" t="n">
        <v>3.792188931738156</v>
      </c>
      <c r="AE30" s="49" t="n">
        <v>3.693186601752338</v>
      </c>
      <c r="AF30" s="50" t="n">
        <v>3.594263425774114</v>
      </c>
    </row>
    <row r="31" hidden="1" s="108">
      <c r="A31" s="49" t="inlineStr">
        <is>
          <t>Austria_PV_4_high_temp_baseline</t>
        </is>
      </c>
      <c r="B31" s="49" t="n">
        <v>12.30035340912496</v>
      </c>
      <c r="C31" s="49" t="n">
        <v>11.61566688703902</v>
      </c>
      <c r="D31" s="49" t="n">
        <v>10.9699690946718</v>
      </c>
      <c r="E31" s="49" t="n">
        <v>10.35104284496393</v>
      </c>
      <c r="F31" s="49" t="n">
        <v>9.751010667603799</v>
      </c>
      <c r="G31" s="49" t="n">
        <v>9.164487231018331</v>
      </c>
      <c r="H31" s="49" t="n">
        <v>8.587614133079406</v>
      </c>
      <c r="I31" s="49" t="n">
        <v>8.017516989058301</v>
      </c>
      <c r="J31" s="49" t="n">
        <v>7.451981635330163</v>
      </c>
      <c r="K31" s="49" t="n">
        <v>6.889251577332081</v>
      </c>
      <c r="L31" s="49" t="n">
        <v>6.327896143275413</v>
      </c>
      <c r="M31" s="49" t="n">
        <v>6.144722460043738</v>
      </c>
      <c r="N31" s="49" t="n">
        <v>5.968362476103621</v>
      </c>
      <c r="O31" s="49" t="n">
        <v>5.796498614657002</v>
      </c>
      <c r="P31" s="49" t="n">
        <v>5.628730931543222</v>
      </c>
      <c r="Q31" s="49" t="n">
        <v>5.463561955781281</v>
      </c>
      <c r="R31" s="49" t="n">
        <v>5.300077421807567</v>
      </c>
      <c r="S31" s="49" t="n">
        <v>5.14022533272188</v>
      </c>
      <c r="T31" s="49" t="n">
        <v>4.982614162701238</v>
      </c>
      <c r="U31" s="49" t="n">
        <v>4.827488268182186</v>
      </c>
      <c r="V31" s="49" t="n">
        <v>4.673710606253617</v>
      </c>
      <c r="W31" s="49" t="n">
        <v>4.521398911820345</v>
      </c>
      <c r="X31" s="49" t="n">
        <v>4.369223101168115</v>
      </c>
      <c r="Y31" s="49" t="n">
        <v>4.218899592245108</v>
      </c>
      <c r="Z31" s="49" t="n">
        <v>4.076764886138502</v>
      </c>
      <c r="AA31" s="49" t="n">
        <v>3.895088333097664</v>
      </c>
      <c r="AB31" s="49" t="n">
        <v>3.744457986552308</v>
      </c>
      <c r="AC31" s="49" t="n">
        <v>3.595388895196214</v>
      </c>
      <c r="AD31" s="49" t="n">
        <v>3.447601343461034</v>
      </c>
      <c r="AE31" s="49" t="n">
        <v>3.300856728494064</v>
      </c>
      <c r="AF31" s="50" t="n">
        <v>3.15494944114204</v>
      </c>
    </row>
    <row r="32" hidden="1" s="108">
      <c r="A32" s="49" t="inlineStr">
        <is>
          <t>Australia_Onshore_2_low_temp_baseline</t>
        </is>
      </c>
      <c r="B32" s="49" t="n">
        <v>5.030199357133208</v>
      </c>
      <c r="C32" s="49" t="n">
        <v>4.89092599299463</v>
      </c>
      <c r="D32" s="49" t="n">
        <v>4.76251566230788</v>
      </c>
      <c r="E32" s="49" t="n">
        <v>4.642564163481087</v>
      </c>
      <c r="F32" s="49" t="n">
        <v>4.529355224281874</v>
      </c>
      <c r="G32" s="49" t="n">
        <v>4.421621880850279</v>
      </c>
      <c r="H32" s="49" t="n">
        <v>4.318402641116649</v>
      </c>
      <c r="I32" s="49" t="n">
        <v>4.21895068550391</v>
      </c>
      <c r="J32" s="49" t="n">
        <v>4.122674308415619</v>
      </c>
      <c r="K32" s="49" t="n">
        <v>4.029096566618428</v>
      </c>
      <c r="L32" s="49" t="n">
        <v>3.937827172432146</v>
      </c>
      <c r="M32" s="49" t="n">
        <v>3.856038994140067</v>
      </c>
      <c r="N32" s="49" t="n">
        <v>3.789727271787745</v>
      </c>
      <c r="O32" s="49" t="n">
        <v>3.725450822654088</v>
      </c>
      <c r="P32" s="49" t="n">
        <v>3.663307244304419</v>
      </c>
      <c r="Q32" s="49" t="n">
        <v>3.603767963970336</v>
      </c>
      <c r="R32" s="49" t="n">
        <v>3.545354383335495</v>
      </c>
      <c r="S32" s="49" t="n">
        <v>3.488296545152841</v>
      </c>
      <c r="T32" s="49" t="n">
        <v>3.435147477194902</v>
      </c>
      <c r="U32" s="49" t="n">
        <v>3.381805106885427</v>
      </c>
      <c r="V32" s="49" t="n">
        <v>3.328561051780025</v>
      </c>
      <c r="W32" s="49" t="n">
        <v>3.281204436199937</v>
      </c>
      <c r="X32" s="49" t="n">
        <v>3.235621533667033</v>
      </c>
      <c r="Y32" s="49" t="n">
        <v>3.191016864417038</v>
      </c>
      <c r="Z32" s="49" t="n">
        <v>3.151482279271029</v>
      </c>
      <c r="AA32" s="49" t="n">
        <v>3.075673508737347</v>
      </c>
      <c r="AB32" s="49" t="n">
        <v>3.028798186810629</v>
      </c>
      <c r="AC32" s="49" t="n">
        <v>2.983356704605637</v>
      </c>
      <c r="AD32" s="49" t="n">
        <v>2.939233177583994</v>
      </c>
      <c r="AE32" s="49" t="n">
        <v>2.896326159439094</v>
      </c>
      <c r="AF32" s="50" t="n">
        <v>2.854546309959604</v>
      </c>
    </row>
    <row r="33" hidden="1" s="108">
      <c r="A33" s="49" t="inlineStr">
        <is>
          <t>Australia_Onshore_3_low_temp_baseline</t>
        </is>
      </c>
      <c r="B33" s="49" t="n">
        <v>6.41875256630534</v>
      </c>
      <c r="C33" s="49" t="n">
        <v>6.24071902645275</v>
      </c>
      <c r="D33" s="49" t="n">
        <v>6.076554251374777</v>
      </c>
      <c r="E33" s="49" t="n">
        <v>5.923206945472985</v>
      </c>
      <c r="F33" s="49" t="n">
        <v>5.778499681395825</v>
      </c>
      <c r="G33" s="49" t="n">
        <v>5.640825786200333</v>
      </c>
      <c r="H33" s="49" t="n">
        <v>5.508966636726941</v>
      </c>
      <c r="I33" s="49" t="n">
        <v>5.38197632902319</v>
      </c>
      <c r="J33" s="49" t="n">
        <v>5.25910603238894</v>
      </c>
      <c r="K33" s="49" t="n">
        <v>5.139752741007688</v>
      </c>
      <c r="L33" s="49" t="n">
        <v>5.023423579207191</v>
      </c>
      <c r="M33" s="49" t="n">
        <v>4.919086284912109</v>
      </c>
      <c r="N33" s="49" t="n">
        <v>4.834495659503768</v>
      </c>
      <c r="O33" s="49" t="n">
        <v>4.752501896813605</v>
      </c>
      <c r="P33" s="49" t="n">
        <v>4.673229572381905</v>
      </c>
      <c r="Q33" s="49" t="n">
        <v>4.597280262371852</v>
      </c>
      <c r="R33" s="49" t="n">
        <v>4.522767367286185</v>
      </c>
      <c r="S33" s="49" t="n">
        <v>4.449984437929764</v>
      </c>
      <c r="T33" s="49" t="n">
        <v>4.382189171042798</v>
      </c>
      <c r="U33" s="49" t="n">
        <v>4.314147375003579</v>
      </c>
      <c r="V33" s="49" t="n">
        <v>4.246231138104349</v>
      </c>
      <c r="W33" s="49" t="n">
        <v>4.185821548993668</v>
      </c>
      <c r="X33" s="49" t="n">
        <v>4.127679851811641</v>
      </c>
      <c r="Y33" s="49" t="n">
        <v>4.070791147145335</v>
      </c>
      <c r="Z33" s="49" t="n">
        <v>4.020378482463859</v>
      </c>
      <c r="AA33" s="49" t="n">
        <v>3.923666802631842</v>
      </c>
      <c r="AB33" s="49" t="n">
        <v>3.863889931398572</v>
      </c>
      <c r="AC33" s="49" t="n">
        <v>3.805947326028403</v>
      </c>
      <c r="AD33" s="49" t="n">
        <v>3.749691331434058</v>
      </c>
      <c r="AE33" s="49" t="n">
        <v>3.69499268985742</v>
      </c>
      <c r="AF33" s="50" t="n">
        <v>3.641737569200115</v>
      </c>
    </row>
    <row r="34" hidden="1" s="108">
      <c r="A34" s="49" t="inlineStr">
        <is>
          <t>Australia_Offshore_1_low_temp_baseline</t>
        </is>
      </c>
      <c r="B34" s="49" t="n">
        <v>7.145347171777487</v>
      </c>
      <c r="C34" s="49" t="n">
        <v>6.916174346722402</v>
      </c>
      <c r="D34" s="49" t="n">
        <v>6.71652438779955</v>
      </c>
      <c r="E34" s="49" t="n">
        <v>6.538009487179277</v>
      </c>
      <c r="F34" s="49" t="n">
        <v>6.37534183810533</v>
      </c>
      <c r="G34" s="49" t="n">
        <v>6.224981079733954</v>
      </c>
      <c r="H34" s="49" t="n">
        <v>6.084444841288005</v>
      </c>
      <c r="I34" s="49" t="n">
        <v>5.951927738857759</v>
      </c>
      <c r="J34" s="49" t="n">
        <v>5.826077136227746</v>
      </c>
      <c r="K34" s="49" t="n">
        <v>5.705854314351165</v>
      </c>
      <c r="L34" s="49" t="n">
        <v>5.590444863740032</v>
      </c>
      <c r="M34" s="49" t="n">
        <v>5.444432236201134</v>
      </c>
      <c r="N34" s="49" t="n">
        <v>5.316394818663762</v>
      </c>
      <c r="O34" s="49" t="n">
        <v>5.200134257460126</v>
      </c>
      <c r="P34" s="49" t="n">
        <v>5.09308049892307</v>
      </c>
      <c r="Q34" s="49" t="n">
        <v>4.993647842362946</v>
      </c>
      <c r="R34" s="49" t="n">
        <v>4.901319190725864</v>
      </c>
      <c r="S34" s="49" t="n">
        <v>4.813481907372355</v>
      </c>
      <c r="T34" s="49" t="n">
        <v>4.730349952574724</v>
      </c>
      <c r="U34" s="49" t="n">
        <v>4.652267023679002</v>
      </c>
      <c r="V34" s="49" t="n">
        <v>4.575883666269864</v>
      </c>
      <c r="W34" s="49" t="n">
        <v>4.490191406230544</v>
      </c>
      <c r="X34" s="49" t="n">
        <v>4.408098265619891</v>
      </c>
      <c r="Y34" s="49" t="n">
        <v>4.330917817129627</v>
      </c>
      <c r="Z34" s="49" t="n">
        <v>4.261246757315484</v>
      </c>
      <c r="AA34" s="49" t="n">
        <v>4.161855396385844</v>
      </c>
      <c r="AB34" s="49" t="n">
        <v>4.091545127225555</v>
      </c>
      <c r="AC34" s="49" t="n">
        <v>4.024699086477922</v>
      </c>
      <c r="AD34" s="49" t="n">
        <v>3.960902513208405</v>
      </c>
      <c r="AE34" s="49" t="n">
        <v>3.899814152963265</v>
      </c>
      <c r="AF34" s="50" t="n">
        <v>3.841149830652544</v>
      </c>
    </row>
    <row r="35" hidden="1" s="108">
      <c r="A35" s="49" t="inlineStr">
        <is>
          <t>Australia_Offshore_2_low_temp_baseline</t>
        </is>
      </c>
      <c r="B35" s="49" t="n">
        <v>8.423435759387027</v>
      </c>
      <c r="C35" s="49" t="n">
        <v>8.155268460002041</v>
      </c>
      <c r="D35" s="49" t="n">
        <v>7.923845856418109</v>
      </c>
      <c r="E35" s="49" t="n">
        <v>7.718722647330777</v>
      </c>
      <c r="F35" s="49" t="n">
        <v>7.53331442627954</v>
      </c>
      <c r="G35" s="49" t="n">
        <v>7.363213071551868</v>
      </c>
      <c r="H35" s="49" t="n">
        <v>7.205328048913705</v>
      </c>
      <c r="I35" s="49" t="n">
        <v>7.057411894864929</v>
      </c>
      <c r="J35" s="49" t="n">
        <v>6.917780946979853</v>
      </c>
      <c r="K35" s="49" t="n">
        <v>6.785142447237654</v>
      </c>
      <c r="L35" s="49" t="n">
        <v>6.658482949277122</v>
      </c>
      <c r="M35" s="49" t="n">
        <v>6.482323422429937</v>
      </c>
      <c r="N35" s="49" t="n">
        <v>6.328535512177788</v>
      </c>
      <c r="O35" s="49" t="n">
        <v>6.18938448375449</v>
      </c>
      <c r="P35" s="49" t="n">
        <v>6.06166377761245</v>
      </c>
      <c r="Q35" s="49" t="n">
        <v>5.943395308791341</v>
      </c>
      <c r="R35" s="49" t="n">
        <v>5.833934613960792</v>
      </c>
      <c r="S35" s="49" t="n">
        <v>5.73002193504069</v>
      </c>
      <c r="T35" s="49" t="n">
        <v>5.631925148789643</v>
      </c>
      <c r="U35" s="49" t="n">
        <v>5.540074029821333</v>
      </c>
      <c r="V35" s="49" t="n">
        <v>5.450289205901581</v>
      </c>
      <c r="W35" s="49" t="n">
        <v>5.348824524681009</v>
      </c>
      <c r="X35" s="49" t="n">
        <v>5.251800179161092</v>
      </c>
      <c r="Y35" s="49" t="n">
        <v>5.160856937842821</v>
      </c>
      <c r="Z35" s="49" t="n">
        <v>5.079237474732595</v>
      </c>
      <c r="AA35" s="49" t="n">
        <v>4.96047028603282</v>
      </c>
      <c r="AB35" s="49" t="n">
        <v>4.877955299180072</v>
      </c>
      <c r="AC35" s="49" t="n">
        <v>4.799717834600605</v>
      </c>
      <c r="AD35" s="49" t="n">
        <v>4.725241206271047</v>
      </c>
      <c r="AE35" s="49" t="n">
        <v>4.654100402876638</v>
      </c>
      <c r="AF35" s="50" t="n">
        <v>4.585941597320843</v>
      </c>
    </row>
    <row r="36" hidden="1" s="108">
      <c r="A36" s="49" t="inlineStr">
        <is>
          <t>Australia_PV_1_low_temp_baseline</t>
        </is>
      </c>
      <c r="B36" s="49" t="n">
        <v>4.612652714415701</v>
      </c>
      <c r="C36" s="49" t="n">
        <v>4.406972361076837</v>
      </c>
      <c r="D36" s="49" t="n">
        <v>4.225022762798678</v>
      </c>
      <c r="E36" s="49" t="n">
        <v>4.060137293820725</v>
      </c>
      <c r="F36" s="49" t="n">
        <v>3.908069143134309</v>
      </c>
      <c r="G36" s="49" t="n">
        <v>3.765958779348218</v>
      </c>
      <c r="H36" s="49" t="n">
        <v>3.631795792658335</v>
      </c>
      <c r="I36" s="49" t="n">
        <v>3.504116924670183</v>
      </c>
      <c r="J36" s="49" t="n">
        <v>3.38182643695896</v>
      </c>
      <c r="K36" s="49" t="n">
        <v>3.264084061027266</v>
      </c>
      <c r="L36" s="49" t="n">
        <v>3.150232296894529</v>
      </c>
      <c r="M36" s="49" t="n">
        <v>3.072112324133303</v>
      </c>
      <c r="N36" s="49" t="n">
        <v>2.999427059027815</v>
      </c>
      <c r="O36" s="49" t="n">
        <v>2.930443018738347</v>
      </c>
      <c r="P36" s="49" t="n">
        <v>2.864855072973883</v>
      </c>
      <c r="Q36" s="49" t="n">
        <v>2.801541738281377</v>
      </c>
      <c r="R36" s="49" t="n">
        <v>2.739815916154962</v>
      </c>
      <c r="S36" s="49" t="n">
        <v>2.681122530877826</v>
      </c>
      <c r="T36" s="49" t="n">
        <v>2.624420318369167</v>
      </c>
      <c r="U36" s="49" t="n">
        <v>2.569886760328349</v>
      </c>
      <c r="V36" s="49" t="n">
        <v>2.516670172740054</v>
      </c>
      <c r="W36" s="49" t="n">
        <v>2.462929818913802</v>
      </c>
      <c r="X36" s="49" t="n">
        <v>2.409975679927369</v>
      </c>
      <c r="Y36" s="49" t="n">
        <v>2.359104643597903</v>
      </c>
      <c r="Z36" s="49" t="n">
        <v>2.31512759639365</v>
      </c>
      <c r="AA36" s="49" t="n">
        <v>2.241884448478024</v>
      </c>
      <c r="AB36" s="49" t="n">
        <v>2.192826063204155</v>
      </c>
      <c r="AC36" s="49" t="n">
        <v>2.145674295194634</v>
      </c>
      <c r="AD36" s="49" t="n">
        <v>2.100235825813072</v>
      </c>
      <c r="AE36" s="49" t="n">
        <v>2.056347182322892</v>
      </c>
      <c r="AF36" s="50" t="n">
        <v>2.013868902776237</v>
      </c>
    </row>
    <row r="37" hidden="1" s="108">
      <c r="A37" s="49" t="inlineStr">
        <is>
          <t>Australia_PV_2_low_temp_baseline</t>
        </is>
      </c>
      <c r="B37" s="49" t="n">
        <v>4.749628519498576</v>
      </c>
      <c r="C37" s="49" t="n">
        <v>4.53761771194373</v>
      </c>
      <c r="D37" s="49" t="n">
        <v>4.350170799046514</v>
      </c>
      <c r="E37" s="49" t="n">
        <v>4.180387705257552</v>
      </c>
      <c r="F37" s="49" t="n">
        <v>4.023872960451137</v>
      </c>
      <c r="G37" s="49" t="n">
        <v>3.877666973150849</v>
      </c>
      <c r="H37" s="49" t="n">
        <v>3.739689012839329</v>
      </c>
      <c r="I37" s="49" t="n">
        <v>3.608424659206556</v>
      </c>
      <c r="J37" s="49" t="n">
        <v>3.482739877835255</v>
      </c>
      <c r="K37" s="49" t="n">
        <v>3.361765045511865</v>
      </c>
      <c r="L37" s="49" t="n">
        <v>3.244819702845182</v>
      </c>
      <c r="M37" s="49" t="n">
        <v>3.164252027866842</v>
      </c>
      <c r="N37" s="49" t="n">
        <v>3.089309326839908</v>
      </c>
      <c r="O37" s="49" t="n">
        <v>3.018196370155112</v>
      </c>
      <c r="P37" s="49" t="n">
        <v>2.950597272692799</v>
      </c>
      <c r="Q37" s="49" t="n">
        <v>2.885350585613945</v>
      </c>
      <c r="R37" s="49" t="n">
        <v>2.821744735645957</v>
      </c>
      <c r="S37" s="49" t="n">
        <v>2.761276438237176</v>
      </c>
      <c r="T37" s="49" t="n">
        <v>2.702867284672815</v>
      </c>
      <c r="U37" s="49" t="n">
        <v>2.64670120652979</v>
      </c>
      <c r="V37" s="49" t="n">
        <v>2.591896113594475</v>
      </c>
      <c r="W37" s="49" t="n">
        <v>2.536545186227848</v>
      </c>
      <c r="X37" s="49" t="n">
        <v>2.482005587210113</v>
      </c>
      <c r="Y37" s="49" t="n">
        <v>2.429620700785654</v>
      </c>
      <c r="Z37" s="49" t="n">
        <v>2.384373774478123</v>
      </c>
      <c r="AA37" s="49" t="n">
        <v>2.308809567757646</v>
      </c>
      <c r="AB37" s="49" t="n">
        <v>2.258293504922001</v>
      </c>
      <c r="AC37" s="49" t="n">
        <v>2.209749516024848</v>
      </c>
      <c r="AD37" s="49" t="n">
        <v>2.16297739814962</v>
      </c>
      <c r="AE37" s="49" t="n">
        <v>2.117807862557705</v>
      </c>
      <c r="AF37" s="50" t="n">
        <v>2.074096490591097</v>
      </c>
    </row>
    <row r="38" hidden="1" s="108">
      <c r="A38" s="49" t="inlineStr">
        <is>
          <t>Australia_PV_3_low_temp_baseline</t>
        </is>
      </c>
      <c r="B38" s="49" t="n">
        <v>5.098562722711081</v>
      </c>
      <c r="C38" s="49" t="n">
        <v>4.870431940779224</v>
      </c>
      <c r="D38" s="49" t="n">
        <v>4.668989227863264</v>
      </c>
      <c r="E38" s="49" t="n">
        <v>4.486739114013838</v>
      </c>
      <c r="F38" s="49" t="n">
        <v>4.318906986844805</v>
      </c>
      <c r="G38" s="49" t="n">
        <v>4.162278060293315</v>
      </c>
      <c r="H38" s="49" t="n">
        <v>4.014592256698833</v>
      </c>
      <c r="I38" s="49" t="n">
        <v>3.874204671115105</v>
      </c>
      <c r="J38" s="49" t="n">
        <v>3.73988359754814</v>
      </c>
      <c r="K38" s="49" t="n">
        <v>3.610684544812445</v>
      </c>
      <c r="L38" s="49" t="n">
        <v>3.485868495900085</v>
      </c>
      <c r="M38" s="49" t="n">
        <v>3.399062344282371</v>
      </c>
      <c r="N38" s="49" t="n">
        <v>3.318366371011806</v>
      </c>
      <c r="O38" s="49" t="n">
        <v>3.241827859561958</v>
      </c>
      <c r="P38" s="49" t="n">
        <v>3.169103513331894</v>
      </c>
      <c r="Q38" s="49" t="n">
        <v>3.098929942217945</v>
      </c>
      <c r="R38" s="49" t="n">
        <v>3.030533142663963</v>
      </c>
      <c r="S38" s="49" t="n">
        <v>2.965541985087594</v>
      </c>
      <c r="T38" s="49" t="n">
        <v>2.902783304735535</v>
      </c>
      <c r="U38" s="49" t="n">
        <v>2.842457503952887</v>
      </c>
      <c r="V38" s="49" t="n">
        <v>2.783604918562131</v>
      </c>
      <c r="W38" s="49" t="n">
        <v>2.724149593546708</v>
      </c>
      <c r="X38" s="49" t="n">
        <v>2.665569707293044</v>
      </c>
      <c r="Y38" s="49" t="n">
        <v>2.60932685456756</v>
      </c>
      <c r="Z38" s="49" t="n">
        <v>2.560841886528706</v>
      </c>
      <c r="AA38" s="49" t="n">
        <v>2.479369607092688</v>
      </c>
      <c r="AB38" s="49" t="n">
        <v>2.4251395125921</v>
      </c>
      <c r="AC38" s="49" t="n">
        <v>2.373047274872535</v>
      </c>
      <c r="AD38" s="49" t="n">
        <v>2.322874866690052</v>
      </c>
      <c r="AE38" s="49" t="n">
        <v>2.27443794501608</v>
      </c>
      <c r="AF38" s="50" t="n">
        <v>2.227579265351779</v>
      </c>
    </row>
    <row r="39" hidden="1" s="108">
      <c r="A39" s="49" t="inlineStr">
        <is>
          <t>Australia_PV_4_low_temp_baseline</t>
        </is>
      </c>
      <c r="B39" s="49" t="n">
        <v>6.268576944134699</v>
      </c>
      <c r="C39" s="49" t="n">
        <v>5.986094901995513</v>
      </c>
      <c r="D39" s="49" t="n">
        <v>5.73766798950955</v>
      </c>
      <c r="E39" s="49" t="n">
        <v>5.51370952439403</v>
      </c>
      <c r="F39" s="49" t="n">
        <v>5.308112563668573</v>
      </c>
      <c r="G39" s="49" t="n">
        <v>5.116765120210147</v>
      </c>
      <c r="H39" s="49" t="n">
        <v>4.93677628556807</v>
      </c>
      <c r="I39" s="49" t="n">
        <v>4.766041989620877</v>
      </c>
      <c r="J39" s="49" t="n">
        <v>4.602986683970042</v>
      </c>
      <c r="K39" s="49" t="n">
        <v>4.446402208445647</v>
      </c>
      <c r="L39" s="49" t="n">
        <v>4.295343241974951</v>
      </c>
      <c r="M39" s="49" t="n">
        <v>4.187503627695684</v>
      </c>
      <c r="N39" s="49" t="n">
        <v>4.087426460039049</v>
      </c>
      <c r="O39" s="49" t="n">
        <v>3.992622211950754</v>
      </c>
      <c r="P39" s="49" t="n">
        <v>3.902653287478732</v>
      </c>
      <c r="Q39" s="49" t="n">
        <v>3.815909257089658</v>
      </c>
      <c r="R39" s="49" t="n">
        <v>3.73140369230516</v>
      </c>
      <c r="S39" s="49" t="n">
        <v>3.651213121118036</v>
      </c>
      <c r="T39" s="49" t="n">
        <v>3.573842278984118</v>
      </c>
      <c r="U39" s="49" t="n">
        <v>3.499546797985413</v>
      </c>
      <c r="V39" s="49" t="n">
        <v>3.427103710610698</v>
      </c>
      <c r="W39" s="49" t="n">
        <v>3.353868868249922</v>
      </c>
      <c r="X39" s="49" t="n">
        <v>3.281725050473257</v>
      </c>
      <c r="Y39" s="49" t="n">
        <v>3.212536044139087</v>
      </c>
      <c r="Z39" s="49" t="n">
        <v>3.153214161720146</v>
      </c>
      <c r="AA39" s="49" t="n">
        <v>3.051809001361871</v>
      </c>
      <c r="AB39" s="49" t="n">
        <v>2.985113556151802</v>
      </c>
      <c r="AC39" s="49" t="n">
        <v>2.921121492779372</v>
      </c>
      <c r="AD39" s="49" t="n">
        <v>2.859555578270734</v>
      </c>
      <c r="AE39" s="49" t="n">
        <v>2.800181449540264</v>
      </c>
      <c r="AF39" s="50" t="n">
        <v>2.742799230350522</v>
      </c>
    </row>
    <row r="40" hidden="1" s="108">
      <c r="A40" s="49" t="inlineStr">
        <is>
          <t>Australia_Onshore_2_high_temp_baseline</t>
        </is>
      </c>
      <c r="B40" s="49" t="n">
        <v>7.47177323750232</v>
      </c>
      <c r="C40" s="49" t="n">
        <v>7.170940434109323</v>
      </c>
      <c r="D40" s="49" t="n">
        <v>6.879687273001254</v>
      </c>
      <c r="E40" s="49" t="n">
        <v>6.595047036862841</v>
      </c>
      <c r="F40" s="49" t="n">
        <v>6.314836816199139</v>
      </c>
      <c r="G40" s="49" t="n">
        <v>6.037382110022181</v>
      </c>
      <c r="H40" s="49" t="n">
        <v>5.761350199393494</v>
      </c>
      <c r="I40" s="49" t="n">
        <v>5.485644411752634</v>
      </c>
      <c r="J40" s="49" t="n">
        <v>5.209334247721877</v>
      </c>
      <c r="K40" s="49" t="n">
        <v>4.931607533845392</v>
      </c>
      <c r="L40" s="49" t="n">
        <v>4.651736582978519</v>
      </c>
      <c r="M40" s="49" t="n">
        <v>4.545048522324091</v>
      </c>
      <c r="N40" s="49" t="n">
        <v>4.452385668025133</v>
      </c>
      <c r="O40" s="49" t="n">
        <v>4.360964358031389</v>
      </c>
      <c r="P40" s="49" t="n">
        <v>4.270879995802031</v>
      </c>
      <c r="Q40" s="49" t="n">
        <v>4.18258270032825</v>
      </c>
      <c r="R40" s="49" t="n">
        <v>4.094666260315583</v>
      </c>
      <c r="S40" s="49" t="n">
        <v>4.007349741927994</v>
      </c>
      <c r="T40" s="49" t="n">
        <v>3.923059656736268</v>
      </c>
      <c r="U40" s="49" t="n">
        <v>3.837893685860553</v>
      </c>
      <c r="V40" s="49" t="n">
        <v>3.752128604917472</v>
      </c>
      <c r="W40" s="49" t="n">
        <v>3.674709002459652</v>
      </c>
      <c r="X40" s="49" t="n">
        <v>3.597929618578902</v>
      </c>
      <c r="Y40" s="49" t="n">
        <v>3.521014342102363</v>
      </c>
      <c r="Z40" s="49" t="n">
        <v>3.447810592235653</v>
      </c>
      <c r="AA40" s="49" t="n">
        <v>3.339234541865268</v>
      </c>
      <c r="AB40" s="49" t="n">
        <v>3.256906509359202</v>
      </c>
      <c r="AC40" s="49" t="n">
        <v>3.174793379542429</v>
      </c>
      <c r="AD40" s="49" t="n">
        <v>3.092756991450243</v>
      </c>
      <c r="AE40" s="49" t="n">
        <v>3.010671283477857</v>
      </c>
      <c r="AF40" s="50" t="n">
        <v>2.928420019306143</v>
      </c>
    </row>
    <row r="41" hidden="1" s="108">
      <c r="A41" s="49" t="inlineStr">
        <is>
          <t>Australia_Onshore_3_high_temp_baseline</t>
        </is>
      </c>
      <c r="B41" s="49" t="n">
        <v>9.474555246162542</v>
      </c>
      <c r="C41" s="49" t="n">
        <v>9.101108126389448</v>
      </c>
      <c r="D41" s="49" t="n">
        <v>8.739409656094661</v>
      </c>
      <c r="E41" s="49" t="n">
        <v>8.385433316411261</v>
      </c>
      <c r="F41" s="49" t="n">
        <v>8.036178418046525</v>
      </c>
      <c r="G41" s="49" t="n">
        <v>7.689304514884403</v>
      </c>
      <c r="H41" s="49" t="n">
        <v>7.342909491672986</v>
      </c>
      <c r="I41" s="49" t="n">
        <v>6.995387979502208</v>
      </c>
      <c r="J41" s="49" t="n">
        <v>6.645336967243466</v>
      </c>
      <c r="K41" s="49" t="n">
        <v>6.291490270976581</v>
      </c>
      <c r="L41" s="49" t="n">
        <v>5.932671210796785</v>
      </c>
      <c r="M41" s="49" t="n">
        <v>5.796934670155947</v>
      </c>
      <c r="N41" s="49" t="n">
        <v>5.679136735448015</v>
      </c>
      <c r="O41" s="49" t="n">
        <v>5.562921753230465</v>
      </c>
      <c r="P41" s="49" t="n">
        <v>5.448411915080701</v>
      </c>
      <c r="Q41" s="49" t="n">
        <v>5.336183368094941</v>
      </c>
      <c r="R41" s="49" t="n">
        <v>5.224436694336121</v>
      </c>
      <c r="S41" s="49" t="n">
        <v>5.113452220768379</v>
      </c>
      <c r="T41" s="49" t="n">
        <v>5.006335600433135</v>
      </c>
      <c r="U41" s="49" t="n">
        <v>4.898092510954664</v>
      </c>
      <c r="V41" s="49" t="n">
        <v>4.789076957394572</v>
      </c>
      <c r="W41" s="49" t="n">
        <v>4.690714633393364</v>
      </c>
      <c r="X41" s="49" t="n">
        <v>4.593081208948751</v>
      </c>
      <c r="Y41" s="49" t="n">
        <v>4.495176825851257</v>
      </c>
      <c r="Z41" s="49" t="n">
        <v>4.401911371165482</v>
      </c>
      <c r="AA41" s="49" t="n">
        <v>4.263346055051934</v>
      </c>
      <c r="AB41" s="49" t="n">
        <v>4.158211561430418</v>
      </c>
      <c r="AC41" s="49" t="n">
        <v>4.053229892059689</v>
      </c>
      <c r="AD41" s="49" t="n">
        <v>3.948215226710479</v>
      </c>
      <c r="AE41" s="49" t="n">
        <v>3.842996745486158</v>
      </c>
      <c r="AF41" s="50" t="n">
        <v>3.737415661423979</v>
      </c>
    </row>
    <row r="42" hidden="1" s="108">
      <c r="A42" s="49" t="inlineStr">
        <is>
          <t>Australia_Offshore_1_high_temp_baseline</t>
        </is>
      </c>
      <c r="B42" s="49" t="n">
        <v>9.807462344903257</v>
      </c>
      <c r="C42" s="49" t="n">
        <v>9.386016792828816</v>
      </c>
      <c r="D42" s="49" t="n">
        <v>8.991974875924232</v>
      </c>
      <c r="E42" s="49" t="n">
        <v>8.616542787364263</v>
      </c>
      <c r="F42" s="49" t="n">
        <v>8.254100630906093</v>
      </c>
      <c r="G42" s="49" t="n">
        <v>7.900817546095201</v>
      </c>
      <c r="H42" s="49" t="n">
        <v>7.553944492094238</v>
      </c>
      <c r="I42" s="49" t="n">
        <v>7.211422615652046</v>
      </c>
      <c r="J42" s="49" t="n">
        <v>6.871652176681127</v>
      </c>
      <c r="K42" s="49" t="n">
        <v>6.533349030190402</v>
      </c>
      <c r="L42" s="49" t="n">
        <v>6.195451605103605</v>
      </c>
      <c r="M42" s="49" t="n">
        <v>6.030600656573991</v>
      </c>
      <c r="N42" s="49" t="n">
        <v>5.880919078526158</v>
      </c>
      <c r="O42" s="49" t="n">
        <v>5.740983759831698</v>
      </c>
      <c r="P42" s="49" t="n">
        <v>5.608566317270965</v>
      </c>
      <c r="Q42" s="49" t="n">
        <v>5.482300088661242</v>
      </c>
      <c r="R42" s="49" t="n">
        <v>5.361763972224603</v>
      </c>
      <c r="S42" s="49" t="n">
        <v>5.244652631543751</v>
      </c>
      <c r="T42" s="49" t="n">
        <v>5.131183684576721</v>
      </c>
      <c r="U42" s="49" t="n">
        <v>5.021692091189403</v>
      </c>
      <c r="V42" s="49" t="n">
        <v>4.91318451107848</v>
      </c>
      <c r="W42" s="49" t="n">
        <v>4.797644111721928</v>
      </c>
      <c r="X42" s="49" t="n">
        <v>4.684520826422421</v>
      </c>
      <c r="Y42" s="49" t="n">
        <v>4.575012521507154</v>
      </c>
      <c r="Z42" s="49" t="n">
        <v>4.471481902672223</v>
      </c>
      <c r="AA42" s="49" t="n">
        <v>4.340216930322139</v>
      </c>
      <c r="AB42" s="49" t="n">
        <v>4.234465207904198</v>
      </c>
      <c r="AC42" s="49" t="n">
        <v>4.131044736438202</v>
      </c>
      <c r="AD42" s="49" t="n">
        <v>4.029583572578734</v>
      </c>
      <c r="AE42" s="49" t="n">
        <v>3.929774454969678</v>
      </c>
      <c r="AF42" s="50" t="n">
        <v>3.831360247449901</v>
      </c>
    </row>
    <row r="43" hidden="1" s="108">
      <c r="A43" s="49" t="inlineStr">
        <is>
          <t>Australia_Offshore_2_high_temp_baseline</t>
        </is>
      </c>
      <c r="B43" s="49" t="n">
        <v>10.73419522014026</v>
      </c>
      <c r="C43" s="49" t="n">
        <v>10.28415544275274</v>
      </c>
      <c r="D43" s="49" t="n">
        <v>9.867690916164733</v>
      </c>
      <c r="E43" s="49" t="n">
        <v>9.47450060677734</v>
      </c>
      <c r="F43" s="49" t="n">
        <v>9.098033206629296</v>
      </c>
      <c r="G43" s="49" t="n">
        <v>8.733852215578837</v>
      </c>
      <c r="H43" s="49" t="n">
        <v>8.378801457848954</v>
      </c>
      <c r="I43" s="49" t="n">
        <v>8.030543279013363</v>
      </c>
      <c r="J43" s="49" t="n">
        <v>7.68728631731457</v>
      </c>
      <c r="K43" s="49" t="n">
        <v>7.347616645756508</v>
      </c>
      <c r="L43" s="49" t="n">
        <v>7.010388534307903</v>
      </c>
      <c r="M43" s="49" t="n">
        <v>6.826196283867484</v>
      </c>
      <c r="N43" s="49" t="n">
        <v>6.660586808740498</v>
      </c>
      <c r="O43" s="49" t="n">
        <v>6.5069303363454</v>
      </c>
      <c r="P43" s="49" t="n">
        <v>6.362507693156852</v>
      </c>
      <c r="Q43" s="49" t="n">
        <v>6.225653397667002</v>
      </c>
      <c r="R43" s="49" t="n">
        <v>6.095861129073095</v>
      </c>
      <c r="S43" s="49" t="n">
        <v>5.970306866703652</v>
      </c>
      <c r="T43" s="49" t="n">
        <v>5.849265068672308</v>
      </c>
      <c r="U43" s="49" t="n">
        <v>5.733155292337992</v>
      </c>
      <c r="V43" s="49" t="n">
        <v>5.618299374504945</v>
      </c>
      <c r="W43" s="49" t="n">
        <v>5.493883000980213</v>
      </c>
      <c r="X43" s="49" t="n">
        <v>5.372610899084239</v>
      </c>
      <c r="Y43" s="49" t="n">
        <v>5.255972888497551</v>
      </c>
      <c r="Z43" s="49" t="n">
        <v>5.146902649393538</v>
      </c>
      <c r="AA43" s="49" t="n">
        <v>5.003748284498808</v>
      </c>
      <c r="AB43" s="49" t="n">
        <v>4.89230991111372</v>
      </c>
      <c r="AC43" s="49" t="n">
        <v>4.783965560717252</v>
      </c>
      <c r="AD43" s="49" t="n">
        <v>4.678267521316226</v>
      </c>
      <c r="AE43" s="49" t="n">
        <v>4.574847229700385</v>
      </c>
      <c r="AF43" s="50" t="n">
        <v>4.473397493483921</v>
      </c>
    </row>
    <row r="44" hidden="1" s="108">
      <c r="A44" s="49" t="inlineStr">
        <is>
          <t>Australia_PV_1_high_temp_baseline</t>
        </is>
      </c>
      <c r="B44" s="49" t="n">
        <v>9.11686315915326</v>
      </c>
      <c r="C44" s="49" t="n">
        <v>8.603978192116085</v>
      </c>
      <c r="D44" s="49" t="n">
        <v>8.118633365576152</v>
      </c>
      <c r="E44" s="49" t="n">
        <v>7.652784559616835</v>
      </c>
      <c r="F44" s="49" t="n">
        <v>7.201272353184498</v>
      </c>
      <c r="G44" s="49" t="n">
        <v>6.760594465833653</v>
      </c>
      <c r="H44" s="49" t="n">
        <v>6.32826483212124</v>
      </c>
      <c r="I44" s="49" t="n">
        <v>5.902453336244213</v>
      </c>
      <c r="J44" s="49" t="n">
        <v>5.481771124558876</v>
      </c>
      <c r="K44" s="49" t="n">
        <v>5.065136448604336</v>
      </c>
      <c r="L44" s="49" t="n">
        <v>4.651687460648158</v>
      </c>
      <c r="M44" s="49" t="n">
        <v>4.516746386152919</v>
      </c>
      <c r="N44" s="49" t="n">
        <v>4.38676746508485</v>
      </c>
      <c r="O44" s="49" t="n">
        <v>4.260082096662222</v>
      </c>
      <c r="P44" s="49" t="n">
        <v>4.136407145852014</v>
      </c>
      <c r="Q44" s="49" t="n">
        <v>4.014662365664114</v>
      </c>
      <c r="R44" s="49" t="n">
        <v>3.894187752068972</v>
      </c>
      <c r="S44" s="49" t="n">
        <v>3.776401546350628</v>
      </c>
      <c r="T44" s="49" t="n">
        <v>3.660297568928134</v>
      </c>
      <c r="U44" s="49" t="n">
        <v>3.546057362950329</v>
      </c>
      <c r="V44" s="49" t="n">
        <v>3.432856686634083</v>
      </c>
      <c r="W44" s="49" t="n">
        <v>3.320284042840608</v>
      </c>
      <c r="X44" s="49" t="n">
        <v>3.207962371104423</v>
      </c>
      <c r="Y44" s="49" t="n">
        <v>3.097153397188286</v>
      </c>
      <c r="Z44" s="49" t="n">
        <v>2.992517882473638</v>
      </c>
      <c r="AA44" s="49" t="n">
        <v>2.85900987072452</v>
      </c>
      <c r="AB44" s="49" t="n">
        <v>2.748453406383198</v>
      </c>
      <c r="AC44" s="49" t="n">
        <v>2.639227928017474</v>
      </c>
      <c r="AD44" s="49" t="n">
        <v>2.531139262748766</v>
      </c>
      <c r="AE44" s="49" t="n">
        <v>2.424022720551431</v>
      </c>
      <c r="AF44" s="50" t="n">
        <v>2.317737301341022</v>
      </c>
    </row>
    <row r="45" hidden="1" s="108">
      <c r="A45" s="49" t="inlineStr">
        <is>
          <t>Australia_PV_2_high_temp_baseline</t>
        </is>
      </c>
      <c r="B45" s="49" t="n">
        <v>9.343019539858073</v>
      </c>
      <c r="C45" s="49" t="n">
        <v>8.81778718935608</v>
      </c>
      <c r="D45" s="49" t="n">
        <v>8.320838117874075</v>
      </c>
      <c r="E45" s="49" t="n">
        <v>7.843963805928055</v>
      </c>
      <c r="F45" s="49" t="n">
        <v>7.381901888246971</v>
      </c>
      <c r="G45" s="49" t="n">
        <v>6.931082299905309</v>
      </c>
      <c r="H45" s="49" t="n">
        <v>6.488972689778601</v>
      </c>
      <c r="I45" s="49" t="n">
        <v>6.053710515319743</v>
      </c>
      <c r="J45" s="49" t="n">
        <v>5.623883826315897</v>
      </c>
      <c r="K45" s="49" t="n">
        <v>5.198394293638539</v>
      </c>
      <c r="L45" s="49" t="n">
        <v>4.77636818643802</v>
      </c>
      <c r="M45" s="49" t="n">
        <v>4.637921020023734</v>
      </c>
      <c r="N45" s="49" t="n">
        <v>4.504610640511868</v>
      </c>
      <c r="O45" s="49" t="n">
        <v>4.3747083519235</v>
      </c>
      <c r="P45" s="49" t="n">
        <v>4.247921123887971</v>
      </c>
      <c r="Q45" s="49" t="n">
        <v>4.123129679366389</v>
      </c>
      <c r="R45" s="49" t="n">
        <v>3.999650144871566</v>
      </c>
      <c r="S45" s="49" t="n">
        <v>3.878952806121438</v>
      </c>
      <c r="T45" s="49" t="n">
        <v>3.759994984183547</v>
      </c>
      <c r="U45" s="49" t="n">
        <v>3.642965102922401</v>
      </c>
      <c r="V45" s="49" t="n">
        <v>3.52700889906003</v>
      </c>
      <c r="W45" s="49" t="n">
        <v>3.41190149811837</v>
      </c>
      <c r="X45" s="49" t="n">
        <v>3.296999963788553</v>
      </c>
      <c r="Y45" s="49" t="n">
        <v>3.18360929003711</v>
      </c>
      <c r="Z45" s="49" t="n">
        <v>3.076549488022495</v>
      </c>
      <c r="AA45" s="49" t="n">
        <v>2.939560022435345</v>
      </c>
      <c r="AB45" s="49" t="n">
        <v>2.826262121340114</v>
      </c>
      <c r="AC45" s="49" t="n">
        <v>2.714278240752198</v>
      </c>
      <c r="AD45" s="49" t="n">
        <v>2.603404411029826</v>
      </c>
      <c r="AE45" s="49" t="n">
        <v>2.493467356288016</v>
      </c>
      <c r="AF45" s="50" t="n">
        <v>2.384318456052402</v>
      </c>
    </row>
    <row r="46" hidden="1" s="108">
      <c r="A46" s="49" t="inlineStr">
        <is>
          <t>Australia_PV_3_high_temp_baseline</t>
        </is>
      </c>
      <c r="B46" s="49" t="n">
        <v>9.916623036260544</v>
      </c>
      <c r="C46" s="49" t="n">
        <v>9.359742974321039</v>
      </c>
      <c r="D46" s="49" t="n">
        <v>8.833597964164323</v>
      </c>
      <c r="E46" s="49" t="n">
        <v>8.329282131195841</v>
      </c>
      <c r="F46" s="49" t="n">
        <v>7.841087617273337</v>
      </c>
      <c r="G46" s="49" t="n">
        <v>7.365143392019237</v>
      </c>
      <c r="H46" s="49" t="n">
        <v>6.898704681336355</v>
      </c>
      <c r="I46" s="49" t="n">
        <v>6.439753624493386</v>
      </c>
      <c r="J46" s="49" t="n">
        <v>5.986761342655807</v>
      </c>
      <c r="K46" s="49" t="n">
        <v>5.538539284669287</v>
      </c>
      <c r="L46" s="49" t="n">
        <v>5.094142618199935</v>
      </c>
      <c r="M46" s="49" t="n">
        <v>4.946772011880873</v>
      </c>
      <c r="N46" s="49" t="n">
        <v>4.805006227026255</v>
      </c>
      <c r="O46" s="49" t="n">
        <v>4.666949258400127</v>
      </c>
      <c r="P46" s="49" t="n">
        <v>4.532278230698521</v>
      </c>
      <c r="Q46" s="49" t="n">
        <v>4.399766232169672</v>
      </c>
      <c r="R46" s="49" t="n">
        <v>4.268663799403607</v>
      </c>
      <c r="S46" s="49" t="n">
        <v>4.140578611946527</v>
      </c>
      <c r="T46" s="49" t="n">
        <v>4.01436847633306</v>
      </c>
      <c r="U46" s="49" t="n">
        <v>3.890238327030108</v>
      </c>
      <c r="V46" s="49" t="n">
        <v>3.7672530388053</v>
      </c>
      <c r="W46" s="49" t="n">
        <v>3.645379978478122</v>
      </c>
      <c r="X46" s="49" t="n">
        <v>3.523626687053557</v>
      </c>
      <c r="Y46" s="49" t="n">
        <v>3.403411884229684</v>
      </c>
      <c r="Z46" s="49" t="n">
        <v>3.289974109020681</v>
      </c>
      <c r="AA46" s="49" t="n">
        <v>3.143860160549383</v>
      </c>
      <c r="AB46" s="49" t="n">
        <v>3.023415367349013</v>
      </c>
      <c r="AC46" s="49" t="n">
        <v>2.904272053086895</v>
      </c>
      <c r="AD46" s="49" t="n">
        <v>2.786200289516455</v>
      </c>
      <c r="AE46" s="49" t="n">
        <v>2.669003998489941</v>
      </c>
      <c r="AF46" s="50" t="n">
        <v>2.552514267152749</v>
      </c>
    </row>
    <row r="47" hidden="1" s="108">
      <c r="A47" s="49" t="inlineStr">
        <is>
          <t>Australia_PV_4_high_temp_baseline</t>
        </is>
      </c>
      <c r="B47" s="49" t="n">
        <v>11.82896590284676</v>
      </c>
      <c r="C47" s="49" t="n">
        <v>11.17118995999302</v>
      </c>
      <c r="D47" s="49" t="n">
        <v>10.55229384686531</v>
      </c>
      <c r="E47" s="49" t="n">
        <v>9.960461931883916</v>
      </c>
      <c r="F47" s="49" t="n">
        <v>9.388099169396945</v>
      </c>
      <c r="G47" s="49" t="n">
        <v>8.830034307428205</v>
      </c>
      <c r="H47" s="49" t="n">
        <v>8.28258163051165</v>
      </c>
      <c r="I47" s="49" t="n">
        <v>7.743013473394447</v>
      </c>
      <c r="J47" s="49" t="n">
        <v>7.209245811818218</v>
      </c>
      <c r="K47" s="49" t="n">
        <v>6.679641727307294</v>
      </c>
      <c r="L47" s="49" t="n">
        <v>6.152883598331629</v>
      </c>
      <c r="M47" s="49" t="n">
        <v>5.975478956966111</v>
      </c>
      <c r="N47" s="49" t="n">
        <v>5.805094835735555</v>
      </c>
      <c r="O47" s="49" t="n">
        <v>5.639333369848394</v>
      </c>
      <c r="P47" s="49" t="n">
        <v>5.477782057438251</v>
      </c>
      <c r="Q47" s="49" t="n">
        <v>5.318891062042269</v>
      </c>
      <c r="R47" s="49" t="n">
        <v>5.161714082511795</v>
      </c>
      <c r="S47" s="49" t="n">
        <v>5.008270674854505</v>
      </c>
      <c r="T47" s="49" t="n">
        <v>4.857120051177306</v>
      </c>
      <c r="U47" s="49" t="n">
        <v>4.708516486813183</v>
      </c>
      <c r="V47" s="49" t="n">
        <v>4.561282199633764</v>
      </c>
      <c r="W47" s="49" t="n">
        <v>4.414909589711264</v>
      </c>
      <c r="X47" s="49" t="n">
        <v>4.268795577699175</v>
      </c>
      <c r="Y47" s="49" t="n">
        <v>4.124730042688038</v>
      </c>
      <c r="Z47" s="49" t="n">
        <v>3.989323678932251</v>
      </c>
      <c r="AA47" s="49" t="n">
        <v>3.812837233565329</v>
      </c>
      <c r="AB47" s="49" t="n">
        <v>3.668824382454137</v>
      </c>
      <c r="AC47" s="49" t="n">
        <v>3.526585986048095</v>
      </c>
      <c r="AD47" s="49" t="n">
        <v>3.38584076210231</v>
      </c>
      <c r="AE47" s="49" t="n">
        <v>3.246349570388911</v>
      </c>
      <c r="AF47" s="50" t="n">
        <v>3.107907113370962</v>
      </c>
    </row>
    <row r="48" hidden="1" s="108">
      <c r="A48" s="49" t="inlineStr">
        <is>
          <t>Azerbaijan_Onshore_3_low_temp_baseline</t>
        </is>
      </c>
      <c r="B48" s="49" t="n">
        <v>6.974990326666526</v>
      </c>
      <c r="C48" s="49" t="n">
        <v>6.782986246715828</v>
      </c>
      <c r="D48" s="49" t="n">
        <v>6.60632837667877</v>
      </c>
      <c r="E48" s="49" t="n">
        <v>6.441627550471348</v>
      </c>
      <c r="F48" s="49" t="n">
        <v>6.286464736602111</v>
      </c>
      <c r="G48" s="49" t="n">
        <v>6.139054514577826</v>
      </c>
      <c r="H48" s="49" t="n">
        <v>5.99804223013685</v>
      </c>
      <c r="I48" s="49" t="n">
        <v>5.862375949760994</v>
      </c>
      <c r="J48" s="49" t="n">
        <v>5.731222473575209</v>
      </c>
      <c r="K48" s="49" t="n">
        <v>5.603910434845872</v>
      </c>
      <c r="L48" s="49" t="n">
        <v>5.479890667403188</v>
      </c>
      <c r="M48" s="49" t="n">
        <v>5.365921150357495</v>
      </c>
      <c r="N48" s="49" t="n">
        <v>5.273827907135876</v>
      </c>
      <c r="O48" s="49" t="n">
        <v>5.184594609470524</v>
      </c>
      <c r="P48" s="49" t="n">
        <v>5.098359159788289</v>
      </c>
      <c r="Q48" s="49" t="n">
        <v>5.015788105091562</v>
      </c>
      <c r="R48" s="49" t="n">
        <v>4.93479011390156</v>
      </c>
      <c r="S48" s="49" t="n">
        <v>4.855690581002651</v>
      </c>
      <c r="T48" s="49" t="n">
        <v>4.782099426795551</v>
      </c>
      <c r="U48" s="49" t="n">
        <v>4.708216086138978</v>
      </c>
      <c r="V48" s="49" t="n">
        <v>4.634453307362233</v>
      </c>
      <c r="W48" s="49" t="n">
        <v>4.569028050618557</v>
      </c>
      <c r="X48" s="49" t="n">
        <v>4.506085790705712</v>
      </c>
      <c r="Y48" s="49" t="n">
        <v>4.444501777038003</v>
      </c>
      <c r="Z48" s="49" t="n">
        <v>4.390057604749506</v>
      </c>
      <c r="AA48" s="49" t="n">
        <v>4.284339863646386</v>
      </c>
      <c r="AB48" s="49" t="n">
        <v>4.219482459848768</v>
      </c>
      <c r="AC48" s="49" t="n">
        <v>4.156628280666943</v>
      </c>
      <c r="AD48" s="49" t="n">
        <v>4.095613208688773</v>
      </c>
      <c r="AE48" s="49" t="n">
        <v>4.036293584383905</v>
      </c>
      <c r="AF48" s="50" t="n">
        <v>3.97854290106684</v>
      </c>
    </row>
    <row r="49" hidden="1" s="108">
      <c r="A49" s="49" t="inlineStr">
        <is>
          <t>Azerbaijan_PV_4_low_temp_baseline</t>
        </is>
      </c>
      <c r="B49" s="49" t="n">
        <v>6.676608587243773</v>
      </c>
      <c r="C49" s="49" t="n">
        <v>6.375806878842013</v>
      </c>
      <c r="D49" s="49" t="n">
        <v>6.111258402476773</v>
      </c>
      <c r="E49" s="49" t="n">
        <v>5.872751432534308</v>
      </c>
      <c r="F49" s="49" t="n">
        <v>5.653780673940387</v>
      </c>
      <c r="G49" s="49" t="n">
        <v>5.449965792353314</v>
      </c>
      <c r="H49" s="49" t="n">
        <v>5.258227130904428</v>
      </c>
      <c r="I49" s="49" t="n">
        <v>5.076323178820079</v>
      </c>
      <c r="J49" s="49" t="n">
        <v>4.902575421171</v>
      </c>
      <c r="K49" s="49" t="n">
        <v>4.735696702259355</v>
      </c>
      <c r="L49" s="49" t="n">
        <v>4.574679860024636</v>
      </c>
      <c r="M49" s="49" t="n">
        <v>4.459874101249337</v>
      </c>
      <c r="N49" s="49" t="n">
        <v>4.353319812447213</v>
      </c>
      <c r="O49" s="49" t="n">
        <v>4.25237108677583</v>
      </c>
      <c r="P49" s="49" t="n">
        <v>4.156563868610924</v>
      </c>
      <c r="Q49" s="49" t="n">
        <v>4.064186053252092</v>
      </c>
      <c r="R49" s="49" t="n">
        <v>3.974188809978918</v>
      </c>
      <c r="S49" s="49" t="n">
        <v>3.88878243292788</v>
      </c>
      <c r="T49" s="49" t="n">
        <v>3.806376686060939</v>
      </c>
      <c r="U49" s="49" t="n">
        <v>3.727244342916278</v>
      </c>
      <c r="V49" s="49" t="n">
        <v>3.650084298608772</v>
      </c>
      <c r="W49" s="49" t="n">
        <v>3.572085994878829</v>
      </c>
      <c r="X49" s="49" t="n">
        <v>3.495249597351328</v>
      </c>
      <c r="Y49" s="49" t="n">
        <v>3.421558358925482</v>
      </c>
      <c r="Z49" s="49" t="n">
        <v>3.358366618184355</v>
      </c>
      <c r="AA49" s="49" t="n">
        <v>3.250398751439707</v>
      </c>
      <c r="AB49" s="49" t="n">
        <v>3.179364283521964</v>
      </c>
      <c r="AC49" s="49" t="n">
        <v>3.111205817857522</v>
      </c>
      <c r="AD49" s="49" t="n">
        <v>3.045627773395289</v>
      </c>
      <c r="AE49" s="49" t="n">
        <v>2.982380282848112</v>
      </c>
      <c r="AF49" s="50" t="n">
        <v>2.921250254108732</v>
      </c>
    </row>
    <row r="50" hidden="1" s="108">
      <c r="A50" s="49" t="inlineStr">
        <is>
          <t>Azerbaijan_Onshore_3_high_temp_baseline</t>
        </is>
      </c>
      <c r="B50" s="49" t="n">
        <v>10.3110015741767</v>
      </c>
      <c r="C50" s="49" t="n">
        <v>9.892112893818918</v>
      </c>
      <c r="D50" s="49" t="n">
        <v>9.486821319473655</v>
      </c>
      <c r="E50" s="49" t="n">
        <v>9.091093725912547</v>
      </c>
      <c r="F50" s="49" t="n">
        <v>8.70197551842567</v>
      </c>
      <c r="G50" s="49" t="n">
        <v>8.317213142873575</v>
      </c>
      <c r="H50" s="49" t="n">
        <v>7.935025857767314</v>
      </c>
      <c r="I50" s="49" t="n">
        <v>7.553961082428213</v>
      </c>
      <c r="J50" s="49" t="n">
        <v>7.17279899001417</v>
      </c>
      <c r="K50" s="49" t="n">
        <v>6.790487369276941</v>
      </c>
      <c r="L50" s="49" t="n">
        <v>6.406095761965823</v>
      </c>
      <c r="M50" s="49" t="n">
        <v>6.259046215138809</v>
      </c>
      <c r="N50" s="49" t="n">
        <v>6.131502548575595</v>
      </c>
      <c r="O50" s="49" t="n">
        <v>6.00579023248663</v>
      </c>
      <c r="P50" s="49" t="n">
        <v>5.882048466795695</v>
      </c>
      <c r="Q50" s="49" t="n">
        <v>5.760909515153719</v>
      </c>
      <c r="R50" s="49" t="n">
        <v>5.640429470362233</v>
      </c>
      <c r="S50" s="49" t="n">
        <v>5.520918087050276</v>
      </c>
      <c r="T50" s="49" t="n">
        <v>5.405757351931685</v>
      </c>
      <c r="U50" s="49" t="n">
        <v>5.289528732309515</v>
      </c>
      <c r="V50" s="49" t="n">
        <v>5.172619765078592</v>
      </c>
      <c r="W50" s="49" t="n">
        <v>5.066389448504687</v>
      </c>
      <c r="X50" s="49" t="n">
        <v>4.961324525184503</v>
      </c>
      <c r="Y50" s="49" t="n">
        <v>4.856359086639189</v>
      </c>
      <c r="Z50" s="49" t="n">
        <v>4.756893820282761</v>
      </c>
      <c r="AA50" s="49" t="n">
        <v>4.608208963371283</v>
      </c>
      <c r="AB50" s="49" t="n">
        <v>4.496579546241867</v>
      </c>
      <c r="AC50" s="49" t="n">
        <v>4.385596597903428</v>
      </c>
      <c r="AD50" s="49" t="n">
        <v>4.275088440060427</v>
      </c>
      <c r="AE50" s="49" t="n">
        <v>4.164901064876521</v>
      </c>
      <c r="AF50" s="50" t="n">
        <v>4.054895075421266</v>
      </c>
    </row>
    <row r="51" hidden="1" s="108">
      <c r="A51" s="49" t="inlineStr">
        <is>
          <t>Azerbaijan_PV_4_high_temp_baseline</t>
        </is>
      </c>
      <c r="B51" s="49" t="n">
        <v>12.5200046049829</v>
      </c>
      <c r="C51" s="49" t="n">
        <v>11.8204367331638</v>
      </c>
      <c r="D51" s="49" t="n">
        <v>11.16265307579126</v>
      </c>
      <c r="E51" s="49" t="n">
        <v>10.53429388296496</v>
      </c>
      <c r="F51" s="49" t="n">
        <v>9.927430686546732</v>
      </c>
      <c r="G51" s="49" t="n">
        <v>9.336679969578764</v>
      </c>
      <c r="H51" s="49" t="n">
        <v>8.758218383687256</v>
      </c>
      <c r="I51" s="49" t="n">
        <v>8.189229250766324</v>
      </c>
      <c r="J51" s="49" t="n">
        <v>7.627572750153638</v>
      </c>
      <c r="K51" s="49" t="n">
        <v>7.07157983198006</v>
      </c>
      <c r="L51" s="49" t="n">
        <v>6.519918260728883</v>
      </c>
      <c r="M51" s="49" t="n">
        <v>6.332196077616187</v>
      </c>
      <c r="N51" s="49" t="n">
        <v>6.152095820983561</v>
      </c>
      <c r="O51" s="49" t="n">
        <v>5.977023705229918</v>
      </c>
      <c r="P51" s="49" t="n">
        <v>5.806538644503465</v>
      </c>
      <c r="Q51" s="49" t="n">
        <v>5.638962016585593</v>
      </c>
      <c r="R51" s="49" t="n">
        <v>5.473268442200373</v>
      </c>
      <c r="S51" s="49" t="n">
        <v>5.311659092107062</v>
      </c>
      <c r="T51" s="49" t="n">
        <v>5.152570996592857</v>
      </c>
      <c r="U51" s="49" t="n">
        <v>4.996285173727149</v>
      </c>
      <c r="V51" s="49" t="n">
        <v>4.841521824706645</v>
      </c>
      <c r="W51" s="49" t="n">
        <v>4.688217069009957</v>
      </c>
      <c r="X51" s="49" t="n">
        <v>4.534975753473196</v>
      </c>
      <c r="Y51" s="49" t="n">
        <v>4.383733296307126</v>
      </c>
      <c r="Z51" s="49" t="n">
        <v>4.241638339140821</v>
      </c>
      <c r="AA51" s="49" t="n">
        <v>4.054807836750633</v>
      </c>
      <c r="AB51" s="49" t="n">
        <v>3.902925295496572</v>
      </c>
      <c r="AC51" s="49" t="n">
        <v>3.752694991049029</v>
      </c>
      <c r="AD51" s="49" t="n">
        <v>3.603794980182341</v>
      </c>
      <c r="AE51" s="49" t="n">
        <v>3.455949690286118</v>
      </c>
      <c r="AF51" s="50" t="n">
        <v>3.308920709703617</v>
      </c>
    </row>
    <row r="52" hidden="1" s="108">
      <c r="A52" s="49" t="inlineStr">
        <is>
          <t>Estonia_Onshore_2_low_temp_baseline</t>
        </is>
      </c>
      <c r="B52" s="49" t="n">
        <v>4.380404797872943</v>
      </c>
      <c r="C52" s="49" t="n">
        <v>4.257402549396677</v>
      </c>
      <c r="D52" s="49" t="n">
        <v>4.143537534149941</v>
      </c>
      <c r="E52" s="49" t="n">
        <v>4.03680966240119</v>
      </c>
      <c r="F52" s="49" t="n">
        <v>3.935791956727667</v>
      </c>
      <c r="G52" s="49" t="n">
        <v>3.839431769270132</v>
      </c>
      <c r="H52" s="49" t="n">
        <v>3.746930964933147</v>
      </c>
      <c r="I52" s="49" t="n">
        <v>3.657670289119004</v>
      </c>
      <c r="J52" s="49" t="n">
        <v>3.571159760872205</v>
      </c>
      <c r="K52" s="49" t="n">
        <v>3.487005066031907</v>
      </c>
      <c r="L52" s="49" t="n">
        <v>3.4048841504608</v>
      </c>
      <c r="M52" s="49" t="n">
        <v>3.334343767313597</v>
      </c>
      <c r="N52" s="49" t="n">
        <v>3.27679330701349</v>
      </c>
      <c r="O52" s="49" t="n">
        <v>3.22096823333474</v>
      </c>
      <c r="P52" s="49" t="n">
        <v>3.166949955243752</v>
      </c>
      <c r="Q52" s="49" t="n">
        <v>3.115133128227295</v>
      </c>
      <c r="R52" s="49" t="n">
        <v>3.064278401703027</v>
      </c>
      <c r="S52" s="49" t="n">
        <v>3.014578220224967</v>
      </c>
      <c r="T52" s="49" t="n">
        <v>2.968171423339625</v>
      </c>
      <c r="U52" s="49" t="n">
        <v>2.921620547477123</v>
      </c>
      <c r="V52" s="49" t="n">
        <v>2.875169700695005</v>
      </c>
      <c r="W52" s="49" t="n">
        <v>2.833669166943765</v>
      </c>
      <c r="X52" s="49" t="n">
        <v>2.793672373527335</v>
      </c>
      <c r="Y52" s="49" t="n">
        <v>2.754512581758171</v>
      </c>
      <c r="Z52" s="49" t="n">
        <v>2.719617888668754</v>
      </c>
      <c r="AA52" s="49" t="n">
        <v>2.654348058352233</v>
      </c>
      <c r="AB52" s="49" t="n">
        <v>2.613336666444415</v>
      </c>
      <c r="AC52" s="49" t="n">
        <v>2.573543094700886</v>
      </c>
      <c r="AD52" s="49" t="n">
        <v>2.534870029518455</v>
      </c>
      <c r="AE52" s="49" t="n">
        <v>2.497232260373381</v>
      </c>
      <c r="AF52" s="50" t="n">
        <v>2.46055472549047</v>
      </c>
    </row>
    <row r="53" hidden="1" s="108">
      <c r="A53" s="49" t="inlineStr">
        <is>
          <t>Estonia_Onshore_3_low_temp_baseline</t>
        </is>
      </c>
      <c r="B53" s="49" t="n">
        <v>5.511378610956823</v>
      </c>
      <c r="C53" s="49" t="n">
        <v>5.35740088366784</v>
      </c>
      <c r="D53" s="49" t="n">
        <v>5.21499902406517</v>
      </c>
      <c r="E53" s="49" t="n">
        <v>5.081614279266416</v>
      </c>
      <c r="F53" s="49" t="n">
        <v>4.955420156146308</v>
      </c>
      <c r="G53" s="49" t="n">
        <v>4.83506844100496</v>
      </c>
      <c r="H53" s="49" t="n">
        <v>4.719536103293356</v>
      </c>
      <c r="I53" s="49" t="n">
        <v>4.608028650288292</v>
      </c>
      <c r="J53" s="49" t="n">
        <v>4.499916733660311</v>
      </c>
      <c r="K53" s="49" t="n">
        <v>4.394693199587907</v>
      </c>
      <c r="L53" s="49" t="n">
        <v>4.291943172220209</v>
      </c>
      <c r="M53" s="49" t="n">
        <v>4.202972683400506</v>
      </c>
      <c r="N53" s="49" t="n">
        <v>4.130480919546478</v>
      </c>
      <c r="O53" s="49" t="n">
        <v>4.060174302253257</v>
      </c>
      <c r="P53" s="49" t="n">
        <v>3.992156451871547</v>
      </c>
      <c r="Q53" s="49" t="n">
        <v>3.926928600700308</v>
      </c>
      <c r="R53" s="49" t="n">
        <v>3.862918016528419</v>
      </c>
      <c r="S53" s="49" t="n">
        <v>3.800369139361787</v>
      </c>
      <c r="T53" s="49" t="n">
        <v>3.741997307828163</v>
      </c>
      <c r="U53" s="49" t="n">
        <v>3.683439234160905</v>
      </c>
      <c r="V53" s="49" t="n">
        <v>3.625004773133877</v>
      </c>
      <c r="W53" s="49" t="n">
        <v>3.572835940666454</v>
      </c>
      <c r="X53" s="49" t="n">
        <v>3.522581806056862</v>
      </c>
      <c r="Y53" s="49" t="n">
        <v>3.473396265409226</v>
      </c>
      <c r="Z53" s="49" t="n">
        <v>3.429635435303073</v>
      </c>
      <c r="AA53" s="49" t="n">
        <v>3.347279615185014</v>
      </c>
      <c r="AB53" s="49" t="n">
        <v>3.295750485398707</v>
      </c>
      <c r="AC53" s="49" t="n">
        <v>3.245773388424569</v>
      </c>
      <c r="AD53" s="49" t="n">
        <v>3.197225283569953</v>
      </c>
      <c r="AE53" s="49" t="n">
        <v>3.149998435836654</v>
      </c>
      <c r="AF53" s="50" t="n">
        <v>3.103997944165069</v>
      </c>
    </row>
    <row r="54" hidden="1" s="108">
      <c r="A54" s="49" t="inlineStr">
        <is>
          <t>Estonia_Offshore_1_low_temp_baseline</t>
        </is>
      </c>
      <c r="B54" s="49" t="n">
        <v>4.990991972703469</v>
      </c>
      <c r="C54" s="49" t="n">
        <v>4.830885072471283</v>
      </c>
      <c r="D54" s="49" t="n">
        <v>4.69127716909929</v>
      </c>
      <c r="E54" s="49" t="n">
        <v>4.566334633191417</v>
      </c>
      <c r="F54" s="49" t="n">
        <v>4.452379584694981</v>
      </c>
      <c r="G54" s="49" t="n">
        <v>4.346949362671931</v>
      </c>
      <c r="H54" s="49" t="n">
        <v>4.248317083540008</v>
      </c>
      <c r="I54" s="49" t="n">
        <v>4.155226687650215</v>
      </c>
      <c r="J54" s="49" t="n">
        <v>4.066736997025589</v>
      </c>
      <c r="K54" s="49" t="n">
        <v>3.982125166158807</v>
      </c>
      <c r="L54" s="49" t="n">
        <v>3.900824363085838</v>
      </c>
      <c r="M54" s="49" t="n">
        <v>3.799098852698771</v>
      </c>
      <c r="N54" s="49" t="n">
        <v>3.709848659618745</v>
      </c>
      <c r="O54" s="49" t="n">
        <v>3.628773369139489</v>
      </c>
      <c r="P54" s="49" t="n">
        <v>3.55408984220652</v>
      </c>
      <c r="Q54" s="49" t="n">
        <v>3.484697874242252</v>
      </c>
      <c r="R54" s="49" t="n">
        <v>3.42023864728668</v>
      </c>
      <c r="S54" s="49" t="n">
        <v>3.35889948246747</v>
      </c>
      <c r="T54" s="49" t="n">
        <v>3.300828763719297</v>
      </c>
      <c r="U54" s="49" t="n">
        <v>3.246264886288148</v>
      </c>
      <c r="V54" s="49" t="n">
        <v>3.19288397879815</v>
      </c>
      <c r="W54" s="49" t="n">
        <v>3.133047640078996</v>
      </c>
      <c r="X54" s="49" t="n">
        <v>3.075711719490219</v>
      </c>
      <c r="Y54" s="49" t="n">
        <v>3.021787345285566</v>
      </c>
      <c r="Z54" s="49" t="n">
        <v>2.973075724786375</v>
      </c>
      <c r="AA54" s="49" t="n">
        <v>2.903749465494764</v>
      </c>
      <c r="AB54" s="49" t="n">
        <v>2.854600805163789</v>
      </c>
      <c r="AC54" s="49" t="n">
        <v>2.8078582509726</v>
      </c>
      <c r="AD54" s="49" t="n">
        <v>2.763233934095577</v>
      </c>
      <c r="AE54" s="49" t="n">
        <v>2.72049099705018</v>
      </c>
      <c r="AF54" s="50" t="n">
        <v>2.679432194083965</v>
      </c>
    </row>
    <row r="55" hidden="1" s="108">
      <c r="A55" s="49" t="inlineStr">
        <is>
          <t>Estonia_Offshore_2_low_temp_baseline</t>
        </is>
      </c>
      <c r="B55" s="49" t="n">
        <v>6.356185155191143</v>
      </c>
      <c r="C55" s="49" t="n">
        <v>6.153634115378377</v>
      </c>
      <c r="D55" s="49" t="n">
        <v>5.978684005576299</v>
      </c>
      <c r="E55" s="49" t="n">
        <v>5.823495509358414</v>
      </c>
      <c r="F55" s="49" t="n">
        <v>5.68312705130622</v>
      </c>
      <c r="G55" s="49" t="n">
        <v>5.554270417219354</v>
      </c>
      <c r="H55" s="49" t="n">
        <v>5.434606267103214</v>
      </c>
      <c r="I55" s="49" t="n">
        <v>5.322447994464498</v>
      </c>
      <c r="J55" s="49" t="n">
        <v>5.216532127005074</v>
      </c>
      <c r="K55" s="49" t="n">
        <v>5.115888564257495</v>
      </c>
      <c r="L55" s="49" t="n">
        <v>5.019756825786639</v>
      </c>
      <c r="M55" s="49" t="n">
        <v>4.887087834929504</v>
      </c>
      <c r="N55" s="49" t="n">
        <v>4.771226549530759</v>
      </c>
      <c r="O55" s="49" t="n">
        <v>4.666363070073459</v>
      </c>
      <c r="P55" s="49" t="n">
        <v>4.570088778061034</v>
      </c>
      <c r="Q55" s="49" t="n">
        <v>4.48091780877122</v>
      </c>
      <c r="R55" s="49" t="n">
        <v>4.398366031063262</v>
      </c>
      <c r="S55" s="49" t="n">
        <v>4.319984870166726</v>
      </c>
      <c r="T55" s="49" t="n">
        <v>4.245975489331919</v>
      </c>
      <c r="U55" s="49" t="n">
        <v>4.176660660239673</v>
      </c>
      <c r="V55" s="49" t="n">
        <v>4.108901054793631</v>
      </c>
      <c r="W55" s="49" t="n">
        <v>4.032371706408534</v>
      </c>
      <c r="X55" s="49" t="n">
        <v>3.95918022945137</v>
      </c>
      <c r="Y55" s="49" t="n">
        <v>3.890558810028351</v>
      </c>
      <c r="Z55" s="49" t="n">
        <v>3.828942701170045</v>
      </c>
      <c r="AA55" s="49" t="n">
        <v>3.739428321511946</v>
      </c>
      <c r="AB55" s="49" t="n">
        <v>3.677144432489403</v>
      </c>
      <c r="AC55" s="49" t="n">
        <v>3.618075291917008</v>
      </c>
      <c r="AD55" s="49" t="n">
        <v>3.561832674689085</v>
      </c>
      <c r="AE55" s="49" t="n">
        <v>3.508097233261404</v>
      </c>
      <c r="AF55" s="50" t="n">
        <v>3.456603102955919</v>
      </c>
    </row>
    <row r="56" hidden="1" s="108">
      <c r="A56" s="49" t="inlineStr">
        <is>
          <t>Estonia_PV_4_low_temp_baseline</t>
        </is>
      </c>
      <c r="B56" s="49" t="n">
        <v>6.143808120030796</v>
      </c>
      <c r="C56" s="49" t="n">
        <v>5.872002545404479</v>
      </c>
      <c r="D56" s="49" t="n">
        <v>5.630605849234408</v>
      </c>
      <c r="E56" s="49" t="n">
        <v>5.41105284079034</v>
      </c>
      <c r="F56" s="49" t="n">
        <v>5.207886225186099</v>
      </c>
      <c r="G56" s="49" t="n">
        <v>5.017430682792496</v>
      </c>
      <c r="H56" s="49" t="n">
        <v>4.837101732073553</v>
      </c>
      <c r="I56" s="49" t="n">
        <v>4.665017883073117</v>
      </c>
      <c r="J56" s="49" t="n">
        <v>4.499769899287694</v>
      </c>
      <c r="K56" s="49" t="n">
        <v>4.340276854839962</v>
      </c>
      <c r="L56" s="49" t="n">
        <v>4.185692731294391</v>
      </c>
      <c r="M56" s="49" t="n">
        <v>4.082938365757888</v>
      </c>
      <c r="N56" s="49" t="n">
        <v>3.987117717469635</v>
      </c>
      <c r="O56" s="49" t="n">
        <v>3.896030059716868</v>
      </c>
      <c r="P56" s="49" t="n">
        <v>3.809290022346127</v>
      </c>
      <c r="Q56" s="49" t="n">
        <v>3.725472477272612</v>
      </c>
      <c r="R56" s="49" t="n">
        <v>3.643703830084986</v>
      </c>
      <c r="S56" s="49" t="n">
        <v>3.565825380200887</v>
      </c>
      <c r="T56" s="49" t="n">
        <v>3.490512606987146</v>
      </c>
      <c r="U56" s="49" t="n">
        <v>3.417992874330124</v>
      </c>
      <c r="V56" s="49" t="n">
        <v>3.3471816738346</v>
      </c>
      <c r="W56" s="49" t="n">
        <v>3.275745946111219</v>
      </c>
      <c r="X56" s="49" t="n">
        <v>3.205340911193963</v>
      </c>
      <c r="Y56" s="49" t="n">
        <v>3.137619642033539</v>
      </c>
      <c r="Z56" s="49" t="n">
        <v>3.078715433730277</v>
      </c>
      <c r="AA56" s="49" t="n">
        <v>2.982525156580265</v>
      </c>
      <c r="AB56" s="49" t="n">
        <v>2.91719623664295</v>
      </c>
      <c r="AC56" s="49" t="n">
        <v>2.854324508865541</v>
      </c>
      <c r="AD56" s="49" t="n">
        <v>2.793663127295781</v>
      </c>
      <c r="AE56" s="49" t="n">
        <v>2.735003305343311</v>
      </c>
      <c r="AF56" s="50" t="n">
        <v>2.678166876072733</v>
      </c>
    </row>
    <row r="57" hidden="1" s="108">
      <c r="A57" s="49" t="inlineStr">
        <is>
          <t>Estonia_Onshore_2_high_temp_baseline</t>
        </is>
      </c>
      <c r="B57" s="49" t="n">
        <v>6.975616659462128</v>
      </c>
      <c r="C57" s="49" t="n">
        <v>6.679396757382159</v>
      </c>
      <c r="D57" s="49" t="n">
        <v>6.391337450776121</v>
      </c>
      <c r="E57" s="49" t="n">
        <v>6.109027322768315</v>
      </c>
      <c r="F57" s="49" t="n">
        <v>5.830704097026235</v>
      </c>
      <c r="G57" s="49" t="n">
        <v>5.555028245669012</v>
      </c>
      <c r="H57" s="49" t="n">
        <v>5.280946182684843</v>
      </c>
      <c r="I57" s="49" t="n">
        <v>5.007603633780603</v>
      </c>
      <c r="J57" s="49" t="n">
        <v>4.734288584950426</v>
      </c>
      <c r="K57" s="49" t="n">
        <v>4.460392425186724</v>
      </c>
      <c r="L57" s="49" t="n">
        <v>4.185382689165877</v>
      </c>
      <c r="M57" s="49" t="n">
        <v>4.08648667158082</v>
      </c>
      <c r="N57" s="49" t="n">
        <v>3.999191134528437</v>
      </c>
      <c r="O57" s="49" t="n">
        <v>3.912974582148656</v>
      </c>
      <c r="P57" s="49" t="n">
        <v>3.827917544399411</v>
      </c>
      <c r="Q57" s="49" t="n">
        <v>3.744393031100988</v>
      </c>
      <c r="R57" s="49" t="n">
        <v>3.661244672052955</v>
      </c>
      <c r="S57" s="49" t="n">
        <v>3.578654959763468</v>
      </c>
      <c r="T57" s="49" t="n">
        <v>3.498626825313887</v>
      </c>
      <c r="U57" s="49" t="n">
        <v>3.41794566015106</v>
      </c>
      <c r="V57" s="49" t="n">
        <v>3.336841281861162</v>
      </c>
      <c r="W57" s="49" t="n">
        <v>3.262309637691042</v>
      </c>
      <c r="X57" s="49" t="n">
        <v>3.188463041260454</v>
      </c>
      <c r="Y57" s="49" t="n">
        <v>3.11467130891717</v>
      </c>
      <c r="Z57" s="49" t="n">
        <v>3.044129708336343</v>
      </c>
      <c r="AA57" s="49" t="n">
        <v>2.944479676078804</v>
      </c>
      <c r="AB57" s="49" t="n">
        <v>2.866747554987382</v>
      </c>
      <c r="AC57" s="49" t="n">
        <v>2.789399725663214</v>
      </c>
      <c r="AD57" s="49" t="n">
        <v>2.712335855539222</v>
      </c>
      <c r="AE57" s="49" t="n">
        <v>2.635466274909589</v>
      </c>
      <c r="AF57" s="50" t="n">
        <v>2.558710164636621</v>
      </c>
    </row>
    <row r="58" hidden="1" s="108">
      <c r="A58" s="49" t="inlineStr">
        <is>
          <t>Estonia_Onshore_3_high_temp_baseline</t>
        </is>
      </c>
      <c r="B58" s="49" t="n">
        <v>8.589651515323059</v>
      </c>
      <c r="C58" s="49" t="n">
        <v>8.232244141928049</v>
      </c>
      <c r="D58" s="49" t="n">
        <v>7.884959834135845</v>
      </c>
      <c r="E58" s="49" t="n">
        <v>7.544613449851617</v>
      </c>
      <c r="F58" s="49" t="n">
        <v>7.208862197668312</v>
      </c>
      <c r="G58" s="49" t="n">
        <v>6.875910275105185</v>
      </c>
      <c r="H58" s="49" t="n">
        <v>6.544330207871875</v>
      </c>
      <c r="I58" s="49" t="n">
        <v>6.212949537025636</v>
      </c>
      <c r="J58" s="49" t="n">
        <v>5.880776009995461</v>
      </c>
      <c r="K58" s="49" t="n">
        <v>5.546946435275158</v>
      </c>
      <c r="L58" s="49" t="n">
        <v>5.210690601899433</v>
      </c>
      <c r="M58" s="49" t="n">
        <v>5.088359193038535</v>
      </c>
      <c r="N58" s="49" t="n">
        <v>4.980898134776494</v>
      </c>
      <c r="O58" s="49" t="n">
        <v>4.874871514336689</v>
      </c>
      <c r="P58" s="49" t="n">
        <v>4.770385977887218</v>
      </c>
      <c r="Q58" s="49" t="n">
        <v>4.66792318601721</v>
      </c>
      <c r="R58" s="49" t="n">
        <v>4.566005963554819</v>
      </c>
      <c r="S58" s="49" t="n">
        <v>4.464870732576569</v>
      </c>
      <c r="T58" s="49" t="n">
        <v>4.367090598905451</v>
      </c>
      <c r="U58" s="49" t="n">
        <v>4.268545820098076</v>
      </c>
      <c r="V58" s="49" t="n">
        <v>4.169531921684504</v>
      </c>
      <c r="W58" s="49" t="n">
        <v>4.078938926550509</v>
      </c>
      <c r="X58" s="49" t="n">
        <v>3.989115517246387</v>
      </c>
      <c r="Y58" s="49" t="n">
        <v>3.899245956744962</v>
      </c>
      <c r="Z58" s="49" t="n">
        <v>3.813420838945444</v>
      </c>
      <c r="AA58" s="49" t="n">
        <v>3.690159698773696</v>
      </c>
      <c r="AB58" s="49" t="n">
        <v>3.594871979378722</v>
      </c>
      <c r="AC58" s="49" t="n">
        <v>3.499939083836325</v>
      </c>
      <c r="AD58" s="49" t="n">
        <v>3.405224195176495</v>
      </c>
      <c r="AE58" s="49" t="n">
        <v>3.31060392201996</v>
      </c>
      <c r="AF58" s="50" t="n">
        <v>3.215965935695905</v>
      </c>
    </row>
    <row r="59" hidden="1" s="108">
      <c r="A59" s="49" t="inlineStr">
        <is>
          <t>Estonia_Offshore_1_high_temp_baseline</t>
        </is>
      </c>
      <c r="B59" s="49" t="n">
        <v>6.972051943893018</v>
      </c>
      <c r="C59" s="49" t="n">
        <v>6.666211805593401</v>
      </c>
      <c r="D59" s="49" t="n">
        <v>6.379517136787802</v>
      </c>
      <c r="E59" s="49" t="n">
        <v>6.106081720512712</v>
      </c>
      <c r="F59" s="49" t="n">
        <v>5.842161515100532</v>
      </c>
      <c r="G59" s="49" t="n">
        <v>5.585221139852654</v>
      </c>
      <c r="H59" s="49" t="n">
        <v>5.333457343777622</v>
      </c>
      <c r="I59" s="49" t="n">
        <v>5.085535274509112</v>
      </c>
      <c r="J59" s="49" t="n">
        <v>4.840433010175004</v>
      </c>
      <c r="K59" s="49" t="n">
        <v>4.597345134563481</v>
      </c>
      <c r="L59" s="49" t="n">
        <v>4.355620372812309</v>
      </c>
      <c r="M59" s="49" t="n">
        <v>4.239341411423275</v>
      </c>
      <c r="N59" s="49" t="n">
        <v>4.133557900802035</v>
      </c>
      <c r="O59" s="49" t="n">
        <v>4.034529371382141</v>
      </c>
      <c r="P59" s="49" t="n">
        <v>3.94072002239637</v>
      </c>
      <c r="Q59" s="49" t="n">
        <v>3.851188478789851</v>
      </c>
      <c r="R59" s="49" t="n">
        <v>3.765646303258736</v>
      </c>
      <c r="S59" s="49" t="n">
        <v>3.682502178138403</v>
      </c>
      <c r="T59" s="49" t="n">
        <v>3.601908217106703</v>
      </c>
      <c r="U59" s="49" t="n">
        <v>3.524097871428906</v>
      </c>
      <c r="V59" s="49" t="n">
        <v>3.44700226611293</v>
      </c>
      <c r="W59" s="49" t="n">
        <v>3.364725622648356</v>
      </c>
      <c r="X59" s="49" t="n">
        <v>3.284193686375613</v>
      </c>
      <c r="Y59" s="49" t="n">
        <v>3.206239459311564</v>
      </c>
      <c r="Z59" s="49" t="n">
        <v>3.132504163412601</v>
      </c>
      <c r="AA59" s="49" t="n">
        <v>3.039632752844773</v>
      </c>
      <c r="AB59" s="49" t="n">
        <v>2.964519097285235</v>
      </c>
      <c r="AC59" s="49" t="n">
        <v>2.89110846010733</v>
      </c>
      <c r="AD59" s="49" t="n">
        <v>2.8191470805157</v>
      </c>
      <c r="AE59" s="49" t="n">
        <v>2.748425882615249</v>
      </c>
      <c r="AF59" s="50" t="n">
        <v>2.678770439565537</v>
      </c>
    </row>
    <row r="60" hidden="1" s="108">
      <c r="A60" s="49" t="inlineStr">
        <is>
          <t>Estonia_Offshore_2_high_temp_baseline</t>
        </is>
      </c>
      <c r="B60" s="49" t="n">
        <v>8.196971552875514</v>
      </c>
      <c r="C60" s="49" t="n">
        <v>7.848691603292581</v>
      </c>
      <c r="D60" s="49" t="n">
        <v>7.525703336219106</v>
      </c>
      <c r="E60" s="49" t="n">
        <v>7.220426453076218</v>
      </c>
      <c r="F60" s="49" t="n">
        <v>6.928051191386773</v>
      </c>
      <c r="G60" s="49" t="n">
        <v>6.645330923459628</v>
      </c>
      <c r="H60" s="49" t="n">
        <v>6.369966000068108</v>
      </c>
      <c r="I60" s="49" t="n">
        <v>6.100262858345278</v>
      </c>
      <c r="J60" s="49" t="n">
        <v>5.834933143967738</v>
      </c>
      <c r="K60" s="49" t="n">
        <v>5.572969178901664</v>
      </c>
      <c r="L60" s="49" t="n">
        <v>5.313563463742453</v>
      </c>
      <c r="M60" s="49" t="n">
        <v>5.173592990098276</v>
      </c>
      <c r="N60" s="49" t="n">
        <v>5.047555707499744</v>
      </c>
      <c r="O60" s="49" t="n">
        <v>4.930490319530437</v>
      </c>
      <c r="P60" s="49" t="n">
        <v>4.820362845804079</v>
      </c>
      <c r="Q60" s="49" t="n">
        <v>4.715927867140264</v>
      </c>
      <c r="R60" s="49" t="n">
        <v>4.616807974596851</v>
      </c>
      <c r="S60" s="49" t="n">
        <v>4.520888853310871</v>
      </c>
      <c r="T60" s="49" t="n">
        <v>4.42837737588674</v>
      </c>
      <c r="U60" s="49" t="n">
        <v>4.339589299362469</v>
      </c>
      <c r="V60" s="49" t="n">
        <v>4.251768822336383</v>
      </c>
      <c r="W60" s="49" t="n">
        <v>4.156653458469943</v>
      </c>
      <c r="X60" s="49" t="n">
        <v>4.063960875756658</v>
      </c>
      <c r="Y60" s="49" t="n">
        <v>3.974812005012812</v>
      </c>
      <c r="Z60" s="49" t="n">
        <v>3.891412741112623</v>
      </c>
      <c r="AA60" s="49" t="n">
        <v>3.782502216956263</v>
      </c>
      <c r="AB60" s="49" t="n">
        <v>3.69746861072478</v>
      </c>
      <c r="AC60" s="49" t="n">
        <v>3.614835911395035</v>
      </c>
      <c r="AD60" s="49" t="n">
        <v>3.534271484222671</v>
      </c>
      <c r="AE60" s="49" t="n">
        <v>3.455501894025458</v>
      </c>
      <c r="AF60" s="50" t="n">
        <v>3.378299618224478</v>
      </c>
    </row>
    <row r="61" hidden="1" s="108">
      <c r="A61" s="49" t="inlineStr">
        <is>
          <t>Estonia_PV_4_high_temp_baseline</t>
        </is>
      </c>
      <c r="B61" s="49" t="n">
        <v>12.12480794155558</v>
      </c>
      <c r="C61" s="49" t="n">
        <v>11.45046377264235</v>
      </c>
      <c r="D61" s="49" t="n">
        <v>10.81458543164778</v>
      </c>
      <c r="E61" s="49" t="n">
        <v>10.20517893729068</v>
      </c>
      <c r="F61" s="49" t="n">
        <v>9.61451505409914</v>
      </c>
      <c r="G61" s="49" t="n">
        <v>9.037313653304174</v>
      </c>
      <c r="H61" s="49" t="n">
        <v>8.469795272611778</v>
      </c>
      <c r="I61" s="49" t="n">
        <v>7.909147689926196</v>
      </c>
      <c r="J61" s="49" t="n">
        <v>7.353207822703595</v>
      </c>
      <c r="K61" s="49" t="n">
        <v>6.800262768984824</v>
      </c>
      <c r="L61" s="49" t="n">
        <v>6.248920325566117</v>
      </c>
      <c r="M61" s="49" t="n">
        <v>6.068287220721857</v>
      </c>
      <c r="N61" s="49" t="n">
        <v>5.894371338422164</v>
      </c>
      <c r="O61" s="49" t="n">
        <v>5.724849823748775</v>
      </c>
      <c r="P61" s="49" t="n">
        <v>5.559309731683587</v>
      </c>
      <c r="Q61" s="49" t="n">
        <v>5.396255056345916</v>
      </c>
      <c r="R61" s="49" t="n">
        <v>5.234773374905729</v>
      </c>
      <c r="S61" s="49" t="n">
        <v>5.07677790476939</v>
      </c>
      <c r="T61" s="49" t="n">
        <v>4.920884080128847</v>
      </c>
      <c r="U61" s="49" t="n">
        <v>4.767322413066381</v>
      </c>
      <c r="V61" s="49" t="n">
        <v>4.614966485611941</v>
      </c>
      <c r="W61" s="49" t="n">
        <v>4.464462913002238</v>
      </c>
      <c r="X61" s="49" t="n">
        <v>4.313976524701547</v>
      </c>
      <c r="Y61" s="49" t="n">
        <v>4.165180474875813</v>
      </c>
      <c r="Z61" s="49" t="n">
        <v>4.024249877695593</v>
      </c>
      <c r="AA61" s="49" t="n">
        <v>3.844609192178124</v>
      </c>
      <c r="AB61" s="49" t="n">
        <v>3.695141597007249</v>
      </c>
      <c r="AC61" s="49" t="n">
        <v>3.547048985422177</v>
      </c>
      <c r="AD61" s="49" t="n">
        <v>3.400047434785986</v>
      </c>
      <c r="AE61" s="49" t="n">
        <v>3.253893716315079</v>
      </c>
      <c r="AF61" s="50" t="n">
        <v>3.108377216944933</v>
      </c>
    </row>
    <row r="62" hidden="1" s="108">
      <c r="A62" s="49" t="inlineStr">
        <is>
          <t>Bangladesh_Offshore_1_low_temp_baseline</t>
        </is>
      </c>
      <c r="B62" s="49" t="n">
        <v>9.65682172713716</v>
      </c>
      <c r="C62" s="49" t="n">
        <v>9.349517246785281</v>
      </c>
      <c r="D62" s="49" t="n">
        <v>9.084026308797824</v>
      </c>
      <c r="E62" s="49" t="n">
        <v>8.848399510514323</v>
      </c>
      <c r="F62" s="49" t="n">
        <v>8.635102251200708</v>
      </c>
      <c r="G62" s="49" t="n">
        <v>8.439088672931785</v>
      </c>
      <c r="H62" s="49" t="n">
        <v>8.256819809879964</v>
      </c>
      <c r="I62" s="49" t="n">
        <v>8.085720973315702</v>
      </c>
      <c r="J62" s="49" t="n">
        <v>7.92386237819364</v>
      </c>
      <c r="K62" s="49" t="n">
        <v>7.769761402294098</v>
      </c>
      <c r="L62" s="49" t="n">
        <v>7.622254948007716</v>
      </c>
      <c r="M62" s="49" t="n">
        <v>7.421066706412818</v>
      </c>
      <c r="N62" s="49" t="n">
        <v>7.245287688236035</v>
      </c>
      <c r="O62" s="49" t="n">
        <v>7.086137004257534</v>
      </c>
      <c r="P62" s="49" t="n">
        <v>6.939974288976858</v>
      </c>
      <c r="Q62" s="49" t="n">
        <v>6.804553781666188</v>
      </c>
      <c r="R62" s="49" t="n">
        <v>6.679143692346401</v>
      </c>
      <c r="S62" s="49" t="n">
        <v>6.560043273710039</v>
      </c>
      <c r="T62" s="49" t="n">
        <v>6.44755645844131</v>
      </c>
      <c r="U62" s="49" t="n">
        <v>6.342170973837788</v>
      </c>
      <c r="V62" s="49" t="n">
        <v>6.239142109078283</v>
      </c>
      <c r="W62" s="49" t="n">
        <v>6.12287416974384</v>
      </c>
      <c r="X62" s="49" t="n">
        <v>6.011649803745879</v>
      </c>
      <c r="Y62" s="49" t="n">
        <v>5.907328187050432</v>
      </c>
      <c r="Z62" s="49" t="n">
        <v>5.813584136637692</v>
      </c>
      <c r="AA62" s="49" t="n">
        <v>5.677707356566507</v>
      </c>
      <c r="AB62" s="49" t="n">
        <v>5.582951656816616</v>
      </c>
      <c r="AC62" s="49" t="n">
        <v>5.493044202524523</v>
      </c>
      <c r="AD62" s="49" t="n">
        <v>5.407396945124868</v>
      </c>
      <c r="AE62" s="49" t="n">
        <v>5.325526164334433</v>
      </c>
      <c r="AF62" s="50" t="n">
        <v>5.247029152816392</v>
      </c>
    </row>
    <row r="63" hidden="1" s="108">
      <c r="A63" s="49" t="inlineStr">
        <is>
          <t>Bangladesh_Offshore_2_low_temp_baseline</t>
        </is>
      </c>
      <c r="B63" s="49" t="n">
        <v>12.61584928749362</v>
      </c>
      <c r="C63" s="49" t="n">
        <v>12.21677943872513</v>
      </c>
      <c r="D63" s="49" t="n">
        <v>11.87445286769303</v>
      </c>
      <c r="E63" s="49" t="n">
        <v>11.57262133735882</v>
      </c>
      <c r="F63" s="49" t="n">
        <v>11.30103875687386</v>
      </c>
      <c r="G63" s="49" t="n">
        <v>11.05284258148188</v>
      </c>
      <c r="H63" s="49" t="n">
        <v>10.82321891793174</v>
      </c>
      <c r="I63" s="49" t="n">
        <v>10.60866479782038</v>
      </c>
      <c r="J63" s="49" t="n">
        <v>10.40655396240916</v>
      </c>
      <c r="K63" s="49" t="n">
        <v>10.21486801521986</v>
      </c>
      <c r="L63" s="49" t="n">
        <v>10.03202288416519</v>
      </c>
      <c r="M63" s="49" t="n">
        <v>9.764850350444911</v>
      </c>
      <c r="N63" s="49" t="n">
        <v>9.532136808255792</v>
      </c>
      <c r="O63" s="49" t="n">
        <v>9.321953194804937</v>
      </c>
      <c r="P63" s="49" t="n">
        <v>9.129354520628379</v>
      </c>
      <c r="Q63" s="49" t="n">
        <v>8.951290535551362</v>
      </c>
      <c r="R63" s="49" t="n">
        <v>8.786767903884693</v>
      </c>
      <c r="S63" s="49" t="n">
        <v>8.630759544363061</v>
      </c>
      <c r="T63" s="49" t="n">
        <v>8.483679254483214</v>
      </c>
      <c r="U63" s="49" t="n">
        <v>8.346190524432819</v>
      </c>
      <c r="V63" s="49" t="n">
        <v>8.211847857133979</v>
      </c>
      <c r="W63" s="49" t="n">
        <v>8.05944787354249</v>
      </c>
      <c r="X63" s="49" t="n">
        <v>7.913852713100868</v>
      </c>
      <c r="Y63" s="49" t="n">
        <v>7.777591754921659</v>
      </c>
      <c r="Z63" s="49" t="n">
        <v>7.655663472002455</v>
      </c>
      <c r="AA63" s="49" t="n">
        <v>7.476418049331041</v>
      </c>
      <c r="AB63" s="49" t="n">
        <v>7.353025180535292</v>
      </c>
      <c r="AC63" s="49" t="n">
        <v>7.236183346230209</v>
      </c>
      <c r="AD63" s="49" t="n">
        <v>7.125095404667007</v>
      </c>
      <c r="AE63" s="49" t="n">
        <v>7.019105742789413</v>
      </c>
      <c r="AF63" s="50" t="n">
        <v>6.917668642403326</v>
      </c>
    </row>
    <row r="64" hidden="1" s="108">
      <c r="A64" s="49" t="inlineStr">
        <is>
          <t>Bangladesh_PV_4_low_temp_baseline</t>
        </is>
      </c>
      <c r="B64" s="49" t="n">
        <v>4.680962342354429</v>
      </c>
      <c r="C64" s="49" t="n">
        <v>4.474310510599828</v>
      </c>
      <c r="D64" s="49" t="n">
        <v>4.290553217518117</v>
      </c>
      <c r="E64" s="49" t="n">
        <v>4.123248645699277</v>
      </c>
      <c r="F64" s="49" t="n">
        <v>3.968292528085942</v>
      </c>
      <c r="G64" s="49" t="n">
        <v>3.82292085118963</v>
      </c>
      <c r="H64" s="49" t="n">
        <v>3.685190022146124</v>
      </c>
      <c r="I64" s="49" t="n">
        <v>3.553685158149135</v>
      </c>
      <c r="J64" s="49" t="n">
        <v>3.427346544529812</v>
      </c>
      <c r="K64" s="49" t="n">
        <v>3.305361374794527</v>
      </c>
      <c r="L64" s="49" t="n">
        <v>3.187093502882494</v>
      </c>
      <c r="M64" s="49" t="n">
        <v>3.109040463455107</v>
      </c>
      <c r="N64" s="49" t="n">
        <v>3.036215797740902</v>
      </c>
      <c r="O64" s="49" t="n">
        <v>2.966961997312998</v>
      </c>
      <c r="P64" s="49" t="n">
        <v>2.900989360579269</v>
      </c>
      <c r="Q64" s="49" t="n">
        <v>2.837224197500429</v>
      </c>
      <c r="R64" s="49" t="n">
        <v>2.77500823988267</v>
      </c>
      <c r="S64" s="49" t="n">
        <v>2.715730123348698</v>
      </c>
      <c r="T64" s="49" t="n">
        <v>2.658391615411103</v>
      </c>
      <c r="U64" s="49" t="n">
        <v>2.603164518494039</v>
      </c>
      <c r="V64" s="49" t="n">
        <v>2.549231202175763</v>
      </c>
      <c r="W64" s="49" t="n">
        <v>2.494832469788157</v>
      </c>
      <c r="X64" s="49" t="n">
        <v>2.441216259286069</v>
      </c>
      <c r="Y64" s="49" t="n">
        <v>2.389628807873748</v>
      </c>
      <c r="Z64" s="49" t="n">
        <v>2.344693402681963</v>
      </c>
      <c r="AA64" s="49" t="n">
        <v>2.271654650161431</v>
      </c>
      <c r="AB64" s="49" t="n">
        <v>2.221886981859369</v>
      </c>
      <c r="AC64" s="49" t="n">
        <v>2.17397584651675</v>
      </c>
      <c r="AD64" s="49" t="n">
        <v>2.127734666728136</v>
      </c>
      <c r="AE64" s="49" t="n">
        <v>2.083005628493824</v>
      </c>
      <c r="AF64" s="50" t="n">
        <v>2.039654059250841</v>
      </c>
    </row>
    <row r="65" hidden="1" s="108">
      <c r="A65" s="49" t="inlineStr">
        <is>
          <t>Bangladesh_Offshore_1_high_temp_baseline</t>
        </is>
      </c>
      <c r="B65" s="49" t="n">
        <v>12.11374428604012</v>
      </c>
      <c r="C65" s="49" t="n">
        <v>11.61415615250708</v>
      </c>
      <c r="D65" s="49" t="n">
        <v>11.15349223765102</v>
      </c>
      <c r="E65" s="49" t="n">
        <v>10.71967310280319</v>
      </c>
      <c r="F65" s="49" t="n">
        <v>10.30500510975719</v>
      </c>
      <c r="G65" s="49" t="n">
        <v>9.904267084814748</v>
      </c>
      <c r="H65" s="49" t="n">
        <v>9.513733625717624</v>
      </c>
      <c r="I65" s="49" t="n">
        <v>9.130634498887499</v>
      </c>
      <c r="J65" s="49" t="n">
        <v>8.752835856502699</v>
      </c>
      <c r="K65" s="49" t="n">
        <v>8.378642396686994</v>
      </c>
      <c r="L65" s="49" t="n">
        <v>8.006669267761811</v>
      </c>
      <c r="M65" s="49" t="n">
        <v>7.797357189538324</v>
      </c>
      <c r="N65" s="49" t="n">
        <v>7.609628296998304</v>
      </c>
      <c r="O65" s="49" t="n">
        <v>7.435728497954592</v>
      </c>
      <c r="P65" s="49" t="n">
        <v>7.27247076298022</v>
      </c>
      <c r="Q65" s="49" t="n">
        <v>7.117899929790972</v>
      </c>
      <c r="R65" s="49" t="n">
        <v>6.971412313418339</v>
      </c>
      <c r="S65" s="49" t="n">
        <v>6.829711442972281</v>
      </c>
      <c r="T65" s="49" t="n">
        <v>6.693106657634889</v>
      </c>
      <c r="U65" s="49" t="n">
        <v>6.56207473014806</v>
      </c>
      <c r="V65" s="49" t="n">
        <v>6.43233672131219</v>
      </c>
      <c r="W65" s="49" t="n">
        <v>6.292402675987145</v>
      </c>
      <c r="X65" s="49" t="n">
        <v>6.155785821005785</v>
      </c>
      <c r="Y65" s="49" t="n">
        <v>6.024187657619551</v>
      </c>
      <c r="Z65" s="49" t="n">
        <v>5.900970062963978</v>
      </c>
      <c r="AA65" s="49" t="n">
        <v>5.738007713503395</v>
      </c>
      <c r="AB65" s="49" t="n">
        <v>5.611294505129509</v>
      </c>
      <c r="AC65" s="49" t="n">
        <v>5.487726597132986</v>
      </c>
      <c r="AD65" s="49" t="n">
        <v>5.366761080382759</v>
      </c>
      <c r="AE65" s="49" t="n">
        <v>5.247947022036591</v>
      </c>
      <c r="AF65" s="50" t="n">
        <v>5.130904608436834</v>
      </c>
    </row>
    <row r="66" hidden="1" s="108">
      <c r="A66" s="49" t="inlineStr">
        <is>
          <t>Bangladesh_Offshore_2_high_temp_baseline</t>
        </is>
      </c>
      <c r="B66" s="49" t="n">
        <v>14.86805815580279</v>
      </c>
      <c r="C66" s="49" t="n">
        <v>14.2749773771748</v>
      </c>
      <c r="D66" s="49" t="n">
        <v>13.73379107865335</v>
      </c>
      <c r="E66" s="49" t="n">
        <v>13.22853670357268</v>
      </c>
      <c r="F66" s="49" t="n">
        <v>12.74905356723644</v>
      </c>
      <c r="G66" s="49" t="n">
        <v>12.28845090015217</v>
      </c>
      <c r="H66" s="49" t="n">
        <v>11.84181550444352</v>
      </c>
      <c r="I66" s="49" t="n">
        <v>11.40549648588028</v>
      </c>
      <c r="J66" s="49" t="n">
        <v>10.97668347756776</v>
      </c>
      <c r="K66" s="49" t="n">
        <v>10.55314485829721</v>
      </c>
      <c r="L66" s="49" t="n">
        <v>10.13305821574292</v>
      </c>
      <c r="M66" s="49" t="n">
        <v>9.870711732085717</v>
      </c>
      <c r="N66" s="49" t="n">
        <v>9.637323221059869</v>
      </c>
      <c r="O66" s="49" t="n">
        <v>9.422512082202729</v>
      </c>
      <c r="P66" s="49" t="n">
        <v>9.222018045632378</v>
      </c>
      <c r="Q66" s="49" t="n">
        <v>9.03323036599498</v>
      </c>
      <c r="R66" s="49" t="n">
        <v>8.855351521351107</v>
      </c>
      <c r="S66" s="49" t="n">
        <v>8.683961941852434</v>
      </c>
      <c r="T66" s="49" t="n">
        <v>8.519486438296489</v>
      </c>
      <c r="U66" s="49" t="n">
        <v>8.36257602682527</v>
      </c>
      <c r="V66" s="49" t="n">
        <v>8.207480168987448</v>
      </c>
      <c r="W66" s="49" t="n">
        <v>8.03776828418885</v>
      </c>
      <c r="X66" s="49" t="n">
        <v>7.872752775454013</v>
      </c>
      <c r="Y66" s="49" t="n">
        <v>7.714746692258415</v>
      </c>
      <c r="Z66" s="49" t="n">
        <v>7.568311680950314</v>
      </c>
      <c r="AA66" s="49" t="n">
        <v>7.368470511404769</v>
      </c>
      <c r="AB66" s="49" t="n">
        <v>7.217850586070278</v>
      </c>
      <c r="AC66" s="49" t="n">
        <v>7.071785096570888</v>
      </c>
      <c r="AD66" s="49" t="n">
        <v>6.929560911030393</v>
      </c>
      <c r="AE66" s="49" t="n">
        <v>6.790588367368937</v>
      </c>
      <c r="AF66" s="50" t="n">
        <v>6.654373405049816</v>
      </c>
    </row>
    <row r="67" hidden="1" s="108">
      <c r="A67" s="49" t="inlineStr">
        <is>
          <t>Bangladesh_PV_4_high_temp_baseline</t>
        </is>
      </c>
      <c r="B67" s="49" t="n">
        <v>9.464767847253018</v>
      </c>
      <c r="C67" s="49" t="n">
        <v>8.932419278279816</v>
      </c>
      <c r="D67" s="49" t="n">
        <v>8.428048501101634</v>
      </c>
      <c r="E67" s="49" t="n">
        <v>7.943489199202904</v>
      </c>
      <c r="F67" s="49" t="n">
        <v>7.473503381190575</v>
      </c>
      <c r="G67" s="49" t="n">
        <v>7.014535276648217</v>
      </c>
      <c r="H67" s="49" t="n">
        <v>6.564060725486035</v>
      </c>
      <c r="I67" s="49" t="n">
        <v>6.120221467622433</v>
      </c>
      <c r="J67" s="49" t="n">
        <v>5.681607210319434</v>
      </c>
      <c r="K67" s="49" t="n">
        <v>5.24711944314959</v>
      </c>
      <c r="L67" s="49" t="n">
        <v>4.815882915283935</v>
      </c>
      <c r="M67" s="49" t="n">
        <v>4.676160127200484</v>
      </c>
      <c r="N67" s="49" t="n">
        <v>4.541446352109703</v>
      </c>
      <c r="O67" s="49" t="n">
        <v>4.410038485062253</v>
      </c>
      <c r="P67" s="49" t="n">
        <v>4.281640644009167</v>
      </c>
      <c r="Q67" s="49" t="n">
        <v>4.155153203761382</v>
      </c>
      <c r="R67" s="49" t="n">
        <v>4.029904955329004</v>
      </c>
      <c r="S67" s="49" t="n">
        <v>3.907321049357951</v>
      </c>
      <c r="T67" s="49" t="n">
        <v>3.786380600477329</v>
      </c>
      <c r="U67" s="49" t="n">
        <v>3.667260891137366</v>
      </c>
      <c r="V67" s="49" t="n">
        <v>3.549128544197741</v>
      </c>
      <c r="W67" s="49" t="n">
        <v>3.432328132284389</v>
      </c>
      <c r="X67" s="49" t="n">
        <v>3.315537095439116</v>
      </c>
      <c r="Y67" s="49" t="n">
        <v>3.200001869290462</v>
      </c>
      <c r="Z67" s="49" t="n">
        <v>3.090321446484204</v>
      </c>
      <c r="AA67" s="49" t="n">
        <v>2.951803348388922</v>
      </c>
      <c r="AB67" s="49" t="n">
        <v>2.835757724214151</v>
      </c>
      <c r="AC67" s="49" t="n">
        <v>2.720730553925235</v>
      </c>
      <c r="AD67" s="49" t="n">
        <v>2.606509454647751</v>
      </c>
      <c r="AE67" s="49" t="n">
        <v>2.492912488052393</v>
      </c>
      <c r="AF67" s="50" t="n">
        <v>2.379782120249743</v>
      </c>
    </row>
    <row r="68" hidden="1" s="108">
      <c r="A68" s="49" t="inlineStr">
        <is>
          <t>Belgium_Onshore_2_low_temp_baseline</t>
        </is>
      </c>
      <c r="B68" s="49" t="n">
        <v>4.284434716983085</v>
      </c>
      <c r="C68" s="49" t="n">
        <v>4.166734735542553</v>
      </c>
      <c r="D68" s="49" t="n">
        <v>4.058506354588907</v>
      </c>
      <c r="E68" s="49" t="n">
        <v>3.95765507155391</v>
      </c>
      <c r="F68" s="49" t="n">
        <v>3.862685802399777</v>
      </c>
      <c r="G68" s="49" t="n">
        <v>3.772494949258242</v>
      </c>
      <c r="H68" s="49" t="n">
        <v>3.686245065298002</v>
      </c>
      <c r="I68" s="49" t="n">
        <v>3.603285736557007</v>
      </c>
      <c r="J68" s="49" t="n">
        <v>3.523101686629236</v>
      </c>
      <c r="K68" s="49" t="n">
        <v>3.445277617688729</v>
      </c>
      <c r="L68" s="49" t="n">
        <v>3.369473721079133</v>
      </c>
      <c r="M68" s="49" t="n">
        <v>3.299363970018002</v>
      </c>
      <c r="N68" s="49" t="n">
        <v>3.242761794669498</v>
      </c>
      <c r="O68" s="49" t="n">
        <v>3.187925129447541</v>
      </c>
      <c r="P68" s="49" t="n">
        <v>3.134939621448751</v>
      </c>
      <c r="Q68" s="49" t="n">
        <v>3.084217594350013</v>
      </c>
      <c r="R68" s="49" t="n">
        <v>3.034467388492826</v>
      </c>
      <c r="S68" s="49" t="n">
        <v>2.985890290193066</v>
      </c>
      <c r="T68" s="49" t="n">
        <v>2.940717797188189</v>
      </c>
      <c r="U68" s="49" t="n">
        <v>2.895365327442571</v>
      </c>
      <c r="V68" s="49" t="n">
        <v>2.850087843181453</v>
      </c>
      <c r="W68" s="49" t="n">
        <v>2.809945031946209</v>
      </c>
      <c r="X68" s="49" t="n">
        <v>2.771343614985858</v>
      </c>
      <c r="Y68" s="49" t="n">
        <v>2.733588583138931</v>
      </c>
      <c r="Z68" s="49" t="n">
        <v>2.70025773187167</v>
      </c>
      <c r="AA68" s="49" t="n">
        <v>2.635201827421831</v>
      </c>
      <c r="AB68" s="49" t="n">
        <v>2.595433779443733</v>
      </c>
      <c r="AC68" s="49" t="n">
        <v>2.556910893194355</v>
      </c>
      <c r="AD68" s="49" t="n">
        <v>2.519532177648629</v>
      </c>
      <c r="AE68" s="49" t="n">
        <v>2.483209239541733</v>
      </c>
      <c r="AF68" s="50" t="n">
        <v>2.447864248068033</v>
      </c>
    </row>
    <row r="69" hidden="1" s="108">
      <c r="A69" s="49" t="inlineStr">
        <is>
          <t>Belgium_Onshore_3_low_temp_baseline</t>
        </is>
      </c>
      <c r="B69" s="49" t="n">
        <v>5.587458025415746</v>
      </c>
      <c r="C69" s="49" t="n">
        <v>5.434941044028117</v>
      </c>
      <c r="D69" s="49" t="n">
        <v>5.294927022101755</v>
      </c>
      <c r="E69" s="49" t="n">
        <v>5.164628887312315</v>
      </c>
      <c r="F69" s="49" t="n">
        <v>5.042055987169331</v>
      </c>
      <c r="G69" s="49" t="n">
        <v>4.925737783388654</v>
      </c>
      <c r="H69" s="49" t="n">
        <v>4.814557294755407</v>
      </c>
      <c r="I69" s="49" t="n">
        <v>4.707645950909825</v>
      </c>
      <c r="J69" s="49" t="n">
        <v>4.604314619412158</v>
      </c>
      <c r="K69" s="49" t="n">
        <v>4.504006872208183</v>
      </c>
      <c r="L69" s="49" t="n">
        <v>4.406266430114961</v>
      </c>
      <c r="M69" s="49" t="n">
        <v>4.314504069224231</v>
      </c>
      <c r="N69" s="49" t="n">
        <v>4.240584578106209</v>
      </c>
      <c r="O69" s="49" t="n">
        <v>4.168988021020958</v>
      </c>
      <c r="P69" s="49" t="n">
        <v>4.099827410019538</v>
      </c>
      <c r="Q69" s="49" t="n">
        <v>4.033647357023846</v>
      </c>
      <c r="R69" s="49" t="n">
        <v>3.968740996295205</v>
      </c>
      <c r="S69" s="49" t="n">
        <v>3.905374271639644</v>
      </c>
      <c r="T69" s="49" t="n">
        <v>3.846495042506061</v>
      </c>
      <c r="U69" s="49" t="n">
        <v>3.787367611412837</v>
      </c>
      <c r="V69" s="49" t="n">
        <v>3.728329048661533</v>
      </c>
      <c r="W69" s="49" t="n">
        <v>3.67607087355107</v>
      </c>
      <c r="X69" s="49" t="n">
        <v>3.625838161658525</v>
      </c>
      <c r="Y69" s="49" t="n">
        <v>3.576712894139889</v>
      </c>
      <c r="Z69" s="49" t="n">
        <v>3.533419792422705</v>
      </c>
      <c r="AA69" s="49" t="n">
        <v>3.448223133926011</v>
      </c>
      <c r="AB69" s="49" t="n">
        <v>3.396411278527511</v>
      </c>
      <c r="AC69" s="49" t="n">
        <v>3.346234029548887</v>
      </c>
      <c r="AD69" s="49" t="n">
        <v>3.297557932693702</v>
      </c>
      <c r="AE69" s="49" t="n">
        <v>3.25026618852879</v>
      </c>
      <c r="AF69" s="50" t="n">
        <v>3.2042559614661</v>
      </c>
    </row>
    <row r="70" hidden="1" s="108">
      <c r="A70" s="49" t="inlineStr">
        <is>
          <t>Belgium_Offshore_1_low_temp_baseline</t>
        </is>
      </c>
      <c r="B70" s="49" t="n">
        <v>4.842874012928934</v>
      </c>
      <c r="C70" s="49" t="n">
        <v>4.687460011120846</v>
      </c>
      <c r="D70" s="49" t="n">
        <v>4.551865446846067</v>
      </c>
      <c r="E70" s="49" t="n">
        <v>4.430444713392977</v>
      </c>
      <c r="F70" s="49" t="n">
        <v>4.319638287124492</v>
      </c>
      <c r="G70" s="49" t="n">
        <v>4.217062617231635</v>
      </c>
      <c r="H70" s="49" t="n">
        <v>4.121046182595708</v>
      </c>
      <c r="I70" s="49" t="n">
        <v>4.030373098879306</v>
      </c>
      <c r="J70" s="49" t="n">
        <v>3.944132212065305</v>
      </c>
      <c r="K70" s="49" t="n">
        <v>3.861623665476577</v>
      </c>
      <c r="L70" s="49" t="n">
        <v>3.782298591214223</v>
      </c>
      <c r="M70" s="49" t="n">
        <v>3.683757959195446</v>
      </c>
      <c r="N70" s="49" t="n">
        <v>3.597273423981618</v>
      </c>
      <c r="O70" s="49" t="n">
        <v>3.518689936996392</v>
      </c>
      <c r="P70" s="49" t="n">
        <v>3.44628461200688</v>
      </c>
      <c r="Q70" s="49" t="n">
        <v>3.378994406658</v>
      </c>
      <c r="R70" s="49" t="n">
        <v>3.316472598210474</v>
      </c>
      <c r="S70" s="49" t="n">
        <v>3.256967761684136</v>
      </c>
      <c r="T70" s="49" t="n">
        <v>3.200623228185407</v>
      </c>
      <c r="U70" s="49" t="n">
        <v>3.147669297372182</v>
      </c>
      <c r="V70" s="49" t="n">
        <v>3.095860638303857</v>
      </c>
      <c r="W70" s="49" t="n">
        <v>3.037820966513949</v>
      </c>
      <c r="X70" s="49" t="n">
        <v>2.982198453414754</v>
      </c>
      <c r="Y70" s="49" t="n">
        <v>2.929873038213557</v>
      </c>
      <c r="Z70" s="49" t="n">
        <v>2.882584338233239</v>
      </c>
      <c r="AA70" s="49" t="n">
        <v>2.815383055728279</v>
      </c>
      <c r="AB70" s="49" t="n">
        <v>2.767674513154462</v>
      </c>
      <c r="AC70" s="49" t="n">
        <v>2.722290832146824</v>
      </c>
      <c r="AD70" s="49" t="n">
        <v>2.678953709250674</v>
      </c>
      <c r="AE70" s="49" t="n">
        <v>2.637434155270785</v>
      </c>
      <c r="AF70" s="50" t="n">
        <v>2.597541475320965</v>
      </c>
    </row>
    <row r="71" hidden="1" s="108">
      <c r="A71" s="49" t="inlineStr">
        <is>
          <t>Belgium_PV_4_low_temp_baseline</t>
        </is>
      </c>
      <c r="B71" s="49" t="n">
        <v>6.377313528334463</v>
      </c>
      <c r="C71" s="49" t="n">
        <v>6.094528510539017</v>
      </c>
      <c r="D71" s="49" t="n">
        <v>5.843727620981825</v>
      </c>
      <c r="E71" s="49" t="n">
        <v>5.615887904219398</v>
      </c>
      <c r="F71" s="49" t="n">
        <v>5.405260079801666</v>
      </c>
      <c r="G71" s="49" t="n">
        <v>5.207971960997893</v>
      </c>
      <c r="H71" s="49" t="n">
        <v>5.021300465333776</v>
      </c>
      <c r="I71" s="49" t="n">
        <v>4.843263076297063</v>
      </c>
      <c r="J71" s="49" t="n">
        <v>4.672374788544488</v>
      </c>
      <c r="K71" s="49" t="n">
        <v>4.507496477344338</v>
      </c>
      <c r="L71" s="49" t="n">
        <v>4.347736504215005</v>
      </c>
      <c r="M71" s="49" t="n">
        <v>4.240749617838906</v>
      </c>
      <c r="N71" s="49" t="n">
        <v>4.141029769264298</v>
      </c>
      <c r="O71" s="49" t="n">
        <v>4.046267682176632</v>
      </c>
      <c r="P71" s="49" t="n">
        <v>3.956060157249239</v>
      </c>
      <c r="Q71" s="49" t="n">
        <v>3.868911295970269</v>
      </c>
      <c r="R71" s="49" t="n">
        <v>3.783904054211431</v>
      </c>
      <c r="S71" s="49" t="n">
        <v>3.702974225977743</v>
      </c>
      <c r="T71" s="49" t="n">
        <v>3.624730937856876</v>
      </c>
      <c r="U71" s="49" t="n">
        <v>3.549414026332068</v>
      </c>
      <c r="V71" s="49" t="n">
        <v>3.475884207474477</v>
      </c>
      <c r="W71" s="49" t="n">
        <v>3.401691013656619</v>
      </c>
      <c r="X71" s="49" t="n">
        <v>3.328572725959947</v>
      </c>
      <c r="Y71" s="49" t="n">
        <v>3.258266632187846</v>
      </c>
      <c r="Z71" s="49" t="n">
        <v>3.197217055107195</v>
      </c>
      <c r="AA71" s="49" t="n">
        <v>3.096980832540771</v>
      </c>
      <c r="AB71" s="49" t="n">
        <v>3.029165849807399</v>
      </c>
      <c r="AC71" s="49" t="n">
        <v>2.963923821985622</v>
      </c>
      <c r="AD71" s="49" t="n">
        <v>2.900994877314131</v>
      </c>
      <c r="AE71" s="49" t="n">
        <v>2.840159235153575</v>
      </c>
      <c r="AF71" s="50" t="n">
        <v>2.781229369299488</v>
      </c>
    </row>
    <row r="72" hidden="1" s="108">
      <c r="A72" s="49" t="inlineStr">
        <is>
          <t>Belgium_Onshore_2_high_temp_baseline</t>
        </is>
      </c>
      <c r="B72" s="49" t="n">
        <v>6.311079362000422</v>
      </c>
      <c r="C72" s="49" t="n">
        <v>6.051529906991595</v>
      </c>
      <c r="D72" s="49" t="n">
        <v>5.800650628356344</v>
      </c>
      <c r="E72" s="49" t="n">
        <v>5.556107550348628</v>
      </c>
      <c r="F72" s="49" t="n">
        <v>5.316206464647681</v>
      </c>
      <c r="G72" s="49" t="n">
        <v>5.079670399528853</v>
      </c>
      <c r="H72" s="49" t="n">
        <v>4.845505245086466</v>
      </c>
      <c r="I72" s="49" t="n">
        <v>4.612914747359955</v>
      </c>
      <c r="J72" s="49" t="n">
        <v>4.381244603531959</v>
      </c>
      <c r="K72" s="49" t="n">
        <v>4.14994445885273</v>
      </c>
      <c r="L72" s="49" t="n">
        <v>3.91854132034739</v>
      </c>
      <c r="M72" s="49" t="n">
        <v>3.828678697309024</v>
      </c>
      <c r="N72" s="49" t="n">
        <v>3.750838432266986</v>
      </c>
      <c r="O72" s="49" t="n">
        <v>3.674170928427295</v>
      </c>
      <c r="P72" s="49" t="n">
        <v>3.598764733534809</v>
      </c>
      <c r="Q72" s="49" t="n">
        <v>3.525012294117158</v>
      </c>
      <c r="R72" s="49" t="n">
        <v>3.45172000400644</v>
      </c>
      <c r="S72" s="49" t="n">
        <v>3.379080791846635</v>
      </c>
      <c r="T72" s="49" t="n">
        <v>3.309183138232243</v>
      </c>
      <c r="U72" s="49" t="n">
        <v>3.238689137158196</v>
      </c>
      <c r="V72" s="49" t="n">
        <v>3.167838412905168</v>
      </c>
      <c r="W72" s="49" t="n">
        <v>3.103492112806386</v>
      </c>
      <c r="X72" s="49" t="n">
        <v>3.039853275152684</v>
      </c>
      <c r="Y72" s="49" t="n">
        <v>2.976262855538299</v>
      </c>
      <c r="Z72" s="49" t="n">
        <v>2.91605543231066</v>
      </c>
      <c r="AA72" s="49" t="n">
        <v>2.825436555280715</v>
      </c>
      <c r="AB72" s="49" t="n">
        <v>2.757687100591699</v>
      </c>
      <c r="AC72" s="49" t="n">
        <v>2.690320611219832</v>
      </c>
      <c r="AD72" s="49" t="n">
        <v>2.623230067704327</v>
      </c>
      <c r="AE72" s="49" t="n">
        <v>2.556319299743131</v>
      </c>
      <c r="AF72" s="50" t="n">
        <v>2.489501093403764</v>
      </c>
    </row>
    <row r="73" hidden="1" s="108">
      <c r="A73" s="49" t="inlineStr">
        <is>
          <t>Belgium_Onshore_3_high_temp_baseline</t>
        </is>
      </c>
      <c r="B73" s="49" t="n">
        <v>7.918357742817214</v>
      </c>
      <c r="C73" s="49" t="n">
        <v>7.604720141636081</v>
      </c>
      <c r="D73" s="49" t="n">
        <v>7.302364410201916</v>
      </c>
      <c r="E73" s="49" t="n">
        <v>7.008074916901121</v>
      </c>
      <c r="F73" s="49" t="n">
        <v>6.719502868268533</v>
      </c>
      <c r="G73" s="49" t="n">
        <v>6.434863241336183</v>
      </c>
      <c r="H73" s="49" t="n">
        <v>6.152751621508726</v>
      </c>
      <c r="I73" s="49" t="n">
        <v>5.8720281729415</v>
      </c>
      <c r="J73" s="49" t="n">
        <v>5.591741163127422</v>
      </c>
      <c r="K73" s="49" t="n">
        <v>5.311074800495589</v>
      </c>
      <c r="L73" s="49" t="n">
        <v>5.029312557205015</v>
      </c>
      <c r="M73" s="49" t="n">
        <v>4.915951189267634</v>
      </c>
      <c r="N73" s="49" t="n">
        <v>4.818689001984017</v>
      </c>
      <c r="O73" s="49" t="n">
        <v>4.722931675038611</v>
      </c>
      <c r="P73" s="49" t="n">
        <v>4.628795022224535</v>
      </c>
      <c r="Q73" s="49" t="n">
        <v>4.536802466534644</v>
      </c>
      <c r="R73" s="49" t="n">
        <v>4.445348185773938</v>
      </c>
      <c r="S73" s="49" t="n">
        <v>4.354688547774769</v>
      </c>
      <c r="T73" s="49" t="n">
        <v>4.267620739988421</v>
      </c>
      <c r="U73" s="49" t="n">
        <v>4.179664925701825</v>
      </c>
      <c r="V73" s="49" t="n">
        <v>4.091141162269942</v>
      </c>
      <c r="W73" s="49" t="n">
        <v>4.012017750369287</v>
      </c>
      <c r="X73" s="49" t="n">
        <v>3.933631976408706</v>
      </c>
      <c r="Y73" s="49" t="n">
        <v>3.855085822949461</v>
      </c>
      <c r="Z73" s="49" t="n">
        <v>3.780813939423229</v>
      </c>
      <c r="AA73" s="49" t="n">
        <v>3.665721621709532</v>
      </c>
      <c r="AB73" s="49" t="n">
        <v>3.580891500220307</v>
      </c>
      <c r="AC73" s="49" t="n">
        <v>3.496287728594101</v>
      </c>
      <c r="AD73" s="49" t="n">
        <v>3.411745721251439</v>
      </c>
      <c r="AE73" s="49" t="n">
        <v>3.327114200276979</v>
      </c>
      <c r="AF73" s="50" t="n">
        <v>3.242252534221723</v>
      </c>
    </row>
    <row r="74" hidden="1" s="108">
      <c r="A74" s="49" t="inlineStr">
        <is>
          <t>Belgium_Offshore_1_high_temp_baseline</t>
        </is>
      </c>
      <c r="B74" s="49" t="n">
        <v>6.772145775574334</v>
      </c>
      <c r="C74" s="49" t="n">
        <v>6.476039061104068</v>
      </c>
      <c r="D74" s="49" t="n">
        <v>6.198434208044031</v>
      </c>
      <c r="E74" s="49" t="n">
        <v>5.93356151854495</v>
      </c>
      <c r="F74" s="49" t="n">
        <v>5.677746063537332</v>
      </c>
      <c r="G74" s="49" t="n">
        <v>5.42849460040644</v>
      </c>
      <c r="H74" s="49" t="n">
        <v>5.184029418211599</v>
      </c>
      <c r="I74" s="49" t="n">
        <v>4.943030310096427</v>
      </c>
      <c r="J74" s="49" t="n">
        <v>4.704482435002679</v>
      </c>
      <c r="K74" s="49" t="n">
        <v>4.467581929263136</v>
      </c>
      <c r="L74" s="49" t="n">
        <v>4.231674832327515</v>
      </c>
      <c r="M74" s="49" t="n">
        <v>4.11864740812686</v>
      </c>
      <c r="N74" s="49" t="n">
        <v>4.015801017523833</v>
      </c>
      <c r="O74" s="49" t="n">
        <v>3.919510281913335</v>
      </c>
      <c r="P74" s="49" t="n">
        <v>3.828286997372425</v>
      </c>
      <c r="Q74" s="49" t="n">
        <v>3.741219113017814</v>
      </c>
      <c r="R74" s="49" t="n">
        <v>3.65802764648039</v>
      </c>
      <c r="S74" s="49" t="n">
        <v>3.577169852964393</v>
      </c>
      <c r="T74" s="49" t="n">
        <v>3.498793743648013</v>
      </c>
      <c r="U74" s="49" t="n">
        <v>3.423126280862104</v>
      </c>
      <c r="V74" s="49" t="n">
        <v>3.348160960462719</v>
      </c>
      <c r="W74" s="49" t="n">
        <v>3.268340526185525</v>
      </c>
      <c r="X74" s="49" t="n">
        <v>3.190166225958055</v>
      </c>
      <c r="Y74" s="49" t="n">
        <v>3.114443168208316</v>
      </c>
      <c r="Z74" s="49" t="n">
        <v>3.042758755975021</v>
      </c>
      <c r="AA74" s="49" t="n">
        <v>2.952480860229015</v>
      </c>
      <c r="AB74" s="49" t="n">
        <v>2.879358399855595</v>
      </c>
      <c r="AC74" s="49" t="n">
        <v>2.807829719938306</v>
      </c>
      <c r="AD74" s="49" t="n">
        <v>2.737646328439868</v>
      </c>
      <c r="AE74" s="49" t="n">
        <v>2.668603155717112</v>
      </c>
      <c r="AF74" s="50" t="n">
        <v>2.600528791689518</v>
      </c>
    </row>
    <row r="75" hidden="1" s="108">
      <c r="A75" s="49" t="inlineStr">
        <is>
          <t>Belgium_PV_4_high_temp_baseline</t>
        </is>
      </c>
      <c r="B75" s="49" t="n">
        <v>12.54120356279531</v>
      </c>
      <c r="C75" s="49" t="n">
        <v>11.84074083052425</v>
      </c>
      <c r="D75" s="49" t="n">
        <v>11.17978322397639</v>
      </c>
      <c r="E75" s="49" t="n">
        <v>10.54640640724846</v>
      </c>
      <c r="F75" s="49" t="n">
        <v>9.932947608969497</v>
      </c>
      <c r="G75" s="49" t="n">
        <v>9.334191846321325</v>
      </c>
      <c r="H75" s="49" t="n">
        <v>8.746424754855001</v>
      </c>
      <c r="I75" s="49" t="n">
        <v>8.166900073153956</v>
      </c>
      <c r="J75" s="49" t="n">
        <v>7.593522231439939</v>
      </c>
      <c r="K75" s="49" t="n">
        <v>7.024647942649722</v>
      </c>
      <c r="L75" s="49" t="n">
        <v>6.45895718250927</v>
      </c>
      <c r="M75" s="49" t="n">
        <v>6.272378711834842</v>
      </c>
      <c r="N75" s="49" t="n">
        <v>6.092825294165463</v>
      </c>
      <c r="O75" s="49" t="n">
        <v>5.917879087450371</v>
      </c>
      <c r="P75" s="49" t="n">
        <v>5.747115275860844</v>
      </c>
      <c r="Q75" s="49" t="n">
        <v>5.578974690998478</v>
      </c>
      <c r="R75" s="49" t="n">
        <v>5.412506015101751</v>
      </c>
      <c r="S75" s="49" t="n">
        <v>5.249716933511952</v>
      </c>
      <c r="T75" s="49" t="n">
        <v>5.089162117778701</v>
      </c>
      <c r="U75" s="49" t="n">
        <v>4.931087491238046</v>
      </c>
      <c r="V75" s="49" t="n">
        <v>4.774315165895153</v>
      </c>
      <c r="W75" s="49" t="n">
        <v>4.619676864761238</v>
      </c>
      <c r="X75" s="49" t="n">
        <v>4.464965864297101</v>
      </c>
      <c r="Y75" s="49" t="n">
        <v>4.311931861147445</v>
      </c>
      <c r="Z75" s="49" t="n">
        <v>4.167034578563335</v>
      </c>
      <c r="AA75" s="49" t="n">
        <v>3.98150824469888</v>
      </c>
      <c r="AB75" s="49" t="n">
        <v>3.8274740059723</v>
      </c>
      <c r="AC75" s="49" t="n">
        <v>3.674764090958339</v>
      </c>
      <c r="AD75" s="49" t="n">
        <v>3.523073537253497</v>
      </c>
      <c r="AE75" s="49" t="n">
        <v>3.372140163604596</v>
      </c>
      <c r="AF75" s="50" t="n">
        <v>3.22173602834156</v>
      </c>
    </row>
    <row r="76" hidden="1" s="108">
      <c r="A76" s="49" t="inlineStr">
        <is>
          <t>Bulgaria_Onshore_3_low_temp_baseline</t>
        </is>
      </c>
      <c r="B76" s="49" t="n">
        <v>5.810027938428611</v>
      </c>
      <c r="C76" s="49" t="n">
        <v>5.65299919777167</v>
      </c>
      <c r="D76" s="49" t="n">
        <v>5.509566497468056</v>
      </c>
      <c r="E76" s="49" t="n">
        <v>5.376745259751996</v>
      </c>
      <c r="F76" s="49" t="n">
        <v>5.252406109717771</v>
      </c>
      <c r="G76" s="49" t="n">
        <v>5.134978186140534</v>
      </c>
      <c r="H76" s="49" t="n">
        <v>5.023270320738772</v>
      </c>
      <c r="I76" s="49" t="n">
        <v>4.916358166315737</v>
      </c>
      <c r="J76" s="49" t="n">
        <v>4.813510168014033</v>
      </c>
      <c r="K76" s="49" t="n">
        <v>4.714137413544898</v>
      </c>
      <c r="L76" s="49" t="n">
        <v>4.617758705620926</v>
      </c>
      <c r="M76" s="49" t="n">
        <v>4.521272300455331</v>
      </c>
      <c r="N76" s="49" t="n">
        <v>4.444182443166642</v>
      </c>
      <c r="O76" s="49" t="n">
        <v>4.369588225381303</v>
      </c>
      <c r="P76" s="49" t="n">
        <v>4.297613355544776</v>
      </c>
      <c r="Q76" s="49" t="n">
        <v>4.228851613787536</v>
      </c>
      <c r="R76" s="49" t="n">
        <v>4.161444604341378</v>
      </c>
      <c r="S76" s="49" t="n">
        <v>4.095682514143468</v>
      </c>
      <c r="T76" s="49" t="n">
        <v>4.034776699449297</v>
      </c>
      <c r="U76" s="49" t="n">
        <v>3.973569638873724</v>
      </c>
      <c r="V76" s="49" t="n">
        <v>3.912428882333645</v>
      </c>
      <c r="W76" s="49" t="n">
        <v>3.858630184849152</v>
      </c>
      <c r="X76" s="49" t="n">
        <v>3.807012589505913</v>
      </c>
      <c r="Y76" s="49" t="n">
        <v>3.756576706106777</v>
      </c>
      <c r="Z76" s="49" t="n">
        <v>3.712471148235292</v>
      </c>
      <c r="AA76" s="49" t="n">
        <v>3.622680668014176</v>
      </c>
      <c r="AB76" s="49" t="n">
        <v>3.569241887978716</v>
      </c>
      <c r="AC76" s="49" t="n">
        <v>3.517560483065014</v>
      </c>
      <c r="AD76" s="49" t="n">
        <v>3.467491674479907</v>
      </c>
      <c r="AE76" s="49" t="n">
        <v>3.418908788492473</v>
      </c>
      <c r="AF76" s="50" t="n">
        <v>3.371700330005834</v>
      </c>
    </row>
    <row r="77" hidden="1" s="108">
      <c r="A77" s="49" t="inlineStr">
        <is>
          <t>Bulgaria_Offshore_1_low_temp_baseline</t>
        </is>
      </c>
      <c r="B77" s="49" t="n">
        <v>6.994382971876888</v>
      </c>
      <c r="C77" s="49" t="n">
        <v>6.771615671388558</v>
      </c>
      <c r="D77" s="49" t="n">
        <v>6.578975743099665</v>
      </c>
      <c r="E77" s="49" t="n">
        <v>6.407861005356191</v>
      </c>
      <c r="F77" s="49" t="n">
        <v>6.252847671728764</v>
      </c>
      <c r="G77" s="49" t="n">
        <v>6.110303684863503</v>
      </c>
      <c r="H77" s="49" t="n">
        <v>5.977681840278305</v>
      </c>
      <c r="I77" s="49" t="n">
        <v>5.853129138625278</v>
      </c>
      <c r="J77" s="49" t="n">
        <v>5.735256859804204</v>
      </c>
      <c r="K77" s="49" t="n">
        <v>5.622998205235304</v>
      </c>
      <c r="L77" s="49" t="n">
        <v>5.51551640944555</v>
      </c>
      <c r="M77" s="49" t="n">
        <v>5.370101789063996</v>
      </c>
      <c r="N77" s="49" t="n">
        <v>5.243002264266298</v>
      </c>
      <c r="O77" s="49" t="n">
        <v>5.127889980238779</v>
      </c>
      <c r="P77" s="49" t="n">
        <v>5.022141508307564</v>
      </c>
      <c r="Q77" s="49" t="n">
        <v>4.924138417643367</v>
      </c>
      <c r="R77" s="49" t="n">
        <v>4.83335329414517</v>
      </c>
      <c r="S77" s="49" t="n">
        <v>4.747119199941032</v>
      </c>
      <c r="T77" s="49" t="n">
        <v>4.665655098074979</v>
      </c>
      <c r="U77" s="49" t="n">
        <v>4.589312401022174</v>
      </c>
      <c r="V77" s="49" t="n">
        <v>4.514671861191853</v>
      </c>
      <c r="W77" s="49" t="n">
        <v>4.430494806445385</v>
      </c>
      <c r="X77" s="49" t="n">
        <v>4.349958202842028</v>
      </c>
      <c r="Y77" s="49" t="n">
        <v>4.274402728653059</v>
      </c>
      <c r="Z77" s="49" t="n">
        <v>4.20647829898105</v>
      </c>
      <c r="AA77" s="49" t="n">
        <v>4.1081871294807</v>
      </c>
      <c r="AB77" s="49" t="n">
        <v>4.039544993787671</v>
      </c>
      <c r="AC77" s="49" t="n">
        <v>3.974405110507646</v>
      </c>
      <c r="AD77" s="49" t="n">
        <v>3.912344062431403</v>
      </c>
      <c r="AE77" s="49" t="n">
        <v>3.853013544152737</v>
      </c>
      <c r="AF77" s="50" t="n">
        <v>3.796123575422209</v>
      </c>
    </row>
    <row r="78" hidden="1" s="108">
      <c r="A78" s="49" t="inlineStr">
        <is>
          <t>Bulgaria_Offshore_2_low_temp_baseline</t>
        </is>
      </c>
      <c r="B78" s="49" t="n">
        <v>9.639920257066784</v>
      </c>
      <c r="C78" s="49" t="n">
        <v>9.334568996715719</v>
      </c>
      <c r="D78" s="49" t="n">
        <v>9.072612375797355</v>
      </c>
      <c r="E78" s="49" t="n">
        <v>8.841686174811786</v>
      </c>
      <c r="F78" s="49" t="n">
        <v>8.633996019903471</v>
      </c>
      <c r="G78" s="49" t="n">
        <v>8.444323487885473</v>
      </c>
      <c r="H78" s="49" t="n">
        <v>8.269009740295113</v>
      </c>
      <c r="I78" s="49" t="n">
        <v>8.105393869691532</v>
      </c>
      <c r="J78" s="49" t="n">
        <v>7.951482341524173</v>
      </c>
      <c r="K78" s="49" t="n">
        <v>7.805744341334076</v>
      </c>
      <c r="L78" s="49" t="n">
        <v>7.666979683525693</v>
      </c>
      <c r="M78" s="49" t="n">
        <v>7.462639600023411</v>
      </c>
      <c r="N78" s="49" t="n">
        <v>7.284700343558032</v>
      </c>
      <c r="O78" s="49" t="n">
        <v>7.124021139411534</v>
      </c>
      <c r="P78" s="49" t="n">
        <v>6.976812869103764</v>
      </c>
      <c r="Q78" s="49" t="n">
        <v>6.840738287143758</v>
      </c>
      <c r="R78" s="49" t="n">
        <v>6.715036290386634</v>
      </c>
      <c r="S78" s="49" t="n">
        <v>6.595854852768119</v>
      </c>
      <c r="T78" s="49" t="n">
        <v>6.483511107158008</v>
      </c>
      <c r="U78" s="49" t="n">
        <v>6.378513516366521</v>
      </c>
      <c r="V78" s="49" t="n">
        <v>6.275923167432979</v>
      </c>
      <c r="W78" s="49" t="n">
        <v>6.159496834436922</v>
      </c>
      <c r="X78" s="49" t="n">
        <v>6.048283549360138</v>
      </c>
      <c r="Y78" s="49" t="n">
        <v>5.944222564362964</v>
      </c>
      <c r="Z78" s="49" t="n">
        <v>5.851146004381396</v>
      </c>
      <c r="AA78" s="49" t="n">
        <v>5.714137013427744</v>
      </c>
      <c r="AB78" s="49" t="n">
        <v>5.61993587555323</v>
      </c>
      <c r="AC78" s="49" t="n">
        <v>5.53075656561362</v>
      </c>
      <c r="AD78" s="49" t="n">
        <v>5.445988721056301</v>
      </c>
      <c r="AE78" s="49" t="n">
        <v>5.36513034839453</v>
      </c>
      <c r="AF78" s="50" t="n">
        <v>5.287763599987853</v>
      </c>
    </row>
    <row r="79" hidden="1" s="108">
      <c r="A79" s="49" t="inlineStr">
        <is>
          <t>Bulgaria_PV_4_low_temp_baseline</t>
        </is>
      </c>
      <c r="B79" s="49" t="n">
        <v>5.73739856211664</v>
      </c>
      <c r="C79" s="49" t="n">
        <v>5.483453268082071</v>
      </c>
      <c r="D79" s="49" t="n">
        <v>5.257955323205604</v>
      </c>
      <c r="E79" s="49" t="n">
        <v>5.052896567646886</v>
      </c>
      <c r="F79" s="49" t="n">
        <v>4.863174767287851</v>
      </c>
      <c r="G79" s="49" t="n">
        <v>4.685353829479336</v>
      </c>
      <c r="H79" s="49" t="n">
        <v>4.517017573738229</v>
      </c>
      <c r="I79" s="49" t="n">
        <v>4.356407091381895</v>
      </c>
      <c r="J79" s="49" t="n">
        <v>4.202205006107932</v>
      </c>
      <c r="K79" s="49" t="n">
        <v>4.053400889789167</v>
      </c>
      <c r="L79" s="49" t="n">
        <v>3.90920393323014</v>
      </c>
      <c r="M79" s="49" t="n">
        <v>3.813189223019533</v>
      </c>
      <c r="N79" s="49" t="n">
        <v>3.723663956032059</v>
      </c>
      <c r="O79" s="49" t="n">
        <v>3.63856771035598</v>
      </c>
      <c r="P79" s="49" t="n">
        <v>3.557540025659833</v>
      </c>
      <c r="Q79" s="49" t="n">
        <v>3.47924649055419</v>
      </c>
      <c r="R79" s="49" t="n">
        <v>3.402869097842025</v>
      </c>
      <c r="S79" s="49" t="n">
        <v>3.330132823567115</v>
      </c>
      <c r="T79" s="49" t="n">
        <v>3.259797290653965</v>
      </c>
      <c r="U79" s="49" t="n">
        <v>3.192075731645777</v>
      </c>
      <c r="V79" s="49" t="n">
        <v>3.125952403069147</v>
      </c>
      <c r="W79" s="49" t="n">
        <v>3.059236238319013</v>
      </c>
      <c r="X79" s="49" t="n">
        <v>2.993483775557566</v>
      </c>
      <c r="Y79" s="49" t="n">
        <v>2.930242938172502</v>
      </c>
      <c r="Z79" s="49" t="n">
        <v>2.875255767885297</v>
      </c>
      <c r="AA79" s="49" t="n">
        <v>2.785357335317536</v>
      </c>
      <c r="AB79" s="49" t="n">
        <v>2.724353220889521</v>
      </c>
      <c r="AC79" s="49" t="n">
        <v>2.665647112544542</v>
      </c>
      <c r="AD79" s="49" t="n">
        <v>2.60900733076205</v>
      </c>
      <c r="AE79" s="49" t="n">
        <v>2.554237927953764</v>
      </c>
      <c r="AF79" s="50" t="n">
        <v>2.501171704166262</v>
      </c>
    </row>
    <row r="80" hidden="1" s="108">
      <c r="A80" s="49" t="inlineStr">
        <is>
          <t>Bulgaria_Onshore_3_high_temp_baseline</t>
        </is>
      </c>
      <c r="B80" s="49" t="n">
        <v>7.891966899415616</v>
      </c>
      <c r="C80" s="49" t="n">
        <v>7.584095959292824</v>
      </c>
      <c r="D80" s="49" t="n">
        <v>7.288529729043605</v>
      </c>
      <c r="E80" s="49" t="n">
        <v>7.001992585760174</v>
      </c>
      <c r="F80" s="49" t="n">
        <v>6.722106321615894</v>
      </c>
      <c r="G80" s="49" t="n">
        <v>6.447077490775115</v>
      </c>
      <c r="H80" s="49" t="n">
        <v>6.175508601472298</v>
      </c>
      <c r="I80" s="49" t="n">
        <v>5.906278649355242</v>
      </c>
      <c r="J80" s="49" t="n">
        <v>5.638464514202425</v>
      </c>
      <c r="K80" s="49" t="n">
        <v>5.371287485155245</v>
      </c>
      <c r="L80" s="49" t="n">
        <v>5.104075803559462</v>
      </c>
      <c r="M80" s="49" t="n">
        <v>4.991048328051189</v>
      </c>
      <c r="N80" s="49" t="n">
        <v>4.89515244615531</v>
      </c>
      <c r="O80" s="49" t="n">
        <v>4.800871655970475</v>
      </c>
      <c r="P80" s="49" t="n">
        <v>4.708331302542143</v>
      </c>
      <c r="Q80" s="49" t="n">
        <v>4.618091066680966</v>
      </c>
      <c r="R80" s="49" t="n">
        <v>4.528442982333551</v>
      </c>
      <c r="S80" s="49" t="n">
        <v>4.439661463875723</v>
      </c>
      <c r="T80" s="49" t="n">
        <v>4.354730122851358</v>
      </c>
      <c r="U80" s="49" t="n">
        <v>4.268875982063594</v>
      </c>
      <c r="V80" s="49" t="n">
        <v>4.182440242559911</v>
      </c>
      <c r="W80" s="49" t="n">
        <v>4.105174243518491</v>
      </c>
      <c r="X80" s="49" t="n">
        <v>4.028935901061291</v>
      </c>
      <c r="Y80" s="49" t="n">
        <v>3.952781507492367</v>
      </c>
      <c r="Z80" s="49" t="n">
        <v>3.881479259167607</v>
      </c>
      <c r="AA80" s="49" t="n">
        <v>3.766673084861625</v>
      </c>
      <c r="AB80" s="49" t="n">
        <v>3.684587741544081</v>
      </c>
      <c r="AC80" s="49" t="n">
        <v>3.603052456228388</v>
      </c>
      <c r="AD80" s="49" t="n">
        <v>3.521911190825485</v>
      </c>
      <c r="AE80" s="49" t="n">
        <v>3.44102294605507</v>
      </c>
      <c r="AF80" s="50" t="n">
        <v>3.360259044437508</v>
      </c>
    </row>
    <row r="81" hidden="1" s="108">
      <c r="A81" s="49" t="inlineStr">
        <is>
          <t>Bulgaria_Offshore_1_high_temp_baseline</t>
        </is>
      </c>
      <c r="B81" s="49" t="n">
        <v>8.96797062504648</v>
      </c>
      <c r="C81" s="49" t="n">
        <v>8.592113363472858</v>
      </c>
      <c r="D81" s="49" t="n">
        <v>8.244087594025682</v>
      </c>
      <c r="E81" s="49" t="n">
        <v>7.915309399177713</v>
      </c>
      <c r="F81" s="49" t="n">
        <v>7.6003165521625</v>
      </c>
      <c r="G81" s="49" t="n">
        <v>7.29540725574258</v>
      </c>
      <c r="H81" s="49" t="n">
        <v>6.99794530819168</v>
      </c>
      <c r="I81" s="49" t="n">
        <v>6.705975559183766</v>
      </c>
      <c r="J81" s="49" t="n">
        <v>6.417997203961868</v>
      </c>
      <c r="K81" s="49" t="n">
        <v>6.132823142875976</v>
      </c>
      <c r="L81" s="49" t="n">
        <v>5.849488978985008</v>
      </c>
      <c r="M81" s="49" t="n">
        <v>5.695761483684086</v>
      </c>
      <c r="N81" s="49" t="n">
        <v>5.557447346381979</v>
      </c>
      <c r="O81" s="49" t="n">
        <v>5.429033080256481</v>
      </c>
      <c r="P81" s="49" t="n">
        <v>5.308255229871133</v>
      </c>
      <c r="Q81" s="49" t="n">
        <v>5.193726492619596</v>
      </c>
      <c r="R81" s="49" t="n">
        <v>5.085022195484344</v>
      </c>
      <c r="S81" s="49" t="n">
        <v>4.979796103582737</v>
      </c>
      <c r="T81" s="49" t="n">
        <v>4.878272853938664</v>
      </c>
      <c r="U81" s="49" t="n">
        <v>4.780797039258222</v>
      </c>
      <c r="V81" s="49" t="n">
        <v>4.684317527910637</v>
      </c>
      <c r="W81" s="49" t="n">
        <v>4.580223443037287</v>
      </c>
      <c r="X81" s="49" t="n">
        <v>4.478634755497803</v>
      </c>
      <c r="Y81" s="49" t="n">
        <v>4.380778240752071</v>
      </c>
      <c r="Z81" s="49" t="n">
        <v>4.289072439551776</v>
      </c>
      <c r="AA81" s="49" t="n">
        <v>4.169070215949453</v>
      </c>
      <c r="AB81" s="49" t="n">
        <v>4.07518242541625</v>
      </c>
      <c r="AC81" s="49" t="n">
        <v>3.983728050978475</v>
      </c>
      <c r="AD81" s="49" t="n">
        <v>3.89433020689208</v>
      </c>
      <c r="AE81" s="49" t="n">
        <v>3.806677764298621</v>
      </c>
      <c r="AF81" s="50" t="n">
        <v>3.720510550711117</v>
      </c>
    </row>
    <row r="82" hidden="1" s="108">
      <c r="A82" s="49" t="inlineStr">
        <is>
          <t>Bulgaria_Offshore_2_high_temp_baseline</t>
        </is>
      </c>
      <c r="B82" s="49" t="n">
        <v>11.49171408117992</v>
      </c>
      <c r="C82" s="49" t="n">
        <v>11.0266582119268</v>
      </c>
      <c r="D82" s="49" t="n">
        <v>10.60110665806095</v>
      </c>
      <c r="E82" s="49" t="n">
        <v>10.20309378186011</v>
      </c>
      <c r="F82" s="49" t="n">
        <v>9.825019105530886</v>
      </c>
      <c r="G82" s="49" t="n">
        <v>9.461743728109955</v>
      </c>
      <c r="H82" s="49" t="n">
        <v>9.109618892184679</v>
      </c>
      <c r="I82" s="49" t="n">
        <v>8.765948494573147</v>
      </c>
      <c r="J82" s="49" t="n">
        <v>8.428672303287108</v>
      </c>
      <c r="K82" s="49" t="n">
        <v>8.096169503926056</v>
      </c>
      <c r="L82" s="49" t="n">
        <v>7.767131637584677</v>
      </c>
      <c r="M82" s="49" t="n">
        <v>7.565514947237014</v>
      </c>
      <c r="N82" s="49" t="n">
        <v>7.385875904866918</v>
      </c>
      <c r="O82" s="49" t="n">
        <v>7.220361774609461</v>
      </c>
      <c r="P82" s="49" t="n">
        <v>7.065753042894826</v>
      </c>
      <c r="Q82" s="49" t="n">
        <v>6.920078282742879</v>
      </c>
      <c r="R82" s="49" t="n">
        <v>6.782739836797188</v>
      </c>
      <c r="S82" s="49" t="n">
        <v>6.650391175080884</v>
      </c>
      <c r="T82" s="49" t="n">
        <v>6.523359390215336</v>
      </c>
      <c r="U82" s="49" t="n">
        <v>6.402143816083126</v>
      </c>
      <c r="V82" s="49" t="n">
        <v>6.282382912992576</v>
      </c>
      <c r="W82" s="49" t="n">
        <v>6.151310903501382</v>
      </c>
      <c r="X82" s="49" t="n">
        <v>6.023908361191496</v>
      </c>
      <c r="Y82" s="49" t="n">
        <v>5.901941153508892</v>
      </c>
      <c r="Z82" s="49" t="n">
        <v>5.788887930843106</v>
      </c>
      <c r="AA82" s="49" t="n">
        <v>5.635333620929391</v>
      </c>
      <c r="AB82" s="49" t="n">
        <v>5.519337387215023</v>
      </c>
      <c r="AC82" s="49" t="n">
        <v>5.406941778278685</v>
      </c>
      <c r="AD82" s="49" t="n">
        <v>5.297613299943264</v>
      </c>
      <c r="AE82" s="49" t="n">
        <v>5.190912187377178</v>
      </c>
      <c r="AF82" s="50" t="n">
        <v>5.086471320138472</v>
      </c>
    </row>
    <row r="83" hidden="1" s="108">
      <c r="A83" s="49" t="inlineStr">
        <is>
          <t>Bulgaria_PV_4_high_temp_baseline</t>
        </is>
      </c>
      <c r="B83" s="49" t="n">
        <v>11.48675509870643</v>
      </c>
      <c r="C83" s="49" t="n">
        <v>10.84560343697926</v>
      </c>
      <c r="D83" s="49" t="n">
        <v>10.23939001639764</v>
      </c>
      <c r="E83" s="49" t="n">
        <v>9.65728666420908</v>
      </c>
      <c r="F83" s="49" t="n">
        <v>9.092318199152938</v>
      </c>
      <c r="G83" s="49" t="n">
        <v>8.539722585903682</v>
      </c>
      <c r="H83" s="49" t="n">
        <v>7.996094299507174</v>
      </c>
      <c r="I83" s="49" t="n">
        <v>7.458902528657608</v>
      </c>
      <c r="J83" s="49" t="n">
        <v>6.926203871115078</v>
      </c>
      <c r="K83" s="49" t="n">
        <v>6.396462650398043</v>
      </c>
      <c r="L83" s="49" t="n">
        <v>5.868433996459411</v>
      </c>
      <c r="M83" s="49" t="n">
        <v>5.698185459780271</v>
      </c>
      <c r="N83" s="49" t="n">
        <v>5.534035008135548</v>
      </c>
      <c r="O83" s="49" t="n">
        <v>5.373904351134845</v>
      </c>
      <c r="P83" s="49" t="n">
        <v>5.217430744883686</v>
      </c>
      <c r="Q83" s="49" t="n">
        <v>5.063273026391903</v>
      </c>
      <c r="R83" s="49" t="n">
        <v>4.910612698986562</v>
      </c>
      <c r="S83" s="49" t="n">
        <v>4.761183402668753</v>
      </c>
      <c r="T83" s="49" t="n">
        <v>4.613740811123185</v>
      </c>
      <c r="U83" s="49" t="n">
        <v>4.468499284440142</v>
      </c>
      <c r="V83" s="49" t="n">
        <v>4.324443748813931</v>
      </c>
      <c r="W83" s="49" t="n">
        <v>4.181421577593124</v>
      </c>
      <c r="X83" s="49" t="n">
        <v>4.038658130608636</v>
      </c>
      <c r="Y83" s="49" t="n">
        <v>3.897688988983562</v>
      </c>
      <c r="Z83" s="49" t="n">
        <v>3.764183708216982</v>
      </c>
      <c r="AA83" s="49" t="n">
        <v>3.595485929988909</v>
      </c>
      <c r="AB83" s="49" t="n">
        <v>3.454677327512688</v>
      </c>
      <c r="AC83" s="49" t="n">
        <v>3.315428937653703</v>
      </c>
      <c r="AD83" s="49" t="n">
        <v>3.177499812439724</v>
      </c>
      <c r="AE83" s="49" t="n">
        <v>3.040685291937301</v>
      </c>
      <c r="AF83" s="50" t="n">
        <v>2.904809869153684</v>
      </c>
    </row>
    <row r="84" hidden="1" s="108">
      <c r="A84" s="49" t="inlineStr">
        <is>
          <t>Bahrain_Offshore_1_low_temp_baseline</t>
        </is>
      </c>
      <c r="B84" s="49" t="n">
        <v>7.636070876430433</v>
      </c>
      <c r="C84" s="49" t="n">
        <v>7.391604076265478</v>
      </c>
      <c r="D84" s="49" t="n">
        <v>7.178863797682115</v>
      </c>
      <c r="E84" s="49" t="n">
        <v>6.988803912061723</v>
      </c>
      <c r="F84" s="49" t="n">
        <v>6.815720794103373</v>
      </c>
      <c r="G84" s="49" t="n">
        <v>6.655795068761083</v>
      </c>
      <c r="H84" s="49" t="n">
        <v>6.506348241318888</v>
      </c>
      <c r="I84" s="49" t="n">
        <v>6.365431881188719</v>
      </c>
      <c r="J84" s="49" t="n">
        <v>6.231585825022467</v>
      </c>
      <c r="K84" s="49" t="n">
        <v>6.103688468920619</v>
      </c>
      <c r="L84" s="49" t="n">
        <v>5.980860135640666</v>
      </c>
      <c r="M84" s="49" t="n">
        <v>5.824497566273182</v>
      </c>
      <c r="N84" s="49" t="n">
        <v>5.687430906854626</v>
      </c>
      <c r="O84" s="49" t="n">
        <v>5.563005005061799</v>
      </c>
      <c r="P84" s="49" t="n">
        <v>5.448460438667992</v>
      </c>
      <c r="Q84" s="49" t="n">
        <v>5.342094690947742</v>
      </c>
      <c r="R84" s="49" t="n">
        <v>5.243352611236085</v>
      </c>
      <c r="S84" s="49" t="n">
        <v>5.149429051992413</v>
      </c>
      <c r="T84" s="49" t="n">
        <v>5.060553801616791</v>
      </c>
      <c r="U84" s="49" t="n">
        <v>4.977095946987216</v>
      </c>
      <c r="V84" s="49" t="n">
        <v>4.895459210693983</v>
      </c>
      <c r="W84" s="49" t="n">
        <v>4.803825638975074</v>
      </c>
      <c r="X84" s="49" t="n">
        <v>4.716051265887359</v>
      </c>
      <c r="Y84" s="49" t="n">
        <v>4.63354586402</v>
      </c>
      <c r="Z84" s="49" t="n">
        <v>4.55909631826815</v>
      </c>
      <c r="AA84" s="49" t="n">
        <v>4.452738176465418</v>
      </c>
      <c r="AB84" s="49" t="n">
        <v>4.377592378963569</v>
      </c>
      <c r="AC84" s="49" t="n">
        <v>4.30615923607906</v>
      </c>
      <c r="AD84" s="49" t="n">
        <v>4.237993195852688</v>
      </c>
      <c r="AE84" s="49" t="n">
        <v>4.17272768192073</v>
      </c>
      <c r="AF84" s="50" t="n">
        <v>4.110057444577793</v>
      </c>
    </row>
    <row r="85" hidden="1" s="108">
      <c r="A85" s="49" t="inlineStr">
        <is>
          <t>Bahrain_Offshore_2_low_temp_baseline</t>
        </is>
      </c>
      <c r="B85" s="49" t="n">
        <v>9.972167295981198</v>
      </c>
      <c r="C85" s="49" t="n">
        <v>9.654927895561222</v>
      </c>
      <c r="D85" s="49" t="n">
        <v>9.381319503339375</v>
      </c>
      <c r="E85" s="49" t="n">
        <v>9.138920174126378</v>
      </c>
      <c r="F85" s="49" t="n">
        <v>8.919899034059373</v>
      </c>
      <c r="G85" s="49" t="n">
        <v>8.719013145978751</v>
      </c>
      <c r="H85" s="49" t="n">
        <v>8.532586427893369</v>
      </c>
      <c r="I85" s="49" t="n">
        <v>8.35794539022111</v>
      </c>
      <c r="J85" s="49" t="n">
        <v>8.193087040251307</v>
      </c>
      <c r="K85" s="49" t="n">
        <v>8.036473276371822</v>
      </c>
      <c r="L85" s="49" t="n">
        <v>7.886898181016956</v>
      </c>
      <c r="M85" s="49" t="n">
        <v>7.678123256940961</v>
      </c>
      <c r="N85" s="49" t="n">
        <v>7.495896813903421</v>
      </c>
      <c r="O85" s="49" t="n">
        <v>7.331039009055029</v>
      </c>
      <c r="P85" s="49" t="n">
        <v>7.179744216005558</v>
      </c>
      <c r="Q85" s="49" t="n">
        <v>7.039664809669596</v>
      </c>
      <c r="R85" s="49" t="n">
        <v>6.910035958956953</v>
      </c>
      <c r="S85" s="49" t="n">
        <v>6.786988896697214</v>
      </c>
      <c r="T85" s="49" t="n">
        <v>6.6708415913848</v>
      </c>
      <c r="U85" s="49" t="n">
        <v>6.562104157468085</v>
      </c>
      <c r="V85" s="49" t="n">
        <v>6.455816390871512</v>
      </c>
      <c r="W85" s="49" t="n">
        <v>6.335668813442372</v>
      </c>
      <c r="X85" s="49" t="n">
        <v>6.220786607106515</v>
      </c>
      <c r="Y85" s="49" t="n">
        <v>6.113116352837631</v>
      </c>
      <c r="Z85" s="49" t="n">
        <v>6.016505148919661</v>
      </c>
      <c r="AA85" s="49" t="n">
        <v>5.87580970354512</v>
      </c>
      <c r="AB85" s="49" t="n">
        <v>5.778126884083718</v>
      </c>
      <c r="AC85" s="49" t="n">
        <v>5.685514099183314</v>
      </c>
      <c r="AD85" s="49" t="n">
        <v>5.597357850371591</v>
      </c>
      <c r="AE85" s="49" t="n">
        <v>5.513153502985644</v>
      </c>
      <c r="AF85" s="50" t="n">
        <v>5.432480954248829</v>
      </c>
    </row>
    <row r="86" hidden="1" s="108">
      <c r="A86" s="49" t="inlineStr">
        <is>
          <t>Bahrain_PV_3_low_temp_baseline</t>
        </is>
      </c>
      <c r="B86" s="49" t="n">
        <v>4.180864548230018</v>
      </c>
      <c r="C86" s="49" t="n">
        <v>3.997568754328709</v>
      </c>
      <c r="D86" s="49" t="n">
        <v>3.833914100634551</v>
      </c>
      <c r="E86" s="49" t="n">
        <v>3.684387902819189</v>
      </c>
      <c r="F86" s="49" t="n">
        <v>3.545477985144177</v>
      </c>
      <c r="G86" s="49" t="n">
        <v>3.414819144637068</v>
      </c>
      <c r="H86" s="49" t="n">
        <v>3.290748263375572</v>
      </c>
      <c r="I86" s="49" t="n">
        <v>3.172054660450126</v>
      </c>
      <c r="J86" s="49" t="n">
        <v>3.057831577121994</v>
      </c>
      <c r="K86" s="49" t="n">
        <v>2.947383531636742</v>
      </c>
      <c r="L86" s="49" t="n">
        <v>2.840166205040829</v>
      </c>
      <c r="M86" s="49" t="n">
        <v>2.771184048460051</v>
      </c>
      <c r="N86" s="49" t="n">
        <v>2.706713044938933</v>
      </c>
      <c r="O86" s="49" t="n">
        <v>2.645329086237673</v>
      </c>
      <c r="P86" s="49" t="n">
        <v>2.586782012079754</v>
      </c>
      <c r="Q86" s="49" t="n">
        <v>2.53014971939206</v>
      </c>
      <c r="R86" s="49" t="n">
        <v>2.474866880036546</v>
      </c>
      <c r="S86" s="49" t="n">
        <v>2.422122814490139</v>
      </c>
      <c r="T86" s="49" t="n">
        <v>2.371060767908983</v>
      </c>
      <c r="U86" s="49" t="n">
        <v>2.321826989567025</v>
      </c>
      <c r="V86" s="49" t="n">
        <v>2.273720130104634</v>
      </c>
      <c r="W86" s="49" t="n">
        <v>2.225224586576656</v>
      </c>
      <c r="X86" s="49" t="n">
        <v>2.177417730025514</v>
      </c>
      <c r="Y86" s="49" t="n">
        <v>2.131366821646182</v>
      </c>
      <c r="Z86" s="49" t="n">
        <v>2.091032001189054</v>
      </c>
      <c r="AA86" s="49" t="n">
        <v>2.026641098528788</v>
      </c>
      <c r="AB86" s="49" t="n">
        <v>1.982201753353772</v>
      </c>
      <c r="AC86" s="49" t="n">
        <v>1.939369945063012</v>
      </c>
      <c r="AD86" s="49" t="n">
        <v>1.897985657509346</v>
      </c>
      <c r="AE86" s="49" t="n">
        <v>1.857913509771139</v>
      </c>
      <c r="AF86" s="50" t="n">
        <v>1.819037941795348</v>
      </c>
    </row>
    <row r="87" hidden="1" s="108">
      <c r="A87" s="49" t="inlineStr">
        <is>
          <t>Bahrain_PV_4_low_temp_baseline</t>
        </is>
      </c>
      <c r="B87" s="49" t="n">
        <v>4.686654041470263</v>
      </c>
      <c r="C87" s="49" t="n">
        <v>4.480188550886994</v>
      </c>
      <c r="D87" s="49" t="n">
        <v>4.296339574742376</v>
      </c>
      <c r="E87" s="49" t="n">
        <v>4.128756084186715</v>
      </c>
      <c r="F87" s="49" t="n">
        <v>3.973391908350187</v>
      </c>
      <c r="G87" s="49" t="n">
        <v>3.827522325783228</v>
      </c>
      <c r="H87" s="49" t="n">
        <v>3.689231488959982</v>
      </c>
      <c r="I87" s="49" t="n">
        <v>3.557124796511022</v>
      </c>
      <c r="J87" s="49" t="n">
        <v>3.430157786230934</v>
      </c>
      <c r="K87" s="49" t="n">
        <v>3.307529397825935</v>
      </c>
      <c r="L87" s="49" t="n">
        <v>3.188612715642577</v>
      </c>
      <c r="M87" s="49" t="n">
        <v>3.110708238292617</v>
      </c>
      <c r="N87" s="49" t="n">
        <v>3.037991613508513</v>
      </c>
      <c r="O87" s="49" t="n">
        <v>2.968819988282145</v>
      </c>
      <c r="P87" s="49" t="n">
        <v>2.902904669730998</v>
      </c>
      <c r="Q87" s="49" t="n">
        <v>2.839182153275875</v>
      </c>
      <c r="R87" s="49" t="n">
        <v>2.777000545733221</v>
      </c>
      <c r="S87" s="49" t="n">
        <v>2.717731285924014</v>
      </c>
      <c r="T87" s="49" t="n">
        <v>2.660386412599356</v>
      </c>
      <c r="U87" s="49" t="n">
        <v>2.60513456065324</v>
      </c>
      <c r="V87" s="49" t="n">
        <v>2.551167145228156</v>
      </c>
      <c r="W87" s="49" t="n">
        <v>2.496735946435378</v>
      </c>
      <c r="X87" s="49" t="n">
        <v>2.443084403061244</v>
      </c>
      <c r="Y87" s="49" t="n">
        <v>2.391443069715998</v>
      </c>
      <c r="Z87" s="49" t="n">
        <v>2.346377322911275</v>
      </c>
      <c r="AA87" s="49" t="n">
        <v>2.273566262750208</v>
      </c>
      <c r="AB87" s="49" t="n">
        <v>2.22374183301274</v>
      </c>
      <c r="AC87" s="49" t="n">
        <v>2.175757152286569</v>
      </c>
      <c r="AD87" s="49" t="n">
        <v>2.129427882720173</v>
      </c>
      <c r="AE87" s="49" t="n">
        <v>2.084598092337968</v>
      </c>
      <c r="AF87" s="50" t="n">
        <v>2.041134703248266</v>
      </c>
    </row>
    <row r="88" hidden="1" s="108">
      <c r="A88" s="49" t="inlineStr">
        <is>
          <t>Bahrain_Offshore_1_high_temp_baseline</t>
        </is>
      </c>
      <c r="B88" s="49" t="n">
        <v>10.31894660495462</v>
      </c>
      <c r="C88" s="49" t="n">
        <v>9.879240581890301</v>
      </c>
      <c r="D88" s="49" t="n">
        <v>9.469022803163348</v>
      </c>
      <c r="E88" s="49" t="n">
        <v>9.07888149523764</v>
      </c>
      <c r="F88" s="49" t="n">
        <v>8.702805284733138</v>
      </c>
      <c r="G88" s="49" t="n">
        <v>8.336699462839469</v>
      </c>
      <c r="H88" s="49" t="n">
        <v>7.977628349887219</v>
      </c>
      <c r="I88" s="49" t="n">
        <v>7.623395783222164</v>
      </c>
      <c r="J88" s="49" t="n">
        <v>7.27229762021569</v>
      </c>
      <c r="K88" s="49" t="n">
        <v>6.922968040963188</v>
      </c>
      <c r="L88" s="49" t="n">
        <v>6.574279946272361</v>
      </c>
      <c r="M88" s="49" t="n">
        <v>6.399908689978155</v>
      </c>
      <c r="N88" s="49" t="n">
        <v>6.241891381064274</v>
      </c>
      <c r="O88" s="49" t="n">
        <v>6.094363279680574</v>
      </c>
      <c r="P88" s="49" t="n">
        <v>5.954912541576094</v>
      </c>
      <c r="Q88" s="49" t="n">
        <v>5.822059062097953</v>
      </c>
      <c r="R88" s="49" t="n">
        <v>5.695344029159854</v>
      </c>
      <c r="S88" s="49" t="n">
        <v>5.572276292881564</v>
      </c>
      <c r="T88" s="49" t="n">
        <v>5.45308772380808</v>
      </c>
      <c r="U88" s="49" t="n">
        <v>5.338136409090959</v>
      </c>
      <c r="V88" s="49" t="n">
        <v>5.224192088113551</v>
      </c>
      <c r="W88" s="49" t="n">
        <v>5.102857845373954</v>
      </c>
      <c r="X88" s="49" t="n">
        <v>4.984106554174233</v>
      </c>
      <c r="Y88" s="49" t="n">
        <v>4.869228604026978</v>
      </c>
      <c r="Z88" s="49" t="n">
        <v>4.760769832269752</v>
      </c>
      <c r="AA88" s="49" t="n">
        <v>4.622390648667831</v>
      </c>
      <c r="AB88" s="49" t="n">
        <v>4.511486759173786</v>
      </c>
      <c r="AC88" s="49" t="n">
        <v>4.403068543019188</v>
      </c>
      <c r="AD88" s="49" t="n">
        <v>4.296733941299141</v>
      </c>
      <c r="AE88" s="49" t="n">
        <v>4.192150578322268</v>
      </c>
      <c r="AF88" s="50" t="n">
        <v>4.089040066700052</v>
      </c>
    </row>
    <row r="89" hidden="1" s="108">
      <c r="A89" s="49" t="inlineStr">
        <is>
          <t>Bahrain_Offshore_2_high_temp_baseline</t>
        </is>
      </c>
      <c r="B89" s="49" t="n">
        <v>12.53183780019562</v>
      </c>
      <c r="C89" s="49" t="n">
        <v>12.01206166951696</v>
      </c>
      <c r="D89" s="49" t="n">
        <v>11.53230090039511</v>
      </c>
      <c r="E89" s="49" t="n">
        <v>11.08018756330196</v>
      </c>
      <c r="F89" s="49" t="n">
        <v>10.64784838117931</v>
      </c>
      <c r="G89" s="49" t="n">
        <v>10.22994434135266</v>
      </c>
      <c r="H89" s="49" t="n">
        <v>9.822670016793111</v>
      </c>
      <c r="I89" s="49" t="n">
        <v>9.423199723407103</v>
      </c>
      <c r="J89" s="49" t="n">
        <v>9.029360968399851</v>
      </c>
      <c r="K89" s="49" t="n">
        <v>8.6394318298975</v>
      </c>
      <c r="L89" s="49" t="n">
        <v>8.252009808827605</v>
      </c>
      <c r="M89" s="49" t="n">
        <v>8.035942850320973</v>
      </c>
      <c r="N89" s="49" t="n">
        <v>7.842050419449963</v>
      </c>
      <c r="O89" s="49" t="n">
        <v>7.66239958075564</v>
      </c>
      <c r="P89" s="49" t="n">
        <v>7.493734535802265</v>
      </c>
      <c r="Q89" s="49" t="n">
        <v>7.334060146868061</v>
      </c>
      <c r="R89" s="49" t="n">
        <v>7.182766916087219</v>
      </c>
      <c r="S89" s="49" t="n">
        <v>7.036477912818381</v>
      </c>
      <c r="T89" s="49" t="n">
        <v>6.895517858021343</v>
      </c>
      <c r="U89" s="49" t="n">
        <v>6.760384364302035</v>
      </c>
      <c r="V89" s="49" t="n">
        <v>6.62668385211674</v>
      </c>
      <c r="W89" s="49" t="n">
        <v>6.481629612149916</v>
      </c>
      <c r="X89" s="49" t="n">
        <v>6.340261267945823</v>
      </c>
      <c r="Y89" s="49" t="n">
        <v>6.20435227355593</v>
      </c>
      <c r="Z89" s="49" t="n">
        <v>6.077396602709911</v>
      </c>
      <c r="AA89" s="49" t="n">
        <v>5.909720267078439</v>
      </c>
      <c r="AB89" s="49" t="n">
        <v>5.779791603232789</v>
      </c>
      <c r="AC89" s="49" t="n">
        <v>5.653470043906933</v>
      </c>
      <c r="AD89" s="49" t="n">
        <v>5.530217507440769</v>
      </c>
      <c r="AE89" s="49" t="n">
        <v>5.409590469920643</v>
      </c>
      <c r="AF89" s="50" t="n">
        <v>5.291218705642856</v>
      </c>
    </row>
    <row r="90" hidden="1" s="108">
      <c r="A90" s="49" t="inlineStr">
        <is>
          <t>Bahrain_PV_3_high_temp_baseline</t>
        </is>
      </c>
      <c r="B90" s="49" t="n">
        <v>8.820467250772413</v>
      </c>
      <c r="C90" s="49" t="n">
        <v>8.321997233857083</v>
      </c>
      <c r="D90" s="49" t="n">
        <v>7.847347893534465</v>
      </c>
      <c r="E90" s="49" t="n">
        <v>7.389641709938101</v>
      </c>
      <c r="F90" s="49" t="n">
        <v>6.944466867402137</v>
      </c>
      <c r="G90" s="49" t="n">
        <v>6.508828297002145</v>
      </c>
      <c r="H90" s="49" t="n">
        <v>6.080599942787599</v>
      </c>
      <c r="I90" s="49" t="n">
        <v>5.658216848446902</v>
      </c>
      <c r="J90" s="49" t="n">
        <v>5.240491649773411</v>
      </c>
      <c r="K90" s="49" t="n">
        <v>4.826499892083771</v>
      </c>
      <c r="L90" s="49" t="n">
        <v>4.4155054791324</v>
      </c>
      <c r="M90" s="49" t="n">
        <v>4.286464565469316</v>
      </c>
      <c r="N90" s="49" t="n">
        <v>4.161668138296021</v>
      </c>
      <c r="O90" s="49" t="n">
        <v>4.039706523522045</v>
      </c>
      <c r="P90" s="49" t="n">
        <v>3.920340029424348</v>
      </c>
      <c r="Q90" s="49" t="n">
        <v>3.802656110482009</v>
      </c>
      <c r="R90" s="49" t="n">
        <v>3.686097171194268</v>
      </c>
      <c r="S90" s="49" t="n">
        <v>3.571859994588616</v>
      </c>
      <c r="T90" s="49" t="n">
        <v>3.45909476436282</v>
      </c>
      <c r="U90" s="49" t="n">
        <v>3.347954305812202</v>
      </c>
      <c r="V90" s="49" t="n">
        <v>3.237742562394802</v>
      </c>
      <c r="W90" s="49" t="n">
        <v>3.128600909044887</v>
      </c>
      <c r="X90" s="49" t="n">
        <v>3.019548252665342</v>
      </c>
      <c r="Y90" s="49" t="n">
        <v>2.9116373752453</v>
      </c>
      <c r="Z90" s="49" t="n">
        <v>2.80875135858822</v>
      </c>
      <c r="AA90" s="49" t="n">
        <v>2.681629136193289</v>
      </c>
      <c r="AB90" s="49" t="n">
        <v>2.573548544074004</v>
      </c>
      <c r="AC90" s="49" t="n">
        <v>2.466425513147005</v>
      </c>
      <c r="AD90" s="49" t="n">
        <v>2.360086416428795</v>
      </c>
      <c r="AE90" s="49" t="n">
        <v>2.254383180655521</v>
      </c>
      <c r="AF90" s="50" t="n">
        <v>2.149188248468271</v>
      </c>
    </row>
    <row r="91" hidden="1" s="108">
      <c r="A91" s="49" t="inlineStr">
        <is>
          <t>Bahrain_PV_4_high_temp_baseline</t>
        </is>
      </c>
      <c r="B91" s="49" t="n">
        <v>9.671217592860573</v>
      </c>
      <c r="C91" s="49" t="n">
        <v>9.126775715057651</v>
      </c>
      <c r="D91" s="49" t="n">
        <v>8.609436784021568</v>
      </c>
      <c r="E91" s="49" t="n">
        <v>8.111353875943067</v>
      </c>
      <c r="F91" s="49" t="n">
        <v>7.627494873312559</v>
      </c>
      <c r="G91" s="49" t="n">
        <v>7.154444699939878</v>
      </c>
      <c r="H91" s="49" t="n">
        <v>6.689779967124402</v>
      </c>
      <c r="I91" s="49" t="n">
        <v>6.231717471349835</v>
      </c>
      <c r="J91" s="49" t="n">
        <v>5.778904735888812</v>
      </c>
      <c r="K91" s="49" t="n">
        <v>5.330289126844137</v>
      </c>
      <c r="L91" s="49" t="n">
        <v>4.885032780670132</v>
      </c>
      <c r="M91" s="49" t="n">
        <v>4.742837230698619</v>
      </c>
      <c r="N91" s="49" t="n">
        <v>4.605507169923373</v>
      </c>
      <c r="O91" s="49" t="n">
        <v>4.471396566184644</v>
      </c>
      <c r="P91" s="49" t="n">
        <v>4.340219072781095</v>
      </c>
      <c r="Q91" s="49" t="n">
        <v>4.210912050135709</v>
      </c>
      <c r="R91" s="49" t="n">
        <v>4.082826875200272</v>
      </c>
      <c r="S91" s="49" t="n">
        <v>3.957339787028338</v>
      </c>
      <c r="T91" s="49" t="n">
        <v>3.833464416023617</v>
      </c>
      <c r="U91" s="49" t="n">
        <v>3.711371705834904</v>
      </c>
      <c r="V91" s="49" t="n">
        <v>3.590256587658267</v>
      </c>
      <c r="W91" s="49" t="n">
        <v>3.470121518807621</v>
      </c>
      <c r="X91" s="49" t="n">
        <v>3.350093921676407</v>
      </c>
      <c r="Y91" s="49" t="n">
        <v>3.231383251844885</v>
      </c>
      <c r="Z91" s="49" t="n">
        <v>3.1184502696286</v>
      </c>
      <c r="AA91" s="49" t="n">
        <v>2.977681916176897</v>
      </c>
      <c r="AB91" s="49" t="n">
        <v>2.85879288633015</v>
      </c>
      <c r="AC91" s="49" t="n">
        <v>2.74100966895494</v>
      </c>
      <c r="AD91" s="49" t="n">
        <v>2.624132914939382</v>
      </c>
      <c r="AE91" s="49" t="n">
        <v>2.507992607084473</v>
      </c>
      <c r="AF91" s="50" t="n">
        <v>2.392442275574838</v>
      </c>
    </row>
    <row r="92" hidden="1" s="108">
      <c r="A92" s="49" t="inlineStr">
        <is>
          <t>Brunei_darussalam_Offshore_1_low_temp_baseline</t>
        </is>
      </c>
      <c r="B92" s="49" t="n">
        <v>16.30651068970148</v>
      </c>
      <c r="C92" s="49" t="n">
        <v>15.7901549270076</v>
      </c>
      <c r="D92" s="49" t="n">
        <v>15.34708419322565</v>
      </c>
      <c r="E92" s="49" t="n">
        <v>14.95635207476334</v>
      </c>
      <c r="F92" s="49" t="n">
        <v>14.60475150615189</v>
      </c>
      <c r="G92" s="49" t="n">
        <v>14.28343819884173</v>
      </c>
      <c r="H92" s="49" t="n">
        <v>13.9862093890945</v>
      </c>
      <c r="I92" s="49" t="n">
        <v>13.70855261213904</v>
      </c>
      <c r="J92" s="49" t="n">
        <v>13.44708583690858</v>
      </c>
      <c r="K92" s="49" t="n">
        <v>13.19921082961144</v>
      </c>
      <c r="L92" s="49" t="n">
        <v>12.96288940958905</v>
      </c>
      <c r="M92" s="49" t="n">
        <v>12.61766833677948</v>
      </c>
      <c r="N92" s="49" t="n">
        <v>12.31697083349001</v>
      </c>
      <c r="O92" s="49" t="n">
        <v>12.04538371959206</v>
      </c>
      <c r="P92" s="49" t="n">
        <v>11.79651772285476</v>
      </c>
      <c r="Q92" s="49" t="n">
        <v>11.56643170586343</v>
      </c>
      <c r="R92" s="49" t="n">
        <v>11.3538422076367</v>
      </c>
      <c r="S92" s="49" t="n">
        <v>11.15225388777341</v>
      </c>
      <c r="T92" s="49" t="n">
        <v>10.962201399196</v>
      </c>
      <c r="U92" s="49" t="n">
        <v>10.78454201517002</v>
      </c>
      <c r="V92" s="49" t="n">
        <v>10.61094770367152</v>
      </c>
      <c r="W92" s="49" t="n">
        <v>10.41406826155214</v>
      </c>
      <c r="X92" s="49" t="n">
        <v>10.2259691742776</v>
      </c>
      <c r="Y92" s="49" t="n">
        <v>10.04991392656967</v>
      </c>
      <c r="Z92" s="49" t="n">
        <v>9.892352191143537</v>
      </c>
      <c r="AA92" s="49" t="n">
        <v>9.660771017373959</v>
      </c>
      <c r="AB92" s="49" t="n">
        <v>9.501293428442436</v>
      </c>
      <c r="AC92" s="49" t="n">
        <v>9.350254413286484</v>
      </c>
      <c r="AD92" s="49" t="n">
        <v>9.206622020877587</v>
      </c>
      <c r="AE92" s="49" t="n">
        <v>9.069547508932624</v>
      </c>
      <c r="AF92" s="50" t="n">
        <v>8.938324397658365</v>
      </c>
    </row>
    <row r="93" hidden="1" s="108">
      <c r="A93" s="49" t="inlineStr">
        <is>
          <t>Brunei_darussalam_Offshore_2_low_temp_baseline</t>
        </is>
      </c>
      <c r="B93" s="49" t="n">
        <v>18.76330624543661</v>
      </c>
      <c r="C93" s="49" t="n">
        <v>18.17188666620164</v>
      </c>
      <c r="D93" s="49" t="n">
        <v>17.66709155646075</v>
      </c>
      <c r="E93" s="49" t="n">
        <v>17.22413669433946</v>
      </c>
      <c r="F93" s="49" t="n">
        <v>16.82739465462679</v>
      </c>
      <c r="G93" s="49" t="n">
        <v>16.46639975119585</v>
      </c>
      <c r="H93" s="49" t="n">
        <v>16.13381151219838</v>
      </c>
      <c r="I93" s="49" t="n">
        <v>15.82428922763486</v>
      </c>
      <c r="J93" s="49" t="n">
        <v>15.53382954128891</v>
      </c>
      <c r="K93" s="49" t="n">
        <v>15.2593563265833</v>
      </c>
      <c r="L93" s="49" t="n">
        <v>14.99845596306955</v>
      </c>
      <c r="M93" s="49" t="n">
        <v>14.59643231084046</v>
      </c>
      <c r="N93" s="49" t="n">
        <v>14.24703172115859</v>
      </c>
      <c r="O93" s="49" t="n">
        <v>13.93201516603338</v>
      </c>
      <c r="P93" s="49" t="n">
        <v>13.64382253639739</v>
      </c>
      <c r="Q93" s="49" t="n">
        <v>13.37779083874129</v>
      </c>
      <c r="R93" s="49" t="n">
        <v>13.13240216824269</v>
      </c>
      <c r="S93" s="49" t="n">
        <v>12.89997083614751</v>
      </c>
      <c r="T93" s="49" t="n">
        <v>12.68113046575817</v>
      </c>
      <c r="U93" s="49" t="n">
        <v>12.47689645300925</v>
      </c>
      <c r="V93" s="49" t="n">
        <v>12.27741423853653</v>
      </c>
      <c r="W93" s="49" t="n">
        <v>12.05029779262518</v>
      </c>
      <c r="X93" s="49" t="n">
        <v>11.83352679664503</v>
      </c>
      <c r="Y93" s="49" t="n">
        <v>11.63096911685838</v>
      </c>
      <c r="Z93" s="49" t="n">
        <v>11.45026751769092</v>
      </c>
      <c r="AA93" s="49" t="n">
        <v>11.18187399635364</v>
      </c>
      <c r="AB93" s="49" t="n">
        <v>10.99881989065163</v>
      </c>
      <c r="AC93" s="49" t="n">
        <v>10.82572570250549</v>
      </c>
      <c r="AD93" s="49" t="n">
        <v>10.66137310535282</v>
      </c>
      <c r="AE93" s="49" t="n">
        <v>10.50476019710728</v>
      </c>
      <c r="AF93" s="50" t="n">
        <v>10.35505312351988</v>
      </c>
    </row>
    <row r="94" hidden="1" s="108">
      <c r="A94" s="49" t="inlineStr">
        <is>
          <t>Brunei_darussalam_PV_4_low_temp_baseline</t>
        </is>
      </c>
      <c r="B94" s="49" t="n">
        <v>4.628176801809481</v>
      </c>
      <c r="C94" s="49" t="n">
        <v>4.422425016078511</v>
      </c>
      <c r="D94" s="49" t="n">
        <v>4.240174175153031</v>
      </c>
      <c r="E94" s="49" t="n">
        <v>4.074801908762193</v>
      </c>
      <c r="F94" s="49" t="n">
        <v>3.92208889245464</v>
      </c>
      <c r="G94" s="49" t="n">
        <v>3.779193620567825</v>
      </c>
      <c r="H94" s="49" t="n">
        <v>3.644118010649436</v>
      </c>
      <c r="I94" s="49" t="n">
        <v>3.515407518554889</v>
      </c>
      <c r="J94" s="49" t="n">
        <v>3.391972732145681</v>
      </c>
      <c r="K94" s="49" t="n">
        <v>3.272978075949493</v>
      </c>
      <c r="L94" s="49" t="n">
        <v>3.15776959327465</v>
      </c>
      <c r="M94" s="49" t="n">
        <v>3.079805443286128</v>
      </c>
      <c r="N94" s="49" t="n">
        <v>3.007192769308816</v>
      </c>
      <c r="O94" s="49" t="n">
        <v>2.938228153626637</v>
      </c>
      <c r="P94" s="49" t="n">
        <v>2.872613203543378</v>
      </c>
      <c r="Q94" s="49" t="n">
        <v>2.809245059328101</v>
      </c>
      <c r="R94" s="49" t="n">
        <v>2.747447795350971</v>
      </c>
      <c r="S94" s="49" t="n">
        <v>2.688646075933436</v>
      </c>
      <c r="T94" s="49" t="n">
        <v>2.631815066076891</v>
      </c>
      <c r="U94" s="49" t="n">
        <v>2.577130672907997</v>
      </c>
      <c r="V94" s="49" t="n">
        <v>2.523753933230544</v>
      </c>
      <c r="W94" s="49" t="n">
        <v>2.469874079230329</v>
      </c>
      <c r="X94" s="49" t="n">
        <v>2.416778154252345</v>
      </c>
      <c r="Y94" s="49" t="n">
        <v>2.365745130006697</v>
      </c>
      <c r="Z94" s="49" t="n">
        <v>2.321519767767218</v>
      </c>
      <c r="AA94" s="49" t="n">
        <v>2.248437969475937</v>
      </c>
      <c r="AB94" s="49" t="n">
        <v>2.199217145828913</v>
      </c>
      <c r="AC94" s="49" t="n">
        <v>2.151884689814221</v>
      </c>
      <c r="AD94" s="49" t="n">
        <v>2.10624982332682</v>
      </c>
      <c r="AE94" s="49" t="n">
        <v>2.062151206777025</v>
      </c>
      <c r="AF94" s="50" t="n">
        <v>2.01945118398721</v>
      </c>
    </row>
    <row r="95" hidden="1" s="108">
      <c r="A95" s="49" t="inlineStr">
        <is>
          <t>Brunei_darussalam_Offshore_1_high_temp_baseline</t>
        </is>
      </c>
      <c r="B95" s="49" t="n">
        <v>19.04053610926238</v>
      </c>
      <c r="C95" s="49" t="n">
        <v>18.28884068539505</v>
      </c>
      <c r="D95" s="49" t="n">
        <v>17.60448727755745</v>
      </c>
      <c r="E95" s="49" t="n">
        <v>16.96668197470629</v>
      </c>
      <c r="F95" s="49" t="n">
        <v>16.36217965553758</v>
      </c>
      <c r="G95" s="49" t="n">
        <v>15.78198838772434</v>
      </c>
      <c r="H95" s="49" t="n">
        <v>15.21968721449759</v>
      </c>
      <c r="I95" s="49" t="n">
        <v>14.67049499030397</v>
      </c>
      <c r="J95" s="49" t="n">
        <v>14.13072116453659</v>
      </c>
      <c r="K95" s="49" t="n">
        <v>13.59742475931885</v>
      </c>
      <c r="L95" s="49" t="n">
        <v>13.0681933597223</v>
      </c>
      <c r="M95" s="49" t="n">
        <v>12.73094658123242</v>
      </c>
      <c r="N95" s="49" t="n">
        <v>12.43133383585979</v>
      </c>
      <c r="O95" s="49" t="n">
        <v>12.15581372402704</v>
      </c>
      <c r="P95" s="49" t="n">
        <v>11.89882228945909</v>
      </c>
      <c r="Q95" s="49" t="n">
        <v>11.65694665178937</v>
      </c>
      <c r="R95" s="49" t="n">
        <v>11.42913526728688</v>
      </c>
      <c r="S95" s="49" t="n">
        <v>11.20962756983593</v>
      </c>
      <c r="T95" s="49" t="n">
        <v>10.99896611391364</v>
      </c>
      <c r="U95" s="49" t="n">
        <v>10.79798636323743</v>
      </c>
      <c r="V95" s="49" t="n">
        <v>10.59920602897186</v>
      </c>
      <c r="W95" s="49" t="n">
        <v>10.38240755260081</v>
      </c>
      <c r="X95" s="49" t="n">
        <v>10.17143146920791</v>
      </c>
      <c r="Y95" s="49" t="n">
        <v>9.969256624451855</v>
      </c>
      <c r="Z95" s="49" t="n">
        <v>9.781770685690901</v>
      </c>
      <c r="AA95" s="49" t="n">
        <v>9.524713427967171</v>
      </c>
      <c r="AB95" s="49" t="n">
        <v>9.331127375734741</v>
      </c>
      <c r="AC95" s="49" t="n">
        <v>9.14306001542602</v>
      </c>
      <c r="AD95" s="49" t="n">
        <v>8.959558320824433</v>
      </c>
      <c r="AE95" s="49" t="n">
        <v>8.779829009226226</v>
      </c>
      <c r="AF95" s="50" t="n">
        <v>8.603202115273065</v>
      </c>
    </row>
    <row r="96" hidden="1" s="108">
      <c r="A96" s="49" t="inlineStr">
        <is>
          <t>Brunei_darussalam_Offshore_2_high_temp_baseline</t>
        </is>
      </c>
      <c r="B96" s="49" t="n">
        <v>20.99116989441618</v>
      </c>
      <c r="C96" s="49" t="n">
        <v>20.18013072091882</v>
      </c>
      <c r="D96" s="49" t="n">
        <v>19.44774591170203</v>
      </c>
      <c r="E96" s="49" t="n">
        <v>18.77000923656831</v>
      </c>
      <c r="F96" s="49" t="n">
        <v>18.13164699698459</v>
      </c>
      <c r="G96" s="49" t="n">
        <v>17.52230580680623</v>
      </c>
      <c r="H96" s="49" t="n">
        <v>16.93460691967732</v>
      </c>
      <c r="I96" s="49" t="n">
        <v>16.36306938544806</v>
      </c>
      <c r="J96" s="49" t="n">
        <v>15.80347501928732</v>
      </c>
      <c r="K96" s="49" t="n">
        <v>15.25247417991292</v>
      </c>
      <c r="L96" s="49" t="n">
        <v>14.707330353008</v>
      </c>
      <c r="M96" s="49" t="n">
        <v>14.33011469607468</v>
      </c>
      <c r="N96" s="49" t="n">
        <v>13.99696182454242</v>
      </c>
      <c r="O96" s="49" t="n">
        <v>13.69207561862759</v>
      </c>
      <c r="P96" s="49" t="n">
        <v>13.40897708746404</v>
      </c>
      <c r="Q96" s="49" t="n">
        <v>13.14369743520806</v>
      </c>
      <c r="R96" s="49" t="n">
        <v>12.89502950059311</v>
      </c>
      <c r="S96" s="49" t="n">
        <v>12.65624330438206</v>
      </c>
      <c r="T96" s="49" t="n">
        <v>12.42799158796233</v>
      </c>
      <c r="U96" s="49" t="n">
        <v>12.21127254655781</v>
      </c>
      <c r="V96" s="49" t="n">
        <v>11.99732062766623</v>
      </c>
      <c r="W96" s="49" t="n">
        <v>11.76120106791602</v>
      </c>
      <c r="X96" s="49" t="n">
        <v>11.5321144852786</v>
      </c>
      <c r="Y96" s="49" t="n">
        <v>11.31357741553959</v>
      </c>
      <c r="Z96" s="49" t="n">
        <v>11.11253291990024</v>
      </c>
      <c r="AA96" s="49" t="n">
        <v>10.82989189410669</v>
      </c>
      <c r="AB96" s="49" t="n">
        <v>10.62213062737378</v>
      </c>
      <c r="AC96" s="49" t="n">
        <v>10.42112215360647</v>
      </c>
      <c r="AD96" s="49" t="n">
        <v>10.22576271013963</v>
      </c>
      <c r="AE96" s="49" t="n">
        <v>10.03513579962309</v>
      </c>
      <c r="AF96" s="50" t="n">
        <v>9.84846960501395</v>
      </c>
    </row>
    <row r="97" hidden="1" s="108">
      <c r="A97" s="49" t="inlineStr">
        <is>
          <t>Brunei_darussalam_PV_4_high_temp_baseline</t>
        </is>
      </c>
      <c r="B97" s="49" t="n">
        <v>9.194865095378507</v>
      </c>
      <c r="C97" s="49" t="n">
        <v>8.678903684987667</v>
      </c>
      <c r="D97" s="49" t="n">
        <v>8.19064089038384</v>
      </c>
      <c r="E97" s="49" t="n">
        <v>7.721883840679957</v>
      </c>
      <c r="F97" s="49" t="n">
        <v>7.267373875042766</v>
      </c>
      <c r="G97" s="49" t="n">
        <v>6.823537919940247</v>
      </c>
      <c r="H97" s="49" t="n">
        <v>6.38783650980232</v>
      </c>
      <c r="I97" s="49" t="n">
        <v>5.958397274961104</v>
      </c>
      <c r="J97" s="49" t="n">
        <v>5.533796509660622</v>
      </c>
      <c r="K97" s="49" t="n">
        <v>5.112922659348328</v>
      </c>
      <c r="L97" s="49" t="n">
        <v>4.694887572712785</v>
      </c>
      <c r="M97" s="49" t="n">
        <v>4.55866496223977</v>
      </c>
      <c r="N97" s="49" t="n">
        <v>4.427421528523757</v>
      </c>
      <c r="O97" s="49" t="n">
        <v>4.299479345388429</v>
      </c>
      <c r="P97" s="49" t="n">
        <v>4.174552205184291</v>
      </c>
      <c r="Q97" s="49" t="n">
        <v>4.051554480431301</v>
      </c>
      <c r="R97" s="49" t="n">
        <v>3.929823026174423</v>
      </c>
      <c r="S97" s="49" t="n">
        <v>3.810779154436106</v>
      </c>
      <c r="T97" s="49" t="n">
        <v>3.693412410922718</v>
      </c>
      <c r="U97" s="49" t="n">
        <v>3.577903635552238</v>
      </c>
      <c r="V97" s="49" t="n">
        <v>3.463425724540678</v>
      </c>
      <c r="W97" s="49" t="n">
        <v>3.349854363313455</v>
      </c>
      <c r="X97" s="49" t="n">
        <v>3.236425067865794</v>
      </c>
      <c r="Y97" s="49" t="n">
        <v>3.124393360641646</v>
      </c>
      <c r="Z97" s="49" t="n">
        <v>3.018393864710275</v>
      </c>
      <c r="AA97" s="49" t="n">
        <v>2.883530868579414</v>
      </c>
      <c r="AB97" s="49" t="n">
        <v>2.771411063177719</v>
      </c>
      <c r="AC97" s="49" t="n">
        <v>2.660483927135028</v>
      </c>
      <c r="AD97" s="49" t="n">
        <v>2.550547650605716</v>
      </c>
      <c r="AE97" s="49" t="n">
        <v>2.441430381153321</v>
      </c>
      <c r="AF97" s="50" t="n">
        <v>2.33298431946967</v>
      </c>
    </row>
    <row r="98" hidden="1" s="108">
      <c r="A98" s="49" t="inlineStr">
        <is>
          <t>Bolivia_Onshore_2_low_temp_baseline</t>
        </is>
      </c>
      <c r="B98" s="49" t="n">
        <v>4.511535880364104</v>
      </c>
      <c r="C98" s="49" t="n">
        <v>4.38828381495917</v>
      </c>
      <c r="D98" s="49" t="n">
        <v>4.275373152594499</v>
      </c>
      <c r="E98" s="49" t="n">
        <v>4.170559015617687</v>
      </c>
      <c r="F98" s="49" t="n">
        <v>4.072240669210322</v>
      </c>
      <c r="G98" s="49" t="n">
        <v>3.979238052703354</v>
      </c>
      <c r="H98" s="49" t="n">
        <v>3.890657098807448</v>
      </c>
      <c r="I98" s="49" t="n">
        <v>3.805804728577197</v>
      </c>
      <c r="J98" s="49" t="n">
        <v>3.724133103522467</v>
      </c>
      <c r="K98" s="49" t="n">
        <v>3.645201862921321</v>
      </c>
      <c r="L98" s="49" t="n">
        <v>3.568651825751908</v>
      </c>
      <c r="M98" s="49" t="n">
        <v>3.494193557210905</v>
      </c>
      <c r="N98" s="49" t="n">
        <v>3.434467329139992</v>
      </c>
      <c r="O98" s="49" t="n">
        <v>3.376650265592027</v>
      </c>
      <c r="P98" s="49" t="n">
        <v>3.320836664044907</v>
      </c>
      <c r="Q98" s="49" t="n">
        <v>3.267477818458313</v>
      </c>
      <c r="R98" s="49" t="n">
        <v>3.215163091720227</v>
      </c>
      <c r="S98" s="49" t="n">
        <v>3.164112917648415</v>
      </c>
      <c r="T98" s="49" t="n">
        <v>3.116766932241296</v>
      </c>
      <c r="U98" s="49" t="n">
        <v>3.069207914316488</v>
      </c>
      <c r="V98" s="49" t="n">
        <v>3.021714641571921</v>
      </c>
      <c r="W98" s="49" t="n">
        <v>2.979771927537947</v>
      </c>
      <c r="X98" s="49" t="n">
        <v>2.939507167556559</v>
      </c>
      <c r="Y98" s="49" t="n">
        <v>2.900161090896969</v>
      </c>
      <c r="Z98" s="49" t="n">
        <v>2.865649351123654</v>
      </c>
      <c r="AA98" s="49" t="n">
        <v>2.796409072160326</v>
      </c>
      <c r="AB98" s="49" t="n">
        <v>2.754832473706543</v>
      </c>
      <c r="AC98" s="49" t="n">
        <v>2.714611211025173</v>
      </c>
      <c r="AD98" s="49" t="n">
        <v>2.675635558830233</v>
      </c>
      <c r="AE98" s="49" t="n">
        <v>2.637809500306148</v>
      </c>
      <c r="AF98" s="50" t="n">
        <v>2.60104851162578</v>
      </c>
    </row>
    <row r="99" hidden="1" s="108">
      <c r="A99" s="49" t="inlineStr">
        <is>
          <t>Bolivia_Onshore_3_low_temp_baseline</t>
        </is>
      </c>
      <c r="B99" s="49" t="n">
        <v>5.561211208892398</v>
      </c>
      <c r="C99" s="49" t="n">
        <v>5.410376839117523</v>
      </c>
      <c r="D99" s="49" t="n">
        <v>5.272556511766396</v>
      </c>
      <c r="E99" s="49" t="n">
        <v>5.144922271711508</v>
      </c>
      <c r="F99" s="49" t="n">
        <v>5.025457597004849</v>
      </c>
      <c r="G99" s="49" t="n">
        <v>4.912675887428991</v>
      </c>
      <c r="H99" s="49" t="n">
        <v>4.805450803076035</v>
      </c>
      <c r="I99" s="49" t="n">
        <v>4.702909181387378</v>
      </c>
      <c r="J99" s="49" t="n">
        <v>4.604360810422182</v>
      </c>
      <c r="K99" s="49" t="n">
        <v>4.509250858611149</v>
      </c>
      <c r="L99" s="49" t="n">
        <v>4.417126746769535</v>
      </c>
      <c r="M99" s="49" t="n">
        <v>4.324825882340147</v>
      </c>
      <c r="N99" s="49" t="n">
        <v>4.251073599588292</v>
      </c>
      <c r="O99" s="49" t="n">
        <v>4.179710680155244</v>
      </c>
      <c r="P99" s="49" t="n">
        <v>4.110855957168576</v>
      </c>
      <c r="Q99" s="49" t="n">
        <v>4.045078017614482</v>
      </c>
      <c r="R99" s="49" t="n">
        <v>3.980599578843333</v>
      </c>
      <c r="S99" s="49" t="n">
        <v>3.917698486503827</v>
      </c>
      <c r="T99" s="49" t="n">
        <v>3.859448146647463</v>
      </c>
      <c r="U99" s="49" t="n">
        <v>3.800913778731559</v>
      </c>
      <c r="V99" s="49" t="n">
        <v>3.74244687577649</v>
      </c>
      <c r="W99" s="49" t="n">
        <v>3.690986021052646</v>
      </c>
      <c r="X99" s="49" t="n">
        <v>3.641617890046031</v>
      </c>
      <c r="Y99" s="49" t="n">
        <v>3.593386068970627</v>
      </c>
      <c r="Z99" s="49" t="n">
        <v>3.551220477407644</v>
      </c>
      <c r="AA99" s="49" t="n">
        <v>3.465314176468119</v>
      </c>
      <c r="AB99" s="49" t="n">
        <v>3.414218513020436</v>
      </c>
      <c r="AC99" s="49" t="n">
        <v>3.364810091706037</v>
      </c>
      <c r="AD99" s="49" t="n">
        <v>3.316950571503043</v>
      </c>
      <c r="AE99" s="49" t="n">
        <v>3.270518913795174</v>
      </c>
      <c r="AF99" s="50" t="n">
        <v>3.225408585664578</v>
      </c>
    </row>
    <row r="100" hidden="1" s="108">
      <c r="A100" s="49" t="inlineStr">
        <is>
          <t>Bolivia_PV_3_low_temp_baseline</t>
        </is>
      </c>
      <c r="B100" s="49" t="n">
        <v>4.470063651263524</v>
      </c>
      <c r="C100" s="49" t="n">
        <v>4.272328990390274</v>
      </c>
      <c r="D100" s="49" t="n">
        <v>4.096664304850064</v>
      </c>
      <c r="E100" s="49" t="n">
        <v>3.936864051179986</v>
      </c>
      <c r="F100" s="49" t="n">
        <v>3.788974680837256</v>
      </c>
      <c r="G100" s="49" t="n">
        <v>3.650333808059318</v>
      </c>
      <c r="H100" s="49" t="n">
        <v>3.519069395045281</v>
      </c>
      <c r="I100" s="49" t="n">
        <v>3.393818719888348</v>
      </c>
      <c r="J100" s="49" t="n">
        <v>3.273561191108691</v>
      </c>
      <c r="K100" s="49" t="n">
        <v>3.157514055305261</v>
      </c>
      <c r="L100" s="49" t="n">
        <v>3.045064725401848</v>
      </c>
      <c r="M100" s="49" t="n">
        <v>2.970309048875877</v>
      </c>
      <c r="N100" s="49" t="n">
        <v>2.900601806825889</v>
      </c>
      <c r="O100" s="49" t="n">
        <v>2.834340493725366</v>
      </c>
      <c r="P100" s="49" t="n">
        <v>2.77124377145321</v>
      </c>
      <c r="Q100" s="49" t="n">
        <v>2.710274260563224</v>
      </c>
      <c r="R100" s="49" t="n">
        <v>2.650796137151345</v>
      </c>
      <c r="S100" s="49" t="n">
        <v>2.594147850327303</v>
      </c>
      <c r="T100" s="49" t="n">
        <v>2.539365650498498</v>
      </c>
      <c r="U100" s="49" t="n">
        <v>2.486614336684679</v>
      </c>
      <c r="V100" s="49" t="n">
        <v>2.435105116347801</v>
      </c>
      <c r="W100" s="49" t="n">
        <v>2.383135969196449</v>
      </c>
      <c r="X100" s="49" t="n">
        <v>2.331916490648589</v>
      </c>
      <c r="Y100" s="49" t="n">
        <v>2.282647764668746</v>
      </c>
      <c r="Z100" s="49" t="n">
        <v>2.239785544324713</v>
      </c>
      <c r="AA100" s="49" t="n">
        <v>2.169834826512954</v>
      </c>
      <c r="AB100" s="49" t="n">
        <v>2.122306950274222</v>
      </c>
      <c r="AC100" s="49" t="n">
        <v>2.076564313869928</v>
      </c>
      <c r="AD100" s="49" t="n">
        <v>2.032427247277521</v>
      </c>
      <c r="AE100" s="49" t="n">
        <v>1.989743785786704</v>
      </c>
      <c r="AF100" s="50" t="n">
        <v>1.948384254578846</v>
      </c>
    </row>
    <row r="101" hidden="1" s="108">
      <c r="A101" s="49" t="inlineStr">
        <is>
          <t>Bolivia_PV_4_low_temp_baseline</t>
        </is>
      </c>
      <c r="B101" s="49" t="n">
        <v>5.240064865741523</v>
      </c>
      <c r="C101" s="49" t="n">
        <v>5.007060651902534</v>
      </c>
      <c r="D101" s="49" t="n">
        <v>4.800752496844744</v>
      </c>
      <c r="E101" s="49" t="n">
        <v>4.613594116892234</v>
      </c>
      <c r="F101" s="49" t="n">
        <v>4.440776742310672</v>
      </c>
      <c r="G101" s="49" t="n">
        <v>4.279061340565844</v>
      </c>
      <c r="H101" s="49" t="n">
        <v>4.126169871851287</v>
      </c>
      <c r="I101" s="49" t="n">
        <v>3.980443656821618</v>
      </c>
      <c r="J101" s="49" t="n">
        <v>3.840640119196919</v>
      </c>
      <c r="K101" s="49" t="n">
        <v>3.705805978284942</v>
      </c>
      <c r="L101" s="49" t="n">
        <v>3.575194959515126</v>
      </c>
      <c r="M101" s="49" t="n">
        <v>3.486968681697003</v>
      </c>
      <c r="N101" s="49" t="n">
        <v>3.404785982280043</v>
      </c>
      <c r="O101" s="49" t="n">
        <v>3.326723674635767</v>
      </c>
      <c r="P101" s="49" t="n">
        <v>3.252445789026832</v>
      </c>
      <c r="Q101" s="49" t="n">
        <v>3.18070671130443</v>
      </c>
      <c r="R101" s="49" t="n">
        <v>3.110742911082198</v>
      </c>
      <c r="S101" s="49" t="n">
        <v>3.044165839118745</v>
      </c>
      <c r="T101" s="49" t="n">
        <v>2.979817493508253</v>
      </c>
      <c r="U101" s="49" t="n">
        <v>2.917897440389553</v>
      </c>
      <c r="V101" s="49" t="n">
        <v>2.85745728810801</v>
      </c>
      <c r="W101" s="49" t="n">
        <v>2.796453864526103</v>
      </c>
      <c r="X101" s="49" t="n">
        <v>2.736337759623625</v>
      </c>
      <c r="Y101" s="49" t="n">
        <v>2.678555785073803</v>
      </c>
      <c r="Z101" s="49" t="n">
        <v>2.628475379184291</v>
      </c>
      <c r="AA101" s="49" t="n">
        <v>2.545752017362364</v>
      </c>
      <c r="AB101" s="49" t="n">
        <v>2.490021534117995</v>
      </c>
      <c r="AC101" s="49" t="n">
        <v>2.436427714941296</v>
      </c>
      <c r="AD101" s="49" t="n">
        <v>2.384754738037567</v>
      </c>
      <c r="AE101" s="49" t="n">
        <v>2.334820083651004</v>
      </c>
      <c r="AF101" s="50" t="n">
        <v>2.286468023680803</v>
      </c>
    </row>
    <row r="102" hidden="1" s="108">
      <c r="A102" s="49" t="inlineStr">
        <is>
          <t>Bolivia_Onshore_2_high_temp_baseline</t>
        </is>
      </c>
      <c r="B102" s="49" t="n">
        <v>6.529001775397477</v>
      </c>
      <c r="C102" s="49" t="n">
        <v>6.261392081200663</v>
      </c>
      <c r="D102" s="49" t="n">
        <v>6.003133696703856</v>
      </c>
      <c r="E102" s="49" t="n">
        <v>5.751783209416319</v>
      </c>
      <c r="F102" s="49" t="n">
        <v>5.505570903724101</v>
      </c>
      <c r="G102" s="49" t="n">
        <v>5.263166671461136</v>
      </c>
      <c r="H102" s="49" t="n">
        <v>5.02353868555284</v>
      </c>
      <c r="I102" s="49" t="n">
        <v>4.785864022152623</v>
      </c>
      <c r="J102" s="49" t="n">
        <v>4.549469904994559</v>
      </c>
      <c r="K102" s="49" t="n">
        <v>4.313793788368688</v>
      </c>
      <c r="L102" s="49" t="n">
        <v>4.078355455908221</v>
      </c>
      <c r="M102" s="49" t="n">
        <v>3.985316957603766</v>
      </c>
      <c r="N102" s="49" t="n">
        <v>3.905066775564677</v>
      </c>
      <c r="O102" s="49" t="n">
        <v>3.826084353591747</v>
      </c>
      <c r="P102" s="49" t="n">
        <v>3.748465078724288</v>
      </c>
      <c r="Q102" s="49" t="n">
        <v>3.672627571981026</v>
      </c>
      <c r="R102" s="49" t="n">
        <v>3.597304217506125</v>
      </c>
      <c r="S102" s="49" t="n">
        <v>3.522701071376865</v>
      </c>
      <c r="T102" s="49" t="n">
        <v>3.451041264904751</v>
      </c>
      <c r="U102" s="49" t="n">
        <v>3.378775163192181</v>
      </c>
      <c r="V102" s="49" t="n">
        <v>3.306157920214022</v>
      </c>
      <c r="W102" s="49" t="n">
        <v>3.239912752480865</v>
      </c>
      <c r="X102" s="49" t="n">
        <v>3.174616538631417</v>
      </c>
      <c r="Y102" s="49" t="n">
        <v>3.109576677455137</v>
      </c>
      <c r="Z102" s="49" t="n">
        <v>3.048368187936743</v>
      </c>
      <c r="AA102" s="49" t="n">
        <v>2.954835311831423</v>
      </c>
      <c r="AB102" s="49" t="n">
        <v>2.885978128408705</v>
      </c>
      <c r="AC102" s="49" t="n">
        <v>2.81776456505623</v>
      </c>
      <c r="AD102" s="49" t="n">
        <v>2.750092176237353</v>
      </c>
      <c r="AE102" s="49" t="n">
        <v>2.68287031325201</v>
      </c>
      <c r="AF102" s="50" t="n">
        <v>2.616018162352356</v>
      </c>
    </row>
    <row r="103" hidden="1" s="108">
      <c r="A103" s="49" t="inlineStr">
        <is>
          <t>Bolivia_Onshore_3_high_temp_baseline</t>
        </is>
      </c>
      <c r="B103" s="49" t="n">
        <v>7.770995407430304</v>
      </c>
      <c r="C103" s="49" t="n">
        <v>7.460753562331552</v>
      </c>
      <c r="D103" s="49" t="n">
        <v>7.162111356124374</v>
      </c>
      <c r="E103" s="49" t="n">
        <v>6.871978340696907</v>
      </c>
      <c r="F103" s="49" t="n">
        <v>6.58811162776103</v>
      </c>
      <c r="G103" s="49" t="n">
        <v>6.308820871326827</v>
      </c>
      <c r="H103" s="49" t="n">
        <v>6.032790119614339</v>
      </c>
      <c r="I103" s="49" t="n">
        <v>5.758965109213923</v>
      </c>
      <c r="J103" s="49" t="n">
        <v>5.486479130092649</v>
      </c>
      <c r="K103" s="49" t="n">
        <v>5.214602613800155</v>
      </c>
      <c r="L103" s="49" t="n">
        <v>4.94270784762276</v>
      </c>
      <c r="M103" s="49" t="n">
        <v>4.831633303860082</v>
      </c>
      <c r="N103" s="49" t="n">
        <v>4.736643397883741</v>
      </c>
      <c r="O103" s="49" t="n">
        <v>4.643219660255683</v>
      </c>
      <c r="P103" s="49" t="n">
        <v>4.551481704597768</v>
      </c>
      <c r="Q103" s="49" t="n">
        <v>4.461956325475917</v>
      </c>
      <c r="R103" s="49" t="n">
        <v>4.373045783915096</v>
      </c>
      <c r="S103" s="49" t="n">
        <v>4.285009121701748</v>
      </c>
      <c r="T103" s="49" t="n">
        <v>4.200646190780324</v>
      </c>
      <c r="U103" s="49" t="n">
        <v>4.115484654210735</v>
      </c>
      <c r="V103" s="49" t="n">
        <v>4.029845505243339</v>
      </c>
      <c r="W103" s="49" t="n">
        <v>3.95231817481084</v>
      </c>
      <c r="X103" s="49" t="n">
        <v>3.875966468021806</v>
      </c>
      <c r="Y103" s="49" t="n">
        <v>3.799917089570178</v>
      </c>
      <c r="Z103" s="49" t="n">
        <v>3.72867282934891</v>
      </c>
      <c r="AA103" s="49" t="n">
        <v>3.616682338062646</v>
      </c>
      <c r="AB103" s="49" t="n">
        <v>3.535753918482174</v>
      </c>
      <c r="AC103" s="49" t="n">
        <v>3.455611000489105</v>
      </c>
      <c r="AD103" s="49" t="n">
        <v>3.376123331584899</v>
      </c>
      <c r="AE103" s="49" t="n">
        <v>3.297175419572441</v>
      </c>
      <c r="AF103" s="50" t="n">
        <v>3.218664061502909</v>
      </c>
    </row>
    <row r="104" hidden="1" s="108">
      <c r="A104" s="49" t="inlineStr">
        <is>
          <t>Bolivia_PV_3_high_temp_baseline</t>
        </is>
      </c>
      <c r="B104" s="49" t="n">
        <v>9.101585759720708</v>
      </c>
      <c r="C104" s="49" t="n">
        <v>8.58909617411388</v>
      </c>
      <c r="D104" s="49" t="n">
        <v>8.102855706276468</v>
      </c>
      <c r="E104" s="49" t="n">
        <v>7.635208989600649</v>
      </c>
      <c r="F104" s="49" t="n">
        <v>7.181245105966756</v>
      </c>
      <c r="G104" s="49" t="n">
        <v>6.737629828614525</v>
      </c>
      <c r="H104" s="49" t="n">
        <v>6.30199589007488</v>
      </c>
      <c r="I104" s="49" t="n">
        <v>5.872600234565637</v>
      </c>
      <c r="J104" s="49" t="n">
        <v>5.44811976025593</v>
      </c>
      <c r="K104" s="49" t="n">
        <v>5.027523674187669</v>
      </c>
      <c r="L104" s="49" t="n">
        <v>4.60999051726464</v>
      </c>
      <c r="M104" s="49" t="n">
        <v>4.475988852458824</v>
      </c>
      <c r="N104" s="49" t="n">
        <v>4.346672053268917</v>
      </c>
      <c r="O104" s="49" t="n">
        <v>4.220454092995892</v>
      </c>
      <c r="P104" s="49" t="n">
        <v>4.097060082875648</v>
      </c>
      <c r="Q104" s="49" t="n">
        <v>3.975465699456498</v>
      </c>
      <c r="R104" s="49" t="n">
        <v>3.855045625894939</v>
      </c>
      <c r="S104" s="49" t="n">
        <v>3.737129211604642</v>
      </c>
      <c r="T104" s="49" t="n">
        <v>3.62076516382058</v>
      </c>
      <c r="U104" s="49" t="n">
        <v>3.506119367307764</v>
      </c>
      <c r="V104" s="49" t="n">
        <v>3.392414964104993</v>
      </c>
      <c r="W104" s="49" t="n">
        <v>3.279572694192709</v>
      </c>
      <c r="X104" s="49" t="n">
        <v>3.166870520975618</v>
      </c>
      <c r="Y104" s="49" t="n">
        <v>3.055480776722341</v>
      </c>
      <c r="Z104" s="49" t="n">
        <v>2.949729219088063</v>
      </c>
      <c r="AA104" s="49" t="n">
        <v>2.817040851203692</v>
      </c>
      <c r="AB104" s="49" t="n">
        <v>2.705592378549754</v>
      </c>
      <c r="AC104" s="49" t="n">
        <v>2.595262505926868</v>
      </c>
      <c r="AD104" s="49" t="n">
        <v>2.485861874973572</v>
      </c>
      <c r="AE104" s="49" t="n">
        <v>2.377229256043685</v>
      </c>
      <c r="AF104" s="50" t="n">
        <v>2.269226008013345</v>
      </c>
    </row>
    <row r="105" hidden="1" s="108">
      <c r="A105" s="49" t="inlineStr">
        <is>
          <t>Bolivia_PV_4_high_temp_baseline</t>
        </is>
      </c>
      <c r="B105" s="49" t="n">
        <v>10.35826616467115</v>
      </c>
      <c r="C105" s="49" t="n">
        <v>9.779099293428821</v>
      </c>
      <c r="D105" s="49" t="n">
        <v>9.231370734986166</v>
      </c>
      <c r="E105" s="49" t="n">
        <v>8.705604977533968</v>
      </c>
      <c r="F105" s="49" t="n">
        <v>8.195712705291323</v>
      </c>
      <c r="G105" s="49" t="n">
        <v>7.697549748618376</v>
      </c>
      <c r="H105" s="49" t="n">
        <v>7.20816452954576</v>
      </c>
      <c r="I105" s="49" t="n">
        <v>6.725374950211219</v>
      </c>
      <c r="J105" s="49" t="n">
        <v>6.247516186764178</v>
      </c>
      <c r="K105" s="49" t="n">
        <v>5.773283036901812</v>
      </c>
      <c r="L105" s="49" t="n">
        <v>5.301627402526755</v>
      </c>
      <c r="M105" s="49" t="n">
        <v>5.147871944748418</v>
      </c>
      <c r="N105" s="49" t="n">
        <v>4.999737033777235</v>
      </c>
      <c r="O105" s="49" t="n">
        <v>4.85531921168181</v>
      </c>
      <c r="P105" s="49" t="n">
        <v>4.714290941190437</v>
      </c>
      <c r="Q105" s="49" t="n">
        <v>4.575421923435671</v>
      </c>
      <c r="R105" s="49" t="n">
        <v>4.437960919813575</v>
      </c>
      <c r="S105" s="49" t="n">
        <v>4.30351095199141</v>
      </c>
      <c r="T105" s="49" t="n">
        <v>4.170928313532141</v>
      </c>
      <c r="U105" s="49" t="n">
        <v>4.040414826992178</v>
      </c>
      <c r="V105" s="49" t="n">
        <v>3.911035541266434</v>
      </c>
      <c r="W105" s="49" t="n">
        <v>3.782462789652418</v>
      </c>
      <c r="X105" s="49" t="n">
        <v>3.654179891605937</v>
      </c>
      <c r="Y105" s="49" t="n">
        <v>3.527612349304725</v>
      </c>
      <c r="Z105" s="49" t="n">
        <v>3.408025979921885</v>
      </c>
      <c r="AA105" s="49" t="n">
        <v>3.255826677292549</v>
      </c>
      <c r="AB105" s="49" t="n">
        <v>3.129563922161683</v>
      </c>
      <c r="AC105" s="49" t="n">
        <v>3.004812003821154</v>
      </c>
      <c r="AD105" s="49" t="n">
        <v>2.881351828581445</v>
      </c>
      <c r="AE105" s="49" t="n">
        <v>2.758997597188848</v>
      </c>
      <c r="AF105" s="50" t="n">
        <v>2.637590263905787</v>
      </c>
    </row>
    <row r="106" hidden="1" s="108">
      <c r="A106" s="49" t="inlineStr">
        <is>
          <t>Brazil_Onshore_1_low_temp_baseline</t>
        </is>
      </c>
      <c r="B106" s="49" t="n">
        <v>3.498378270790071</v>
      </c>
      <c r="C106" s="49" t="n">
        <v>3.400833689623092</v>
      </c>
      <c r="D106" s="49" t="n">
        <v>3.310862300366839</v>
      </c>
      <c r="E106" s="49" t="n">
        <v>3.226831609244568</v>
      </c>
      <c r="F106" s="49" t="n">
        <v>3.147577700336027</v>
      </c>
      <c r="G106" s="49" t="n">
        <v>3.072242674550566</v>
      </c>
      <c r="H106" s="49" t="n">
        <v>3.000176678283845</v>
      </c>
      <c r="I106" s="49" t="n">
        <v>2.930876068795835</v>
      </c>
      <c r="J106" s="49" t="n">
        <v>2.863942862532387</v>
      </c>
      <c r="K106" s="49" t="n">
        <v>2.799057266539094</v>
      </c>
      <c r="L106" s="49" t="n">
        <v>2.735958549571286</v>
      </c>
      <c r="M106" s="49" t="n">
        <v>2.679118967023211</v>
      </c>
      <c r="N106" s="49" t="n">
        <v>2.633043246331676</v>
      </c>
      <c r="O106" s="49" t="n">
        <v>2.588384782886697</v>
      </c>
      <c r="P106" s="49" t="n">
        <v>2.545211905943032</v>
      </c>
      <c r="Q106" s="49" t="n">
        <v>2.503853150139965</v>
      </c>
      <c r="R106" s="49" t="n">
        <v>2.463279980310287</v>
      </c>
      <c r="S106" s="49" t="n">
        <v>2.423652689359711</v>
      </c>
      <c r="T106" s="49" t="n">
        <v>2.386749032900666</v>
      </c>
      <c r="U106" s="49" t="n">
        <v>2.349713590530143</v>
      </c>
      <c r="V106" s="49" t="n">
        <v>2.312749208205658</v>
      </c>
      <c r="W106" s="49" t="n">
        <v>2.279855435439941</v>
      </c>
      <c r="X106" s="49" t="n">
        <v>2.248207380727443</v>
      </c>
      <c r="Y106" s="49" t="n">
        <v>2.217251346360996</v>
      </c>
      <c r="Z106" s="49" t="n">
        <v>2.189841018570555</v>
      </c>
      <c r="AA106" s="49" t="n">
        <v>2.137139851672342</v>
      </c>
      <c r="AB106" s="49" t="n">
        <v>2.104623281147904</v>
      </c>
      <c r="AC106" s="49" t="n">
        <v>2.073115754490325</v>
      </c>
      <c r="AD106" s="49" t="n">
        <v>2.04253702349609</v>
      </c>
      <c r="AE106" s="49" t="n">
        <v>2.012816835389426</v>
      </c>
      <c r="AF106" s="50" t="n">
        <v>1.983893318177016</v>
      </c>
    </row>
    <row r="107" hidden="1" s="108">
      <c r="A107" s="49" t="inlineStr">
        <is>
          <t>Brazil_Onshore_2_low_temp_baseline</t>
        </is>
      </c>
      <c r="B107" s="49" t="n">
        <v>4.496530523270641</v>
      </c>
      <c r="C107" s="49" t="n">
        <v>4.37235301774275</v>
      </c>
      <c r="D107" s="49" t="n">
        <v>4.258141652597208</v>
      </c>
      <c r="E107" s="49" t="n">
        <v>4.151735653486853</v>
      </c>
      <c r="F107" s="49" t="n">
        <v>4.051594241954279</v>
      </c>
      <c r="G107" s="49" t="n">
        <v>3.95658155008489</v>
      </c>
      <c r="H107" s="49" t="n">
        <v>3.865836991202634</v>
      </c>
      <c r="I107" s="49" t="n">
        <v>3.778693442477779</v>
      </c>
      <c r="J107" s="49" t="n">
        <v>3.694623587149013</v>
      </c>
      <c r="K107" s="49" t="n">
        <v>3.613203567378895</v>
      </c>
      <c r="L107" s="49" t="n">
        <v>3.534087671801338</v>
      </c>
      <c r="M107" s="49" t="n">
        <v>3.460536348554894</v>
      </c>
      <c r="N107" s="49" t="n">
        <v>3.40117310172385</v>
      </c>
      <c r="O107" s="49" t="n">
        <v>3.343664392324828</v>
      </c>
      <c r="P107" s="49" t="n">
        <v>3.28810037292978</v>
      </c>
      <c r="Q107" s="49" t="n">
        <v>3.234914427737163</v>
      </c>
      <c r="R107" s="49" t="n">
        <v>3.182749702086245</v>
      </c>
      <c r="S107" s="49" t="n">
        <v>3.131817759937136</v>
      </c>
      <c r="T107" s="49" t="n">
        <v>3.084463473740709</v>
      </c>
      <c r="U107" s="49" t="n">
        <v>3.036920551695832</v>
      </c>
      <c r="V107" s="49" t="n">
        <v>2.989456833912309</v>
      </c>
      <c r="W107" s="49" t="n">
        <v>2.947369442367372</v>
      </c>
      <c r="X107" s="49" t="n">
        <v>2.906909808538967</v>
      </c>
      <c r="Y107" s="49" t="n">
        <v>2.867347839757549</v>
      </c>
      <c r="Z107" s="49" t="n">
        <v>2.832446394636094</v>
      </c>
      <c r="AA107" s="49" t="n">
        <v>2.764184311384111</v>
      </c>
      <c r="AB107" s="49" t="n">
        <v>2.722522715990478</v>
      </c>
      <c r="AC107" s="49" t="n">
        <v>2.682177649146511</v>
      </c>
      <c r="AD107" s="49" t="n">
        <v>2.643043358990841</v>
      </c>
      <c r="AE107" s="49" t="n">
        <v>2.605027284404166</v>
      </c>
      <c r="AF107" s="50" t="n">
        <v>2.568047923791691</v>
      </c>
    </row>
    <row r="108" hidden="1" s="108">
      <c r="A108" s="49" t="inlineStr">
        <is>
          <t>Brazil_Onshore_3_low_temp_baseline</t>
        </is>
      </c>
      <c r="B108" s="49" t="n">
        <v>6.052584739270642</v>
      </c>
      <c r="C108" s="49" t="n">
        <v>5.886764129214353</v>
      </c>
      <c r="D108" s="49" t="n">
        <v>5.734728808549443</v>
      </c>
      <c r="E108" s="49" t="n">
        <v>5.5934925070564</v>
      </c>
      <c r="F108" s="49" t="n">
        <v>5.460925980905342</v>
      </c>
      <c r="G108" s="49" t="n">
        <v>5.335459686260196</v>
      </c>
      <c r="H108" s="49" t="n">
        <v>5.215904587532363</v>
      </c>
      <c r="I108" s="49" t="n">
        <v>5.101339059980371</v>
      </c>
      <c r="J108" s="49" t="n">
        <v>4.991034719102247</v>
      </c>
      <c r="K108" s="49" t="n">
        <v>4.884406179253125</v>
      </c>
      <c r="L108" s="49" t="n">
        <v>4.780976065769369</v>
      </c>
      <c r="M108" s="49" t="n">
        <v>4.681274717752923</v>
      </c>
      <c r="N108" s="49" t="n">
        <v>4.601202914800047</v>
      </c>
      <c r="O108" s="49" t="n">
        <v>4.523679245916437</v>
      </c>
      <c r="P108" s="49" t="n">
        <v>4.448829207865793</v>
      </c>
      <c r="Q108" s="49" t="n">
        <v>4.377253831603177</v>
      </c>
      <c r="R108" s="49" t="n">
        <v>4.307073966815794</v>
      </c>
      <c r="S108" s="49" t="n">
        <v>4.238583152536848</v>
      </c>
      <c r="T108" s="49" t="n">
        <v>4.175030942867077</v>
      </c>
      <c r="U108" s="49" t="n">
        <v>4.111199397770603</v>
      </c>
      <c r="V108" s="49" t="n">
        <v>4.047459802899712</v>
      </c>
      <c r="W108" s="49" t="n">
        <v>3.99113303603017</v>
      </c>
      <c r="X108" s="49" t="n">
        <v>3.937049031224073</v>
      </c>
      <c r="Y108" s="49" t="n">
        <v>3.884196483925736</v>
      </c>
      <c r="Z108" s="49" t="n">
        <v>3.83779237772383</v>
      </c>
      <c r="AA108" s="49" t="n">
        <v>3.745123755213464</v>
      </c>
      <c r="AB108" s="49" t="n">
        <v>3.689319017012938</v>
      </c>
      <c r="AC108" s="49" t="n">
        <v>3.635326994701416</v>
      </c>
      <c r="AD108" s="49" t="n">
        <v>3.583001634617568</v>
      </c>
      <c r="AE108" s="49" t="n">
        <v>3.532215121793707</v>
      </c>
      <c r="AF108" s="50" t="n">
        <v>3.482854932405913</v>
      </c>
    </row>
    <row r="109" hidden="1" s="108">
      <c r="A109" s="49" t="inlineStr">
        <is>
          <t>Brazil_Offshore_1_low_temp_baseline</t>
        </is>
      </c>
      <c r="B109" s="49" t="n">
        <v>5.593603143419202</v>
      </c>
      <c r="C109" s="49" t="n">
        <v>5.414459685150649</v>
      </c>
      <c r="D109" s="49" t="n">
        <v>5.258571215605373</v>
      </c>
      <c r="E109" s="49" t="n">
        <v>5.119310008588718</v>
      </c>
      <c r="F109" s="49" t="n">
        <v>4.992497321428249</v>
      </c>
      <c r="G109" s="49" t="n">
        <v>4.875334957427089</v>
      </c>
      <c r="H109" s="49" t="n">
        <v>4.765860613195954</v>
      </c>
      <c r="I109" s="49" t="n">
        <v>4.662646882718039</v>
      </c>
      <c r="J109" s="49" t="n">
        <v>4.564624098766302</v>
      </c>
      <c r="K109" s="49" t="n">
        <v>4.470970646117151</v>
      </c>
      <c r="L109" s="49" t="n">
        <v>4.381042161618516</v>
      </c>
      <c r="M109" s="49" t="n">
        <v>4.266487137945233</v>
      </c>
      <c r="N109" s="49" t="n">
        <v>4.166074183655882</v>
      </c>
      <c r="O109" s="49" t="n">
        <v>4.074925543456191</v>
      </c>
      <c r="P109" s="49" t="n">
        <v>3.991018760482561</v>
      </c>
      <c r="Q109" s="49" t="n">
        <v>3.913106015778654</v>
      </c>
      <c r="R109" s="49" t="n">
        <v>3.840780429582748</v>
      </c>
      <c r="S109" s="49" t="n">
        <v>3.771986031137256</v>
      </c>
      <c r="T109" s="49" t="n">
        <v>3.706891246021383</v>
      </c>
      <c r="U109" s="49" t="n">
        <v>3.645766595755978</v>
      </c>
      <c r="V109" s="49" t="n">
        <v>3.585976266145277</v>
      </c>
      <c r="W109" s="49" t="n">
        <v>3.518853452043921</v>
      </c>
      <c r="X109" s="49" t="n">
        <v>3.454559829680582</v>
      </c>
      <c r="Y109" s="49" t="n">
        <v>3.394129058681974</v>
      </c>
      <c r="Z109" s="49" t="n">
        <v>3.339604466540846</v>
      </c>
      <c r="AA109" s="49" t="n">
        <v>3.261689506027748</v>
      </c>
      <c r="AB109" s="49" t="n">
        <v>3.206655905413808</v>
      </c>
      <c r="AC109" s="49" t="n">
        <v>3.154345250184052</v>
      </c>
      <c r="AD109" s="49" t="n">
        <v>3.104431141275778</v>
      </c>
      <c r="AE109" s="49" t="n">
        <v>3.056645032930438</v>
      </c>
      <c r="AF109" s="50" t="n">
        <v>3.010763303669989</v>
      </c>
    </row>
    <row r="110" hidden="1" s="108">
      <c r="A110" s="49" t="inlineStr">
        <is>
          <t>Brazil_Offshore_2_low_temp_baseline</t>
        </is>
      </c>
      <c r="B110" s="49" t="n">
        <v>7.098099002940679</v>
      </c>
      <c r="C110" s="49" t="n">
        <v>6.87227444460345</v>
      </c>
      <c r="D110" s="49" t="n">
        <v>6.677495221153795</v>
      </c>
      <c r="E110" s="49" t="n">
        <v>6.504923748592192</v>
      </c>
      <c r="F110" s="49" t="n">
        <v>6.34898878675631</v>
      </c>
      <c r="G110" s="49" t="n">
        <v>6.205960293683076</v>
      </c>
      <c r="H110" s="49" t="n">
        <v>6.073222970579826</v>
      </c>
      <c r="I110" s="49" t="n">
        <v>5.948874814183367</v>
      </c>
      <c r="J110" s="49" t="n">
        <v>5.831490846109574</v>
      </c>
      <c r="K110" s="49" t="n">
        <v>5.719976834096984</v>
      </c>
      <c r="L110" s="49" t="n">
        <v>5.613474877402643</v>
      </c>
      <c r="M110" s="49" t="n">
        <v>5.464890281091201</v>
      </c>
      <c r="N110" s="49" t="n">
        <v>5.335197081731343</v>
      </c>
      <c r="O110" s="49" t="n">
        <v>5.217863165797097</v>
      </c>
      <c r="P110" s="49" t="n">
        <v>5.110180556117895</v>
      </c>
      <c r="Q110" s="49" t="n">
        <v>5.010478746966811</v>
      </c>
      <c r="R110" s="49" t="n">
        <v>4.918213502910946</v>
      </c>
      <c r="S110" s="49" t="n">
        <v>4.830631917870844</v>
      </c>
      <c r="T110" s="49" t="n">
        <v>4.747960245286169</v>
      </c>
      <c r="U110" s="49" t="n">
        <v>4.670561464147037</v>
      </c>
      <c r="V110" s="49" t="n">
        <v>4.594906033804922</v>
      </c>
      <c r="W110" s="49" t="n">
        <v>4.509386492274063</v>
      </c>
      <c r="X110" s="49" t="n">
        <v>4.427613285374337</v>
      </c>
      <c r="Y110" s="49" t="n">
        <v>4.350971240296845</v>
      </c>
      <c r="Z110" s="49" t="n">
        <v>4.282197277155148</v>
      </c>
      <c r="AA110" s="49" t="n">
        <v>4.182057142852468</v>
      </c>
      <c r="AB110" s="49" t="n">
        <v>4.112519964404671</v>
      </c>
      <c r="AC110" s="49" t="n">
        <v>4.046589228336131</v>
      </c>
      <c r="AD110" s="49" t="n">
        <v>3.983828262912258</v>
      </c>
      <c r="AE110" s="49" t="n">
        <v>3.923877883835767</v>
      </c>
      <c r="AF110" s="50" t="n">
        <v>3.866439075469315</v>
      </c>
    </row>
    <row r="111" hidden="1" s="108">
      <c r="A111" s="49" t="inlineStr">
        <is>
          <t>Brazil_PV_2_low_temp_baseline</t>
        </is>
      </c>
      <c r="B111" s="49" t="n">
        <v>4.29682961218549</v>
      </c>
      <c r="C111" s="49" t="n">
        <v>4.107734801006386</v>
      </c>
      <c r="D111" s="49" t="n">
        <v>3.939287481868348</v>
      </c>
      <c r="E111" s="49" t="n">
        <v>3.785679161069611</v>
      </c>
      <c r="F111" s="49" t="n">
        <v>3.643208970017461</v>
      </c>
      <c r="G111" s="49" t="n">
        <v>3.509384483868525</v>
      </c>
      <c r="H111" s="49" t="n">
        <v>3.382453024570614</v>
      </c>
      <c r="I111" s="49" t="n">
        <v>3.26113864259374</v>
      </c>
      <c r="J111" s="49" t="n">
        <v>3.144485642439506</v>
      </c>
      <c r="K111" s="49" t="n">
        <v>3.03176096857769</v>
      </c>
      <c r="L111" s="49" t="n">
        <v>2.922390864834682</v>
      </c>
      <c r="M111" s="49" t="n">
        <v>2.851107086959636</v>
      </c>
      <c r="N111" s="49" t="n">
        <v>2.78454298635817</v>
      </c>
      <c r="O111" s="49" t="n">
        <v>2.721205352806356</v>
      </c>
      <c r="P111" s="49" t="n">
        <v>2.660832682794594</v>
      </c>
      <c r="Q111" s="49" t="n">
        <v>2.602457859388457</v>
      </c>
      <c r="R111" s="49" t="n">
        <v>2.545487942711788</v>
      </c>
      <c r="S111" s="49" t="n">
        <v>2.491172383301973</v>
      </c>
      <c r="T111" s="49" t="n">
        <v>2.438612245124246</v>
      </c>
      <c r="U111" s="49" t="n">
        <v>2.387961735169169</v>
      </c>
      <c r="V111" s="49" t="n">
        <v>2.338484706724429</v>
      </c>
      <c r="W111" s="49" t="n">
        <v>2.28859497803712</v>
      </c>
      <c r="X111" s="49" t="n">
        <v>2.239418492825245</v>
      </c>
      <c r="Y111" s="49" t="n">
        <v>2.192076569551171</v>
      </c>
      <c r="Z111" s="49" t="n">
        <v>2.150729510286919</v>
      </c>
      <c r="AA111" s="49" t="n">
        <v>2.084101521303258</v>
      </c>
      <c r="AB111" s="49" t="n">
        <v>2.038423187698132</v>
      </c>
      <c r="AC111" s="49" t="n">
        <v>1.994424049082203</v>
      </c>
      <c r="AD111" s="49" t="n">
        <v>1.951936132547476</v>
      </c>
      <c r="AE111" s="49" t="n">
        <v>1.910817343697638</v>
      </c>
      <c r="AF111" s="50" t="n">
        <v>1.870946408894767</v>
      </c>
    </row>
    <row r="112" hidden="1" s="108">
      <c r="A112" s="49" t="inlineStr">
        <is>
          <t>Brazil_PV_3_low_temp_baseline</t>
        </is>
      </c>
      <c r="B112" s="49" t="n">
        <v>4.485855659423279</v>
      </c>
      <c r="C112" s="49" t="n">
        <v>4.288174372867894</v>
      </c>
      <c r="D112" s="49" t="n">
        <v>4.11220543652758</v>
      </c>
      <c r="E112" s="49" t="n">
        <v>3.95184044816654</v>
      </c>
      <c r="F112" s="49" t="n">
        <v>3.803187494191566</v>
      </c>
      <c r="G112" s="49" t="n">
        <v>3.663625516591666</v>
      </c>
      <c r="H112" s="49" t="n">
        <v>3.531311405188095</v>
      </c>
      <c r="I112" s="49" t="n">
        <v>3.40490339417969</v>
      </c>
      <c r="J112" s="49" t="n">
        <v>3.283396506259779</v>
      </c>
      <c r="K112" s="49" t="n">
        <v>3.166019897535723</v>
      </c>
      <c r="L112" s="49" t="n">
        <v>3.05217024613811</v>
      </c>
      <c r="M112" s="49" t="n">
        <v>2.977601199186164</v>
      </c>
      <c r="N112" s="49" t="n">
        <v>2.907995352447722</v>
      </c>
      <c r="O112" s="49" t="n">
        <v>2.841781067954257</v>
      </c>
      <c r="P112" s="49" t="n">
        <v>2.778682702780192</v>
      </c>
      <c r="Q112" s="49" t="n">
        <v>2.717682590318213</v>
      </c>
      <c r="R112" s="49" t="n">
        <v>2.658156873911565</v>
      </c>
      <c r="S112" s="49" t="n">
        <v>2.601419269611105</v>
      </c>
      <c r="T112" s="49" t="n">
        <v>2.546524106092948</v>
      </c>
      <c r="U112" s="49" t="n">
        <v>2.493633273172506</v>
      </c>
      <c r="V112" s="49" t="n">
        <v>2.441972561983526</v>
      </c>
      <c r="W112" s="49" t="n">
        <v>2.389870543726079</v>
      </c>
      <c r="X112" s="49" t="n">
        <v>2.338515007986668</v>
      </c>
      <c r="Y112" s="49" t="n">
        <v>2.289084839368287</v>
      </c>
      <c r="Z112" s="49" t="n">
        <v>2.245953745942938</v>
      </c>
      <c r="AA112" s="49" t="n">
        <v>2.176241901516798</v>
      </c>
      <c r="AB112" s="49" t="n">
        <v>2.128551069068792</v>
      </c>
      <c r="AC112" s="49" t="n">
        <v>2.082622389993531</v>
      </c>
      <c r="AD112" s="49" t="n">
        <v>2.038279296817063</v>
      </c>
      <c r="AE112" s="49" t="n">
        <v>1.99537243097155</v>
      </c>
      <c r="AF112" s="50" t="n">
        <v>1.953774324905306</v>
      </c>
    </row>
    <row r="113" hidden="1" s="108">
      <c r="A113" s="49" t="inlineStr">
        <is>
          <t>Brazil_PV_4_low_temp_baseline</t>
        </is>
      </c>
      <c r="B113" s="49" t="n">
        <v>5.390928253744486</v>
      </c>
      <c r="C113" s="49" t="n">
        <v>5.151750839706419</v>
      </c>
      <c r="D113" s="49" t="n">
        <v>4.939647446418276</v>
      </c>
      <c r="E113" s="49" t="n">
        <v>4.746995520793135</v>
      </c>
      <c r="F113" s="49" t="n">
        <v>4.56893860620756</v>
      </c>
      <c r="G113" s="49" t="n">
        <v>4.402206198141263</v>
      </c>
      <c r="H113" s="49" t="n">
        <v>4.24449860681531</v>
      </c>
      <c r="I113" s="49" t="n">
        <v>4.094141767302092</v>
      </c>
      <c r="J113" s="49" t="n">
        <v>3.949881883280817</v>
      </c>
      <c r="K113" s="49" t="n">
        <v>3.810757321178088</v>
      </c>
      <c r="L113" s="49" t="n">
        <v>3.676015485274348</v>
      </c>
      <c r="M113" s="49" t="n">
        <v>3.585460593323979</v>
      </c>
      <c r="N113" s="49" t="n">
        <v>3.501077581861141</v>
      </c>
      <c r="O113" s="49" t="n">
        <v>3.420904074507507</v>
      </c>
      <c r="P113" s="49" t="n">
        <v>3.344597196319203</v>
      </c>
      <c r="Q113" s="49" t="n">
        <v>3.270885921570408</v>
      </c>
      <c r="R113" s="49" t="n">
        <v>3.198991113399324</v>
      </c>
      <c r="S113" s="49" t="n">
        <v>3.130556938946929</v>
      </c>
      <c r="T113" s="49" t="n">
        <v>3.064401767440327</v>
      </c>
      <c r="U113" s="49" t="n">
        <v>3.000729158551846</v>
      </c>
      <c r="V113" s="49" t="n">
        <v>2.938571354995283</v>
      </c>
      <c r="W113" s="49" t="n">
        <v>2.875843783051538</v>
      </c>
      <c r="X113" s="49" t="n">
        <v>2.814026379969778</v>
      </c>
      <c r="Y113" s="49" t="n">
        <v>2.7545945491397</v>
      </c>
      <c r="Z113" s="49" t="n">
        <v>2.703020910537089</v>
      </c>
      <c r="AA113" s="49" t="n">
        <v>2.61816665268641</v>
      </c>
      <c r="AB113" s="49" t="n">
        <v>2.560842762021252</v>
      </c>
      <c r="AC113" s="49" t="n">
        <v>2.505701192462508</v>
      </c>
      <c r="AD113" s="49" t="n">
        <v>2.452521204183722</v>
      </c>
      <c r="AE113" s="49" t="n">
        <v>2.40111611743882</v>
      </c>
      <c r="AF113" s="50" t="n">
        <v>2.351326654736971</v>
      </c>
    </row>
    <row r="114" hidden="1" s="108">
      <c r="A114" s="49" t="inlineStr">
        <is>
          <t>Brazil_Onshore_1_high_temp_baseline</t>
        </is>
      </c>
      <c r="B114" s="49" t="n">
        <v>5.475259075861137</v>
      </c>
      <c r="C114" s="49" t="n">
        <v>5.241214310013214</v>
      </c>
      <c r="D114" s="49" t="n">
        <v>5.014045055751973</v>
      </c>
      <c r="E114" s="49" t="n">
        <v>4.791905177346907</v>
      </c>
      <c r="F114" s="49" t="n">
        <v>4.573455375246325</v>
      </c>
      <c r="G114" s="49" t="n">
        <v>4.357687138519218</v>
      </c>
      <c r="H114" s="49" t="n">
        <v>4.143816441358085</v>
      </c>
      <c r="I114" s="49" t="n">
        <v>3.931216503496547</v>
      </c>
      <c r="J114" s="49" t="n">
        <v>3.719373581599304</v>
      </c>
      <c r="K114" s="49" t="n">
        <v>3.507856931689906</v>
      </c>
      <c r="L114" s="49" t="n">
        <v>3.29629781201287</v>
      </c>
      <c r="M114" s="49" t="n">
        <v>3.21870282864881</v>
      </c>
      <c r="N114" s="49" t="n">
        <v>3.150507856927854</v>
      </c>
      <c r="O114" s="49" t="n">
        <v>3.083255810420982</v>
      </c>
      <c r="P114" s="49" t="n">
        <v>3.017015859705402</v>
      </c>
      <c r="Q114" s="49" t="n">
        <v>2.952094054082475</v>
      </c>
      <c r="R114" s="49" t="n">
        <v>2.88756029340933</v>
      </c>
      <c r="S114" s="49" t="n">
        <v>2.823565196486367</v>
      </c>
      <c r="T114" s="49" t="n">
        <v>2.761736740778097</v>
      </c>
      <c r="U114" s="49" t="n">
        <v>2.699473716595146</v>
      </c>
      <c r="V114" s="49" t="n">
        <v>2.636963210440975</v>
      </c>
      <c r="W114" s="49" t="n">
        <v>2.57934291353929</v>
      </c>
      <c r="X114" s="49" t="n">
        <v>2.522382400747441</v>
      </c>
      <c r="Y114" s="49" t="n">
        <v>2.465573445323152</v>
      </c>
      <c r="Z114" s="49" t="n">
        <v>2.411527123891426</v>
      </c>
      <c r="AA114" s="49" t="n">
        <v>2.333832501937597</v>
      </c>
      <c r="AB114" s="49" t="n">
        <v>2.274132496189665</v>
      </c>
      <c r="AC114" s="49" t="n">
        <v>2.214865213831769</v>
      </c>
      <c r="AD114" s="49" t="n">
        <v>2.155954257666453</v>
      </c>
      <c r="AE114" s="49" t="n">
        <v>2.0973319403331</v>
      </c>
      <c r="AF114" s="50" t="n">
        <v>2.038937835842284</v>
      </c>
    </row>
    <row r="115" hidden="1" s="108">
      <c r="A115" s="49" t="inlineStr">
        <is>
          <t>Brazil_Onshore_2_high_temp_baseline</t>
        </is>
      </c>
      <c r="B115" s="49" t="n">
        <v>6.777643947108216</v>
      </c>
      <c r="C115" s="49" t="n">
        <v>6.496038202070491</v>
      </c>
      <c r="D115" s="49" t="n">
        <v>6.223267521823075</v>
      </c>
      <c r="E115" s="49" t="n">
        <v>5.956849024876446</v>
      </c>
      <c r="F115" s="49" t="n">
        <v>5.694974186894916</v>
      </c>
      <c r="G115" s="49" t="n">
        <v>5.436273916798662</v>
      </c>
      <c r="H115" s="49" t="n">
        <v>5.179676641637734</v>
      </c>
      <c r="I115" s="49" t="n">
        <v>4.924318480919382</v>
      </c>
      <c r="J115" s="49" t="n">
        <v>4.669484125839794</v>
      </c>
      <c r="K115" s="49" t="n">
        <v>4.414566605432712</v>
      </c>
      <c r="L115" s="49" t="n">
        <v>4.159039095385794</v>
      </c>
      <c r="M115" s="49" t="n">
        <v>4.062622944618651</v>
      </c>
      <c r="N115" s="49" t="n">
        <v>3.978599014677177</v>
      </c>
      <c r="O115" s="49" t="n">
        <v>3.895791294644824</v>
      </c>
      <c r="P115" s="49" t="n">
        <v>3.814290654101604</v>
      </c>
      <c r="Q115" s="49" t="n">
        <v>3.734500815444425</v>
      </c>
      <c r="R115" s="49" t="n">
        <v>3.655192537982767</v>
      </c>
      <c r="S115" s="49" t="n">
        <v>3.576564320019368</v>
      </c>
      <c r="T115" s="49" t="n">
        <v>3.500765651118622</v>
      </c>
      <c r="U115" s="49" t="n">
        <v>3.424360431539878</v>
      </c>
      <c r="V115" s="49" t="n">
        <v>3.34759546964249</v>
      </c>
      <c r="W115" s="49" t="n">
        <v>3.277174678587227</v>
      </c>
      <c r="X115" s="49" t="n">
        <v>3.207630448221005</v>
      </c>
      <c r="Y115" s="49" t="n">
        <v>3.13829176112948</v>
      </c>
      <c r="Z115" s="49" t="n">
        <v>3.072607962854708</v>
      </c>
      <c r="AA115" s="49" t="n">
        <v>2.975686659378406</v>
      </c>
      <c r="AB115" s="49" t="n">
        <v>2.902541134847413</v>
      </c>
      <c r="AC115" s="49" t="n">
        <v>2.829971780289655</v>
      </c>
      <c r="AD115" s="49" t="n">
        <v>2.757877747548082</v>
      </c>
      <c r="AE115" s="49" t="n">
        <v>2.686169639238412</v>
      </c>
      <c r="AF115" s="50" t="n">
        <v>2.614767599549927</v>
      </c>
    </row>
    <row r="116" hidden="1" s="108">
      <c r="A116" s="49" t="inlineStr">
        <is>
          <t>Brazil_Onshore_3_high_temp_baseline</t>
        </is>
      </c>
      <c r="B116" s="49" t="n">
        <v>8.776769443855578</v>
      </c>
      <c r="C116" s="49" t="n">
        <v>8.421093817057692</v>
      </c>
      <c r="D116" s="49" t="n">
        <v>8.077504983844143</v>
      </c>
      <c r="E116" s="49" t="n">
        <v>7.742594705353493</v>
      </c>
      <c r="F116" s="49" t="n">
        <v>7.413877868507164</v>
      </c>
      <c r="G116" s="49" t="n">
        <v>7.0894704083633</v>
      </c>
      <c r="H116" s="49" t="n">
        <v>6.767894713108044</v>
      </c>
      <c r="I116" s="49" t="n">
        <v>6.447956415908624</v>
      </c>
      <c r="J116" s="49" t="n">
        <v>6.128663258708555</v>
      </c>
      <c r="K116" s="49" t="n">
        <v>5.809169827482188</v>
      </c>
      <c r="L116" s="49" t="n">
        <v>5.488738776378263</v>
      </c>
      <c r="M116" s="49" t="n">
        <v>5.363330601187341</v>
      </c>
      <c r="N116" s="49" t="n">
        <v>5.255041121559753</v>
      </c>
      <c r="O116" s="49" t="n">
        <v>5.148443250767987</v>
      </c>
      <c r="P116" s="49" t="n">
        <v>5.043664282111985</v>
      </c>
      <c r="Q116" s="49" t="n">
        <v>4.9412641665743</v>
      </c>
      <c r="R116" s="49" t="n">
        <v>4.839545541814341</v>
      </c>
      <c r="S116" s="49" t="n">
        <v>4.738783957936775</v>
      </c>
      <c r="T116" s="49" t="n">
        <v>4.64195455819247</v>
      </c>
      <c r="U116" s="49" t="n">
        <v>4.544305884050731</v>
      </c>
      <c r="V116" s="49" t="n">
        <v>4.446179399908662</v>
      </c>
      <c r="W116" s="49" t="n">
        <v>4.357060364180917</v>
      </c>
      <c r="X116" s="49" t="n">
        <v>4.269084124728099</v>
      </c>
      <c r="Y116" s="49" t="n">
        <v>4.181318420006667</v>
      </c>
      <c r="Z116" s="49" t="n">
        <v>4.098532527638278</v>
      </c>
      <c r="AA116" s="49" t="n">
        <v>3.972447297240999</v>
      </c>
      <c r="AB116" s="49" t="n">
        <v>3.879177373596912</v>
      </c>
      <c r="AC116" s="49" t="n">
        <v>3.786617529603338</v>
      </c>
      <c r="AD116" s="49" t="n">
        <v>3.694623847621857</v>
      </c>
      <c r="AE116" s="49" t="n">
        <v>3.603068066023221</v>
      </c>
      <c r="AF116" s="50" t="n">
        <v>3.511834924500742</v>
      </c>
    </row>
    <row r="117" hidden="1" s="108">
      <c r="A117" s="49" t="inlineStr">
        <is>
          <t>Brazil_Offshore_1_high_temp_baseline</t>
        </is>
      </c>
      <c r="B117" s="49" t="n">
        <v>7.611232738882519</v>
      </c>
      <c r="C117" s="49" t="n">
        <v>7.283271735958943</v>
      </c>
      <c r="D117" s="49" t="n">
        <v>6.97702283153628</v>
      </c>
      <c r="E117" s="49" t="n">
        <v>6.685700743231607</v>
      </c>
      <c r="F117" s="49" t="n">
        <v>6.404982287713249</v>
      </c>
      <c r="G117" s="49" t="n">
        <v>6.131932899631911</v>
      </c>
      <c r="H117" s="49" t="n">
        <v>5.864458588901632</v>
      </c>
      <c r="I117" s="49" t="n">
        <v>5.601002577547272</v>
      </c>
      <c r="J117" s="49" t="n">
        <v>5.340366417226768</v>
      </c>
      <c r="K117" s="49" t="n">
        <v>5.081598992099493</v>
      </c>
      <c r="L117" s="49" t="n">
        <v>4.823924679529061</v>
      </c>
      <c r="M117" s="49" t="n">
        <v>4.695777014384933</v>
      </c>
      <c r="N117" s="49" t="n">
        <v>4.579593444799823</v>
      </c>
      <c r="O117" s="49" t="n">
        <v>4.471098808797563</v>
      </c>
      <c r="P117" s="49" t="n">
        <v>4.368536932365022</v>
      </c>
      <c r="Q117" s="49" t="n">
        <v>4.270830983912775</v>
      </c>
      <c r="R117" s="49" t="n">
        <v>4.177649861459162</v>
      </c>
      <c r="S117" s="49" t="n">
        <v>4.087175664832691</v>
      </c>
      <c r="T117" s="49" t="n">
        <v>3.999580808075413</v>
      </c>
      <c r="U117" s="49" t="n">
        <v>3.915130374254643</v>
      </c>
      <c r="V117" s="49" t="n">
        <v>3.831462798997345</v>
      </c>
      <c r="W117" s="49" t="n">
        <v>3.742191405423608</v>
      </c>
      <c r="X117" s="49" t="n">
        <v>3.654806010039364</v>
      </c>
      <c r="Y117" s="49" t="n">
        <v>3.570250086244364</v>
      </c>
      <c r="Z117" s="49" t="n">
        <v>3.490385315244573</v>
      </c>
      <c r="AA117" s="49" t="n">
        <v>3.388620697861424</v>
      </c>
      <c r="AB117" s="49" t="n">
        <v>3.306954160901346</v>
      </c>
      <c r="AC117" s="49" t="n">
        <v>3.227098013582428</v>
      </c>
      <c r="AD117" s="49" t="n">
        <v>3.148757108105074</v>
      </c>
      <c r="AE117" s="49" t="n">
        <v>3.071687364190454</v>
      </c>
      <c r="AF117" s="50" t="n">
        <v>2.995684264271393</v>
      </c>
    </row>
    <row r="118" hidden="1" s="108">
      <c r="A118" s="49" t="inlineStr">
        <is>
          <t>Brazil_Offshore_2_high_temp_baseline</t>
        </is>
      </c>
      <c r="B118" s="49" t="n">
        <v>8.97642989796574</v>
      </c>
      <c r="C118" s="49" t="n">
        <v>8.600863478132077</v>
      </c>
      <c r="D118" s="49" t="n">
        <v>8.253754859352084</v>
      </c>
      <c r="E118" s="49" t="n">
        <v>7.926458525002708</v>
      </c>
      <c r="F118" s="49" t="n">
        <v>7.613481840207425</v>
      </c>
      <c r="G118" s="49" t="n">
        <v>7.311110584449018</v>
      </c>
      <c r="H118" s="49" t="n">
        <v>7.01670747847245</v>
      </c>
      <c r="I118" s="49" t="n">
        <v>6.728324041348269</v>
      </c>
      <c r="J118" s="49" t="n">
        <v>6.444471825721413</v>
      </c>
      <c r="K118" s="49" t="n">
        <v>6.16398055651486</v>
      </c>
      <c r="L118" s="49" t="n">
        <v>5.885906392053062</v>
      </c>
      <c r="M118" s="49" t="n">
        <v>5.731533908977522</v>
      </c>
      <c r="N118" s="49" t="n">
        <v>5.592891209925225</v>
      </c>
      <c r="O118" s="49" t="n">
        <v>5.464357101134506</v>
      </c>
      <c r="P118" s="49" t="n">
        <v>5.34362504488119</v>
      </c>
      <c r="Q118" s="49" t="n">
        <v>5.22928183674424</v>
      </c>
      <c r="R118" s="49" t="n">
        <v>5.120896428111808</v>
      </c>
      <c r="S118" s="49" t="n">
        <v>5.016075527879369</v>
      </c>
      <c r="T118" s="49" t="n">
        <v>4.915050082295167</v>
      </c>
      <c r="U118" s="49" t="n">
        <v>4.818173710983788</v>
      </c>
      <c r="V118" s="49" t="n">
        <v>4.722331569136731</v>
      </c>
      <c r="W118" s="49" t="n">
        <v>4.618401159690132</v>
      </c>
      <c r="X118" s="49" t="n">
        <v>4.517131309586769</v>
      </c>
      <c r="Y118" s="49" t="n">
        <v>4.419783029371291</v>
      </c>
      <c r="Z118" s="49" t="n">
        <v>4.328839440831677</v>
      </c>
      <c r="AA118" s="49" t="n">
        <v>4.209046134482875</v>
      </c>
      <c r="AB118" s="49" t="n">
        <v>4.116096657119467</v>
      </c>
      <c r="AC118" s="49" t="n">
        <v>4.025765290938621</v>
      </c>
      <c r="AD118" s="49" t="n">
        <v>3.93767309081677</v>
      </c>
      <c r="AE118" s="49" t="n">
        <v>3.851508093100076</v>
      </c>
      <c r="AF118" s="50" t="n">
        <v>3.767010269722232</v>
      </c>
    </row>
    <row r="119" hidden="1" s="108">
      <c r="A119" s="49" t="inlineStr">
        <is>
          <t>Brazil_PV_2_high_temp_baseline</t>
        </is>
      </c>
      <c r="B119" s="49" t="n">
        <v>8.877447846066666</v>
      </c>
      <c r="C119" s="49" t="n">
        <v>8.37684914890756</v>
      </c>
      <c r="D119" s="49" t="n">
        <v>7.901052478644315</v>
      </c>
      <c r="E119" s="49" t="n">
        <v>7.442833386004697</v>
      </c>
      <c r="F119" s="49" t="n">
        <v>6.997556563077941</v>
      </c>
      <c r="G119" s="49" t="n">
        <v>6.562074297462924</v>
      </c>
      <c r="H119" s="49" t="n">
        <v>6.134151276610316</v>
      </c>
      <c r="I119" s="49" t="n">
        <v>5.712141234703235</v>
      </c>
      <c r="J119" s="49" t="n">
        <v>5.294794241563325</v>
      </c>
      <c r="K119" s="49" t="n">
        <v>4.881136266390497</v>
      </c>
      <c r="L119" s="49" t="n">
        <v>4.470390884440485</v>
      </c>
      <c r="M119" s="49" t="n">
        <v>4.340075673710338</v>
      </c>
      <c r="N119" s="49" t="n">
        <v>4.21417932712345</v>
      </c>
      <c r="O119" s="49" t="n">
        <v>4.091221012493166</v>
      </c>
      <c r="P119" s="49" t="n">
        <v>3.970946765376633</v>
      </c>
      <c r="Q119" s="49" t="n">
        <v>3.852399002080022</v>
      </c>
      <c r="R119" s="49" t="n">
        <v>3.734992867141841</v>
      </c>
      <c r="S119" s="49" t="n">
        <v>3.619978377534717</v>
      </c>
      <c r="T119" s="49" t="n">
        <v>3.506464890825087</v>
      </c>
      <c r="U119" s="49" t="n">
        <v>3.394610440192166</v>
      </c>
      <c r="V119" s="49" t="n">
        <v>3.283686515810868</v>
      </c>
      <c r="W119" s="49" t="n">
        <v>3.173362813857856</v>
      </c>
      <c r="X119" s="49" t="n">
        <v>3.063302636885635</v>
      </c>
      <c r="Y119" s="49" t="n">
        <v>2.954618134625921</v>
      </c>
      <c r="Z119" s="49" t="n">
        <v>2.851416831127074</v>
      </c>
      <c r="AA119" s="49" t="n">
        <v>2.72281636343899</v>
      </c>
      <c r="AB119" s="49" t="n">
        <v>2.614484554679078</v>
      </c>
      <c r="AC119" s="49" t="n">
        <v>2.507370159677409</v>
      </c>
      <c r="AD119" s="49" t="n">
        <v>2.401302705048914</v>
      </c>
      <c r="AE119" s="49" t="n">
        <v>2.296137725514196</v>
      </c>
      <c r="AF119" s="50" t="n">
        <v>2.19175165886269</v>
      </c>
    </row>
    <row r="120" hidden="1" s="108">
      <c r="A120" s="49" t="inlineStr">
        <is>
          <t>Brazil_PV_3_high_temp_baseline</t>
        </is>
      </c>
      <c r="B120" s="49" t="n">
        <v>9.195736079126833</v>
      </c>
      <c r="C120" s="49" t="n">
        <v>8.677466392121143</v>
      </c>
      <c r="D120" s="49" t="n">
        <v>8.185300098067732</v>
      </c>
      <c r="E120" s="49" t="n">
        <v>7.711645200379515</v>
      </c>
      <c r="F120" s="49" t="n">
        <v>7.251631605973624</v>
      </c>
      <c r="G120" s="49" t="n">
        <v>6.801953009649745</v>
      </c>
      <c r="H120" s="49" t="n">
        <v>6.360262190549111</v>
      </c>
      <c r="I120" s="49" t="n">
        <v>5.924831088395357</v>
      </c>
      <c r="J120" s="49" t="n">
        <v>5.494348227251135</v>
      </c>
      <c r="K120" s="49" t="n">
        <v>5.067792120700145</v>
      </c>
      <c r="L120" s="49" t="n">
        <v>4.644348979488811</v>
      </c>
      <c r="M120" s="49" t="n">
        <v>4.509034624441167</v>
      </c>
      <c r="N120" s="49" t="n">
        <v>4.378402927432642</v>
      </c>
      <c r="O120" s="49" t="n">
        <v>4.250889276136304</v>
      </c>
      <c r="P120" s="49" t="n">
        <v>4.126227574720186</v>
      </c>
      <c r="Q120" s="49" t="n">
        <v>4.003405088916383</v>
      </c>
      <c r="R120" s="49" t="n">
        <v>3.881803068023494</v>
      </c>
      <c r="S120" s="49" t="n">
        <v>3.762749519133054</v>
      </c>
      <c r="T120" s="49" t="n">
        <v>3.645301403794667</v>
      </c>
      <c r="U120" s="49" t="n">
        <v>3.529628271647494</v>
      </c>
      <c r="V120" s="49" t="n">
        <v>3.414957802154591</v>
      </c>
      <c r="W120" s="49" t="n">
        <v>3.301126916618236</v>
      </c>
      <c r="X120" s="49" t="n">
        <v>3.187493830683728</v>
      </c>
      <c r="Y120" s="49" t="n">
        <v>3.075235544328274</v>
      </c>
      <c r="Z120" s="49" t="n">
        <v>2.96869708885198</v>
      </c>
      <c r="AA120" s="49" t="n">
        <v>2.835184152045342</v>
      </c>
      <c r="AB120" s="49" t="n">
        <v>2.723046948871943</v>
      </c>
      <c r="AC120" s="49" t="n">
        <v>2.612103396841963</v>
      </c>
      <c r="AD120" s="49" t="n">
        <v>2.502168207406216</v>
      </c>
      <c r="AE120" s="49" t="n">
        <v>2.393083981065364</v>
      </c>
      <c r="AF120" s="50" t="n">
        <v>2.284715724505354</v>
      </c>
    </row>
    <row r="121" hidden="1" s="108">
      <c r="A121" s="49" t="inlineStr">
        <is>
          <t>Brazil_PV_4_high_temp_baseline</t>
        </is>
      </c>
      <c r="B121" s="49" t="n">
        <v>10.70934579070788</v>
      </c>
      <c r="C121" s="49" t="n">
        <v>10.10818225874222</v>
      </c>
      <c r="D121" s="49" t="n">
        <v>9.539807184848678</v>
      </c>
      <c r="E121" s="49" t="n">
        <v>8.994620406810645</v>
      </c>
      <c r="F121" s="49" t="n">
        <v>8.466464676465755</v>
      </c>
      <c r="G121" s="49" t="n">
        <v>7.951160410161321</v>
      </c>
      <c r="H121" s="49" t="n">
        <v>7.445740695380476</v>
      </c>
      <c r="I121" s="49" t="n">
        <v>6.948021305257491</v>
      </c>
      <c r="J121" s="49" t="n">
        <v>6.456344474390241</v>
      </c>
      <c r="K121" s="49" t="n">
        <v>5.969418791958949</v>
      </c>
      <c r="L121" s="49" t="n">
        <v>5.486215132960119</v>
      </c>
      <c r="M121" s="49" t="n">
        <v>5.327521325322545</v>
      </c>
      <c r="N121" s="49" t="n">
        <v>5.174702809539287</v>
      </c>
      <c r="O121" s="49" t="n">
        <v>5.025738650258104</v>
      </c>
      <c r="P121" s="49" t="n">
        <v>4.880272730733856</v>
      </c>
      <c r="Q121" s="49" t="n">
        <v>4.737002263863511</v>
      </c>
      <c r="R121" s="49" t="n">
        <v>4.595132446954995</v>
      </c>
      <c r="S121" s="49" t="n">
        <v>4.456338042361507</v>
      </c>
      <c r="T121" s="49" t="n">
        <v>4.319411883175463</v>
      </c>
      <c r="U121" s="49" t="n">
        <v>4.184558325528615</v>
      </c>
      <c r="V121" s="49" t="n">
        <v>4.050794004210516</v>
      </c>
      <c r="W121" s="49" t="n">
        <v>3.918568333936771</v>
      </c>
      <c r="X121" s="49" t="n">
        <v>3.786349483327203</v>
      </c>
      <c r="Y121" s="49" t="n">
        <v>3.655601513742472</v>
      </c>
      <c r="Z121" s="49" t="n">
        <v>3.531727438598272</v>
      </c>
      <c r="AA121" s="49" t="n">
        <v>3.373969454703312</v>
      </c>
      <c r="AB121" s="49" t="n">
        <v>3.242607147332623</v>
      </c>
      <c r="AC121" s="49" t="n">
        <v>3.112436741669167</v>
      </c>
      <c r="AD121" s="49" t="n">
        <v>2.983208701630196</v>
      </c>
      <c r="AE121" s="49" t="n">
        <v>2.854709169464134</v>
      </c>
      <c r="AF121" s="50" t="n">
        <v>2.726752879651638</v>
      </c>
    </row>
    <row r="122" hidden="1" s="108">
      <c r="A122" s="49" t="inlineStr">
        <is>
          <t>Belarus_Onshore_3_low_temp_baseline</t>
        </is>
      </c>
      <c r="B122" s="49" t="n">
        <v>7.072404533834899</v>
      </c>
      <c r="C122" s="49" t="n">
        <v>6.878977341669235</v>
      </c>
      <c r="D122" s="49" t="n">
        <v>6.70159332080516</v>
      </c>
      <c r="E122" s="49" t="n">
        <v>6.536738814755746</v>
      </c>
      <c r="F122" s="49" t="n">
        <v>6.381907227885412</v>
      </c>
      <c r="G122" s="49" t="n">
        <v>6.235249678002419</v>
      </c>
      <c r="H122" s="49" t="n">
        <v>6.09536443622728</v>
      </c>
      <c r="I122" s="49" t="n">
        <v>5.961164020682539</v>
      </c>
      <c r="J122" s="49" t="n">
        <v>5.831788027733461</v>
      </c>
      <c r="K122" s="49" t="n">
        <v>5.706544080827882</v>
      </c>
      <c r="L122" s="49" t="n">
        <v>5.584866703714018</v>
      </c>
      <c r="M122" s="49" t="n">
        <v>5.468430910801906</v>
      </c>
      <c r="N122" s="49" t="n">
        <v>5.374851932669166</v>
      </c>
      <c r="O122" s="49" t="n">
        <v>5.284238173347056</v>
      </c>
      <c r="P122" s="49" t="n">
        <v>5.19673448732177</v>
      </c>
      <c r="Q122" s="49" t="n">
        <v>5.113038812784545</v>
      </c>
      <c r="R122" s="49" t="n">
        <v>5.030963763277475</v>
      </c>
      <c r="S122" s="49" t="n">
        <v>4.950850239963401</v>
      </c>
      <c r="T122" s="49" t="n">
        <v>4.876475777308049</v>
      </c>
      <c r="U122" s="49" t="n">
        <v>4.801771866994099</v>
      </c>
      <c r="V122" s="49" t="n">
        <v>4.727170656285788</v>
      </c>
      <c r="W122" s="49" t="n">
        <v>4.661204103746918</v>
      </c>
      <c r="X122" s="49" t="n">
        <v>4.597841923587655</v>
      </c>
      <c r="Y122" s="49" t="n">
        <v>4.535908459832359</v>
      </c>
      <c r="Z122" s="49" t="n">
        <v>4.481464201220512</v>
      </c>
      <c r="AA122" s="49" t="n">
        <v>4.373274724133035</v>
      </c>
      <c r="AB122" s="49" t="n">
        <v>4.307910378383655</v>
      </c>
      <c r="AC122" s="49" t="n">
        <v>4.244650301887068</v>
      </c>
      <c r="AD122" s="49" t="n">
        <v>4.183324368209355</v>
      </c>
      <c r="AE122" s="49" t="n">
        <v>4.123783694197956</v>
      </c>
      <c r="AF122" s="50" t="n">
        <v>4.06589720715308</v>
      </c>
    </row>
    <row r="123" hidden="1" s="108">
      <c r="A123" s="49" t="inlineStr">
        <is>
          <t>Belarus_PV_4_low_temp_baseline</t>
        </is>
      </c>
      <c r="B123" s="49" t="n">
        <v>7.580539940975623</v>
      </c>
      <c r="C123" s="49" t="n">
        <v>7.237517406571525</v>
      </c>
      <c r="D123" s="49" t="n">
        <v>6.936623477672826</v>
      </c>
      <c r="E123" s="49" t="n">
        <v>6.665960393193814</v>
      </c>
      <c r="F123" s="49" t="n">
        <v>6.417948090960692</v>
      </c>
      <c r="G123" s="49" t="n">
        <v>6.187482068956666</v>
      </c>
      <c r="H123" s="49" t="n">
        <v>5.970973191998587</v>
      </c>
      <c r="I123" s="49" t="n">
        <v>5.765808871393316</v>
      </c>
      <c r="J123" s="49" t="n">
        <v>5.57003251688891</v>
      </c>
      <c r="K123" s="49" t="n">
        <v>5.382143571903805</v>
      </c>
      <c r="L123" s="49" t="n">
        <v>5.200967761297072</v>
      </c>
      <c r="M123" s="49" t="n">
        <v>5.069843202559969</v>
      </c>
      <c r="N123" s="49" t="n">
        <v>4.948256606299358</v>
      </c>
      <c r="O123" s="49" t="n">
        <v>4.833143625164286</v>
      </c>
      <c r="P123" s="49" t="n">
        <v>4.72396816093505</v>
      </c>
      <c r="Q123" s="49" t="n">
        <v>4.618746897848165</v>
      </c>
      <c r="R123" s="49" t="n">
        <v>4.516264844047872</v>
      </c>
      <c r="S123" s="49" t="n">
        <v>4.419085927617211</v>
      </c>
      <c r="T123" s="49" t="n">
        <v>4.325367407626326</v>
      </c>
      <c r="U123" s="49" t="n">
        <v>4.235426654434891</v>
      </c>
      <c r="V123" s="49" t="n">
        <v>4.147755522196606</v>
      </c>
      <c r="W123" s="49" t="n">
        <v>4.059095791637567</v>
      </c>
      <c r="X123" s="49" t="n">
        <v>3.971766087859953</v>
      </c>
      <c r="Y123" s="49" t="n">
        <v>3.888068046698517</v>
      </c>
      <c r="Z123" s="49" t="n">
        <v>3.816537173841982</v>
      </c>
      <c r="AA123" s="49" t="n">
        <v>3.693025813070608</v>
      </c>
      <c r="AB123" s="49" t="n">
        <v>3.612357505114018</v>
      </c>
      <c r="AC123" s="49" t="n">
        <v>3.53501134360724</v>
      </c>
      <c r="AD123" s="49" t="n">
        <v>3.460645229356699</v>
      </c>
      <c r="AE123" s="49" t="n">
        <v>3.388969994294967</v>
      </c>
      <c r="AF123" s="50" t="n">
        <v>3.319739050276064</v>
      </c>
    </row>
    <row r="124" hidden="1" s="108">
      <c r="A124" s="49" t="inlineStr">
        <is>
          <t>Belarus_Onshore_3_high_temp_baseline</t>
        </is>
      </c>
      <c r="B124" s="49" t="n">
        <v>10.11007793046368</v>
      </c>
      <c r="C124" s="49" t="n">
        <v>9.704896531760685</v>
      </c>
      <c r="D124" s="49" t="n">
        <v>9.314093362316342</v>
      </c>
      <c r="E124" s="49" t="n">
        <v>8.933631903342338</v>
      </c>
      <c r="F124" s="49" t="n">
        <v>8.560568758176531</v>
      </c>
      <c r="G124" s="49" t="n">
        <v>8.192672091951236</v>
      </c>
      <c r="H124" s="49" t="n">
        <v>7.828191087066493</v>
      </c>
      <c r="I124" s="49" t="n">
        <v>7.465709958896303</v>
      </c>
      <c r="J124" s="49" t="n">
        <v>7.104051803370293</v>
      </c>
      <c r="K124" s="49" t="n">
        <v>6.742213084370115</v>
      </c>
      <c r="L124" s="49" t="n">
        <v>6.379317645660764</v>
      </c>
      <c r="M124" s="49" t="n">
        <v>6.234892615972855</v>
      </c>
      <c r="N124" s="49" t="n">
        <v>6.110714764785371</v>
      </c>
      <c r="O124" s="49" t="n">
        <v>5.988443286384387</v>
      </c>
      <c r="P124" s="49" t="n">
        <v>5.868224093379959</v>
      </c>
      <c r="Q124" s="49" t="n">
        <v>5.750715407927521</v>
      </c>
      <c r="R124" s="49" t="n">
        <v>5.633899475071502</v>
      </c>
      <c r="S124" s="49" t="n">
        <v>5.518098898924437</v>
      </c>
      <c r="T124" s="49" t="n">
        <v>5.406829720279738</v>
      </c>
      <c r="U124" s="49" t="n">
        <v>5.294462048825235</v>
      </c>
      <c r="V124" s="49" t="n">
        <v>5.18139853925617</v>
      </c>
      <c r="W124" s="49" t="n">
        <v>5.079331157634233</v>
      </c>
      <c r="X124" s="49" t="n">
        <v>4.97847316405497</v>
      </c>
      <c r="Y124" s="49" t="n">
        <v>4.877714856735187</v>
      </c>
      <c r="Z124" s="49" t="n">
        <v>4.78267202337685</v>
      </c>
      <c r="AA124" s="49" t="n">
        <v>4.636425662410875</v>
      </c>
      <c r="AB124" s="49" t="n">
        <v>4.528711430570175</v>
      </c>
      <c r="AC124" s="49" t="n">
        <v>4.421658233062151</v>
      </c>
      <c r="AD124" s="49" t="n">
        <v>4.31508550547334</v>
      </c>
      <c r="AE124" s="49" t="n">
        <v>4.208830827742465</v>
      </c>
      <c r="AF124" s="50" t="n">
        <v>4.102746736845175</v>
      </c>
    </row>
    <row r="125" hidden="1" s="108">
      <c r="A125" s="49" t="inlineStr">
        <is>
          <t>Belarus_PV_4_high_temp_baseline</t>
        </is>
      </c>
      <c r="B125" s="49" t="n">
        <v>13.79976686407103</v>
      </c>
      <c r="C125" s="49" t="n">
        <v>13.03597669841726</v>
      </c>
      <c r="D125" s="49" t="n">
        <v>12.32158995069383</v>
      </c>
      <c r="E125" s="49" t="n">
        <v>11.64127061016172</v>
      </c>
      <c r="F125" s="49" t="n">
        <v>10.98514154393868</v>
      </c>
      <c r="G125" s="49" t="n">
        <v>10.34645931500736</v>
      </c>
      <c r="H125" s="49" t="n">
        <v>9.720399817300327</v>
      </c>
      <c r="I125" s="49" t="n">
        <v>9.103375411048393</v>
      </c>
      <c r="J125" s="49" t="n">
        <v>8.492627767928129</v>
      </c>
      <c r="K125" s="49" t="n">
        <v>7.885973238280106</v>
      </c>
      <c r="L125" s="49" t="n">
        <v>7.281637141991</v>
      </c>
      <c r="M125" s="49" t="n">
        <v>7.072988752338862</v>
      </c>
      <c r="N125" s="49" t="n">
        <v>6.873149838254029</v>
      </c>
      <c r="O125" s="49" t="n">
        <v>6.67907035178402</v>
      </c>
      <c r="P125" s="49" t="n">
        <v>6.490219339090602</v>
      </c>
      <c r="Q125" s="49" t="n">
        <v>6.304627903995558</v>
      </c>
      <c r="R125" s="49" t="n">
        <v>6.121094358637998</v>
      </c>
      <c r="S125" s="49" t="n">
        <v>5.942167127067801</v>
      </c>
      <c r="T125" s="49" t="n">
        <v>5.766018666408902</v>
      </c>
      <c r="U125" s="49" t="n">
        <v>5.592964766731798</v>
      </c>
      <c r="V125" s="49" t="n">
        <v>5.421514036764258</v>
      </c>
      <c r="W125" s="49" t="n">
        <v>5.251466649073331</v>
      </c>
      <c r="X125" s="49" t="n">
        <v>5.081634118734332</v>
      </c>
      <c r="Y125" s="49" t="n">
        <v>4.914268902903565</v>
      </c>
      <c r="Z125" s="49" t="n">
        <v>4.757693213718626</v>
      </c>
      <c r="AA125" s="49" t="n">
        <v>4.549256792668634</v>
      </c>
      <c r="AB125" s="49" t="n">
        <v>4.381603471623738</v>
      </c>
      <c r="AC125" s="49" t="n">
        <v>4.216055097939888</v>
      </c>
      <c r="AD125" s="49" t="n">
        <v>4.05225157419688</v>
      </c>
      <c r="AE125" s="49" t="n">
        <v>3.889885935381178</v>
      </c>
      <c r="AF125" s="50" t="n">
        <v>3.728693848018069</v>
      </c>
    </row>
    <row r="126" hidden="1" s="108">
      <c r="A126" s="49" t="inlineStr">
        <is>
          <t>Canada_Onshore_1_low_temp_baseline</t>
        </is>
      </c>
      <c r="B126" s="49" t="n">
        <v>3.288890030749108</v>
      </c>
      <c r="C126" s="49" t="n">
        <v>3.196821206697864</v>
      </c>
      <c r="D126" s="49" t="n">
        <v>3.11171533676419</v>
      </c>
      <c r="E126" s="49" t="n">
        <v>3.032057008725359</v>
      </c>
      <c r="F126" s="49" t="n">
        <v>2.95676535516434</v>
      </c>
      <c r="G126" s="49" t="n">
        <v>2.885043321415102</v>
      </c>
      <c r="H126" s="49" t="n">
        <v>2.816286815961436</v>
      </c>
      <c r="I126" s="49" t="n">
        <v>2.750027366099909</v>
      </c>
      <c r="J126" s="49" t="n">
        <v>2.685894507987761</v>
      </c>
      <c r="K126" s="49" t="n">
        <v>2.623590308614102</v>
      </c>
      <c r="L126" s="49" t="n">
        <v>2.562871621635783</v>
      </c>
      <c r="M126" s="49" t="n">
        <v>2.509717672443145</v>
      </c>
      <c r="N126" s="49" t="n">
        <v>2.466463778676645</v>
      </c>
      <c r="O126" s="49" t="n">
        <v>2.424520200457739</v>
      </c>
      <c r="P126" s="49" t="n">
        <v>2.383949326892847</v>
      </c>
      <c r="Q126" s="49" t="n">
        <v>2.345052531575581</v>
      </c>
      <c r="R126" s="49" t="n">
        <v>2.306884664873663</v>
      </c>
      <c r="S126" s="49" t="n">
        <v>2.269592718705129</v>
      </c>
      <c r="T126" s="49" t="n">
        <v>2.234808904991456</v>
      </c>
      <c r="U126" s="49" t="n">
        <v>2.199910679568517</v>
      </c>
      <c r="V126" s="49" t="n">
        <v>2.165084302845948</v>
      </c>
      <c r="W126" s="49" t="n">
        <v>2.134022366965353</v>
      </c>
      <c r="X126" s="49" t="n">
        <v>2.104108297202632</v>
      </c>
      <c r="Y126" s="49" t="n">
        <v>2.074833531215935</v>
      </c>
      <c r="Z126" s="49" t="n">
        <v>2.048816578686461</v>
      </c>
      <c r="AA126" s="49" t="n">
        <v>1.999597188093478</v>
      </c>
      <c r="AB126" s="49" t="n">
        <v>1.968904895074832</v>
      </c>
      <c r="AC126" s="49" t="n">
        <v>1.939142666747261</v>
      </c>
      <c r="AD126" s="49" t="n">
        <v>1.910236575679197</v>
      </c>
      <c r="AE126" s="49" t="n">
        <v>1.882121894571871</v>
      </c>
      <c r="AF126" s="50" t="n">
        <v>1.85474161040717</v>
      </c>
    </row>
    <row r="127" hidden="1" s="108">
      <c r="A127" s="49" t="inlineStr">
        <is>
          <t>Canada_Onshore_2_low_temp_baseline</t>
        </is>
      </c>
      <c r="B127" s="49" t="n">
        <v>4.116368296680945</v>
      </c>
      <c r="C127" s="49" t="n">
        <v>4.002225218326963</v>
      </c>
      <c r="D127" s="49" t="n">
        <v>3.896970621543428</v>
      </c>
      <c r="E127" s="49" t="n">
        <v>3.798652263909325</v>
      </c>
      <c r="F127" s="49" t="n">
        <v>3.70587716208606</v>
      </c>
      <c r="G127" s="49" t="n">
        <v>3.61761760148715</v>
      </c>
      <c r="H127" s="49" t="n">
        <v>3.533094208870371</v>
      </c>
      <c r="I127" s="49" t="n">
        <v>3.451702144333766</v>
      </c>
      <c r="J127" s="49" t="n">
        <v>3.372962691152293</v>
      </c>
      <c r="K127" s="49" t="n">
        <v>3.296490459679533</v>
      </c>
      <c r="L127" s="49" t="n">
        <v>3.221970545202489</v>
      </c>
      <c r="M127" s="49" t="n">
        <v>3.155046696034037</v>
      </c>
      <c r="N127" s="49" t="n">
        <v>3.100786557258462</v>
      </c>
      <c r="O127" s="49" t="n">
        <v>3.048192760038388</v>
      </c>
      <c r="P127" s="49" t="n">
        <v>2.997345367963496</v>
      </c>
      <c r="Q127" s="49" t="n">
        <v>2.948630423974158</v>
      </c>
      <c r="R127" s="49" t="n">
        <v>2.900837994153795</v>
      </c>
      <c r="S127" s="49" t="n">
        <v>2.854156445290865</v>
      </c>
      <c r="T127" s="49" t="n">
        <v>2.810675754201787</v>
      </c>
      <c r="U127" s="49" t="n">
        <v>2.767038305235175</v>
      </c>
      <c r="V127" s="49" t="n">
        <v>2.723482723180244</v>
      </c>
      <c r="W127" s="49" t="n">
        <v>2.684735665363174</v>
      </c>
      <c r="X127" s="49" t="n">
        <v>2.647443313785967</v>
      </c>
      <c r="Y127" s="49" t="n">
        <v>2.610954505440804</v>
      </c>
      <c r="Z127" s="49" t="n">
        <v>2.57862012798274</v>
      </c>
      <c r="AA127" s="49" t="n">
        <v>2.516582039648979</v>
      </c>
      <c r="AB127" s="49" t="n">
        <v>2.478239601956001</v>
      </c>
      <c r="AC127" s="49" t="n">
        <v>2.441073657861585</v>
      </c>
      <c r="AD127" s="49" t="n">
        <v>2.404989453478751</v>
      </c>
      <c r="AE127" s="49" t="n">
        <v>2.369904041026862</v>
      </c>
      <c r="AF127" s="50" t="n">
        <v>2.33574437183048</v>
      </c>
    </row>
    <row r="128" hidden="1" s="108">
      <c r="A128" s="49" t="inlineStr">
        <is>
          <t>Canada_Onshore_3_low_temp_baseline</t>
        </is>
      </c>
      <c r="B128" s="49" t="n">
        <v>5.28033987548439</v>
      </c>
      <c r="C128" s="49" t="n">
        <v>5.134866336517485</v>
      </c>
      <c r="D128" s="49" t="n">
        <v>5.000970062545674</v>
      </c>
      <c r="E128" s="49" t="n">
        <v>4.876093366925902</v>
      </c>
      <c r="F128" s="49" t="n">
        <v>4.758410651564461</v>
      </c>
      <c r="G128" s="49" t="n">
        <v>4.646574458556143</v>
      </c>
      <c r="H128" s="49" t="n">
        <v>4.539562398426729</v>
      </c>
      <c r="I128" s="49" t="n">
        <v>4.436580523478876</v>
      </c>
      <c r="J128" s="49" t="n">
        <v>4.336999948599549</v>
      </c>
      <c r="K128" s="49" t="n">
        <v>4.240313912278394</v>
      </c>
      <c r="L128" s="49" t="n">
        <v>4.146107868454363</v>
      </c>
      <c r="M128" s="49" t="n">
        <v>4.059895179284052</v>
      </c>
      <c r="N128" s="49" t="n">
        <v>3.990189384226206</v>
      </c>
      <c r="O128" s="49" t="n">
        <v>3.922645634295669</v>
      </c>
      <c r="P128" s="49" t="n">
        <v>3.857368402538096</v>
      </c>
      <c r="Q128" s="49" t="n">
        <v>3.794861208943505</v>
      </c>
      <c r="R128" s="49" t="n">
        <v>3.73354606765928</v>
      </c>
      <c r="S128" s="49" t="n">
        <v>3.673668749684025</v>
      </c>
      <c r="T128" s="49" t="n">
        <v>3.617954904743051</v>
      </c>
      <c r="U128" s="49" t="n">
        <v>3.562025807960962</v>
      </c>
      <c r="V128" s="49" t="n">
        <v>3.506192850942978</v>
      </c>
      <c r="W128" s="49" t="n">
        <v>3.456613910112905</v>
      </c>
      <c r="X128" s="49" t="n">
        <v>3.408925065127593</v>
      </c>
      <c r="Y128" s="49" t="n">
        <v>3.362277364489596</v>
      </c>
      <c r="Z128" s="49" t="n">
        <v>3.32104140079004</v>
      </c>
      <c r="AA128" s="49" t="n">
        <v>3.241056519267669</v>
      </c>
      <c r="AB128" s="49" t="n">
        <v>3.191969962274554</v>
      </c>
      <c r="AC128" s="49" t="n">
        <v>3.144411316819058</v>
      </c>
      <c r="AD128" s="49" t="n">
        <v>3.098257226679767</v>
      </c>
      <c r="AE128" s="49" t="n">
        <v>3.053399716771765</v>
      </c>
      <c r="AF128" s="50" t="n">
        <v>3.009743708350191</v>
      </c>
    </row>
    <row r="129" hidden="1" s="108">
      <c r="A129" s="49" t="inlineStr">
        <is>
          <t>Canada_PV_4_low_temp_baseline</t>
        </is>
      </c>
      <c r="B129" s="49" t="n">
        <v>6.31274154166781</v>
      </c>
      <c r="C129" s="49" t="n">
        <v>6.029576939456267</v>
      </c>
      <c r="D129" s="49" t="n">
        <v>5.779998304942019</v>
      </c>
      <c r="E129" s="49" t="n">
        <v>5.554528017997495</v>
      </c>
      <c r="F129" s="49" t="n">
        <v>5.347127670192234</v>
      </c>
      <c r="G129" s="49" t="n">
        <v>5.153730765039676</v>
      </c>
      <c r="H129" s="49" t="n">
        <v>4.971477895197012</v>
      </c>
      <c r="I129" s="49" t="n">
        <v>4.798287550349897</v>
      </c>
      <c r="J129" s="49" t="n">
        <v>4.63260078449145</v>
      </c>
      <c r="K129" s="49" t="n">
        <v>4.473221931832258</v>
      </c>
      <c r="L129" s="49" t="n">
        <v>4.319215249940497</v>
      </c>
      <c r="M129" s="49" t="n">
        <v>4.211430969108064</v>
      </c>
      <c r="N129" s="49" t="n">
        <v>4.111269796047811</v>
      </c>
      <c r="O129" s="49" t="n">
        <v>4.016293533004706</v>
      </c>
      <c r="P129" s="49" t="n">
        <v>3.926075149545467</v>
      </c>
      <c r="Q129" s="49" t="n">
        <v>3.839036436220057</v>
      </c>
      <c r="R129" s="49" t="n">
        <v>3.75421038354585</v>
      </c>
      <c r="S129" s="49" t="n">
        <v>3.673635948531751</v>
      </c>
      <c r="T129" s="49" t="n">
        <v>3.595846797392794</v>
      </c>
      <c r="U129" s="49" t="n">
        <v>3.521094875891991</v>
      </c>
      <c r="V129" s="49" t="n">
        <v>3.448180044538415</v>
      </c>
      <c r="W129" s="49" t="n">
        <v>3.374519293389049</v>
      </c>
      <c r="X129" s="49" t="n">
        <v>3.301946916187031</v>
      </c>
      <c r="Y129" s="49" t="n">
        <v>3.232293290079119</v>
      </c>
      <c r="Z129" s="49" t="n">
        <v>3.172347481284768</v>
      </c>
      <c r="AA129" s="49" t="n">
        <v>3.071083339585724</v>
      </c>
      <c r="AB129" s="49" t="n">
        <v>3.003927056887055</v>
      </c>
      <c r="AC129" s="49" t="n">
        <v>2.939441644971283</v>
      </c>
      <c r="AD129" s="49" t="n">
        <v>2.877354583956817</v>
      </c>
      <c r="AE129" s="49" t="n">
        <v>2.817435465091525</v>
      </c>
      <c r="AF129" s="50" t="n">
        <v>2.759487756796913</v>
      </c>
    </row>
    <row r="130" hidden="1" s="108">
      <c r="A130" s="49" t="inlineStr">
        <is>
          <t>Canada_Onshore_1_high_temp_baseline</t>
        </is>
      </c>
      <c r="B130" s="49" t="n">
        <v>5.247247704513487</v>
      </c>
      <c r="C130" s="49" t="n">
        <v>5.018774821836871</v>
      </c>
      <c r="D130" s="49" t="n">
        <v>4.796907767411518</v>
      </c>
      <c r="E130" s="49" t="n">
        <v>4.579984235562506</v>
      </c>
      <c r="F130" s="49" t="n">
        <v>4.366803439729752</v>
      </c>
      <c r="G130" s="49" t="n">
        <v>4.156466130999205</v>
      </c>
      <c r="H130" s="49" t="n">
        <v>3.948278029759493</v>
      </c>
      <c r="I130" s="49" t="n">
        <v>3.741688774175516</v>
      </c>
      <c r="J130" s="49" t="n">
        <v>3.536251808545542</v>
      </c>
      <c r="K130" s="49" t="n">
        <v>3.331597156946683</v>
      </c>
      <c r="L130" s="49" t="n">
        <v>3.127412418414406</v>
      </c>
      <c r="M130" s="49" t="n">
        <v>3.05327935128139</v>
      </c>
      <c r="N130" s="49" t="n">
        <v>2.98788518301759</v>
      </c>
      <c r="O130" s="49" t="n">
        <v>2.92338328907165</v>
      </c>
      <c r="P130" s="49" t="n">
        <v>2.859838412337549</v>
      </c>
      <c r="Q130" s="49" t="n">
        <v>2.7975353141913</v>
      </c>
      <c r="R130" s="49" t="n">
        <v>2.735610928429069</v>
      </c>
      <c r="S130" s="49" t="n">
        <v>2.674205500982155</v>
      </c>
      <c r="T130" s="49" t="n">
        <v>2.614831876250887</v>
      </c>
      <c r="U130" s="49" t="n">
        <v>2.55507427856911</v>
      </c>
      <c r="V130" s="49" t="n">
        <v>2.495106578145806</v>
      </c>
      <c r="W130" s="49" t="n">
        <v>2.43977241830098</v>
      </c>
      <c r="X130" s="49" t="n">
        <v>2.385006693355858</v>
      </c>
      <c r="Y130" s="49" t="n">
        <v>2.330335370924399</v>
      </c>
      <c r="Z130" s="49" t="n">
        <v>2.278179215177981</v>
      </c>
      <c r="AA130" s="49" t="n">
        <v>2.20403987285561</v>
      </c>
      <c r="AB130" s="49" t="n">
        <v>2.14654709091166</v>
      </c>
      <c r="AC130" s="49" t="n">
        <v>2.089404653283999</v>
      </c>
      <c r="AD130" s="49" t="n">
        <v>2.032539423758577</v>
      </c>
      <c r="AE130" s="49" t="n">
        <v>1.975886355913867</v>
      </c>
      <c r="AF130" s="50" t="n">
        <v>1.919387136237596</v>
      </c>
    </row>
    <row r="131" hidden="1" s="108">
      <c r="A131" s="49" t="inlineStr">
        <is>
          <t>Canada_Onshore_2_high_temp_baseline</t>
        </is>
      </c>
      <c r="B131" s="49" t="n">
        <v>6.297638179425913</v>
      </c>
      <c r="C131" s="49" t="n">
        <v>6.033014801243838</v>
      </c>
      <c r="D131" s="49" t="n">
        <v>5.776554732195149</v>
      </c>
      <c r="E131" s="49" t="n">
        <v>5.526043196289463</v>
      </c>
      <c r="F131" s="49" t="n">
        <v>5.279872021647311</v>
      </c>
      <c r="G131" s="49" t="n">
        <v>5.036828744588238</v>
      </c>
      <c r="H131" s="49" t="n">
        <v>4.795969255679227</v>
      </c>
      <c r="I131" s="49" t="n">
        <v>4.556537234847764</v>
      </c>
      <c r="J131" s="49" t="n">
        <v>4.31791116960126</v>
      </c>
      <c r="K131" s="49" t="n">
        <v>4.079568343199574</v>
      </c>
      <c r="L131" s="49" t="n">
        <v>3.841059646987575</v>
      </c>
      <c r="M131" s="49" t="n">
        <v>3.75160353276057</v>
      </c>
      <c r="N131" s="49" t="n">
        <v>3.673415139582076</v>
      </c>
      <c r="O131" s="49" t="n">
        <v>3.596321709130168</v>
      </c>
      <c r="P131" s="49" t="n">
        <v>3.520404963106958</v>
      </c>
      <c r="Q131" s="49" t="n">
        <v>3.446030973556893</v>
      </c>
      <c r="R131" s="49" t="n">
        <v>3.372081072482601</v>
      </c>
      <c r="S131" s="49" t="n">
        <v>3.298735088250691</v>
      </c>
      <c r="T131" s="49" t="n">
        <v>3.227945363004006</v>
      </c>
      <c r="U131" s="49" t="n">
        <v>3.15658846076535</v>
      </c>
      <c r="V131" s="49" t="n">
        <v>3.084888568224293</v>
      </c>
      <c r="W131" s="49" t="n">
        <v>3.019366400509024</v>
      </c>
      <c r="X131" s="49" t="n">
        <v>2.954508841955953</v>
      </c>
      <c r="Y131" s="49" t="n">
        <v>2.889700700576098</v>
      </c>
      <c r="Z131" s="49" t="n">
        <v>2.828057747227667</v>
      </c>
      <c r="AA131" s="49" t="n">
        <v>2.738015034072671</v>
      </c>
      <c r="AB131" s="49" t="n">
        <v>2.669343218479946</v>
      </c>
      <c r="AC131" s="49" t="n">
        <v>2.601037843846847</v>
      </c>
      <c r="AD131" s="49" t="n">
        <v>2.532999989804967</v>
      </c>
      <c r="AE131" s="49" t="n">
        <v>2.465141010061357</v>
      </c>
      <c r="AF131" s="50" t="n">
        <v>2.397380764712706</v>
      </c>
    </row>
    <row r="132" hidden="1" s="108">
      <c r="A132" s="49" t="inlineStr">
        <is>
          <t>Canada_Onshore_3_high_temp_baseline</t>
        </is>
      </c>
      <c r="B132" s="49" t="n">
        <v>7.788029356399966</v>
      </c>
      <c r="C132" s="49" t="n">
        <v>7.472108772146065</v>
      </c>
      <c r="D132" s="49" t="n">
        <v>7.166510378033989</v>
      </c>
      <c r="E132" s="49" t="n">
        <v>6.868205065113376</v>
      </c>
      <c r="F132" s="49" t="n">
        <v>6.574976220793223</v>
      </c>
      <c r="G132" s="49" t="n">
        <v>6.285135567222749</v>
      </c>
      <c r="H132" s="49" t="n">
        <v>5.997351391375162</v>
      </c>
      <c r="I132" s="49" t="n">
        <v>5.710539707282113</v>
      </c>
      <c r="J132" s="49" t="n">
        <v>5.423792501199062</v>
      </c>
      <c r="K132" s="49" t="n">
        <v>5.136328772717754</v>
      </c>
      <c r="L132" s="49" t="n">
        <v>4.847460095916481</v>
      </c>
      <c r="M132" s="49" t="n">
        <v>4.736339300298809</v>
      </c>
      <c r="N132" s="49" t="n">
        <v>4.640008372340199</v>
      </c>
      <c r="O132" s="49" t="n">
        <v>4.545055573994215</v>
      </c>
      <c r="P132" s="49" t="n">
        <v>4.451585944562834</v>
      </c>
      <c r="Q132" s="49" t="n">
        <v>4.360078462208043</v>
      </c>
      <c r="R132" s="49" t="n">
        <v>4.269058008261406</v>
      </c>
      <c r="S132" s="49" t="n">
        <v>4.178759069924101</v>
      </c>
      <c r="T132" s="49" t="n">
        <v>4.091745822286244</v>
      </c>
      <c r="U132" s="49" t="n">
        <v>4.003908365957966</v>
      </c>
      <c r="V132" s="49" t="n">
        <v>3.915540364541838</v>
      </c>
      <c r="W132" s="49" t="n">
        <v>3.835551814193691</v>
      </c>
      <c r="X132" s="49" t="n">
        <v>3.756380031963307</v>
      </c>
      <c r="Y132" s="49" t="n">
        <v>3.677213221001957</v>
      </c>
      <c r="Z132" s="49" t="n">
        <v>3.602137824244668</v>
      </c>
      <c r="AA132" s="49" t="n">
        <v>3.489716030541366</v>
      </c>
      <c r="AB132" s="49" t="n">
        <v>3.405279824399915</v>
      </c>
      <c r="AC132" s="49" t="n">
        <v>3.321249587750599</v>
      </c>
      <c r="AD132" s="49" t="n">
        <v>3.237490383944608</v>
      </c>
      <c r="AE132" s="49" t="n">
        <v>3.153880487633994</v>
      </c>
      <c r="AF132" s="50" t="n">
        <v>3.070309043092182</v>
      </c>
    </row>
    <row r="133" hidden="1" s="108">
      <c r="A133" s="49" t="inlineStr">
        <is>
          <t>Canada_PV_4_high_temp_baseline</t>
        </is>
      </c>
      <c r="B133" s="49" t="n">
        <v>11.83941534358334</v>
      </c>
      <c r="C133" s="49" t="n">
        <v>11.18437788143302</v>
      </c>
      <c r="D133" s="49" t="n">
        <v>10.56988534892207</v>
      </c>
      <c r="E133" s="49" t="n">
        <v>9.983143660450427</v>
      </c>
      <c r="F133" s="49" t="n">
        <v>9.415898234784365</v>
      </c>
      <c r="G133" s="49" t="n">
        <v>8.862500191462402</v>
      </c>
      <c r="H133" s="49" t="n">
        <v>8.318896150490353</v>
      </c>
      <c r="I133" s="49" t="n">
        <v>7.782060015265204</v>
      </c>
      <c r="J133" s="49" t="n">
        <v>7.249654057486778</v>
      </c>
      <c r="K133" s="49" t="n">
        <v>6.719816864256609</v>
      </c>
      <c r="L133" s="49" t="n">
        <v>6.1910252535107</v>
      </c>
      <c r="M133" s="49" t="n">
        <v>6.012886054900894</v>
      </c>
      <c r="N133" s="49" t="n">
        <v>5.841886976346697</v>
      </c>
      <c r="O133" s="49" t="n">
        <v>5.675568690239182</v>
      </c>
      <c r="P133" s="49" t="n">
        <v>5.513503139389684</v>
      </c>
      <c r="Q133" s="49" t="n">
        <v>5.354102775779479</v>
      </c>
      <c r="R133" s="49" t="n">
        <v>5.196398669161587</v>
      </c>
      <c r="S133" s="49" t="n">
        <v>5.042445954554336</v>
      </c>
      <c r="T133" s="49" t="n">
        <v>4.890771091641667</v>
      </c>
      <c r="U133" s="49" t="n">
        <v>4.741628922621302</v>
      </c>
      <c r="V133" s="49" t="n">
        <v>4.593816932612051</v>
      </c>
      <c r="W133" s="49" t="n">
        <v>4.447149776602965</v>
      </c>
      <c r="X133" s="49" t="n">
        <v>4.300723633159225</v>
      </c>
      <c r="Y133" s="49" t="n">
        <v>4.156359017731043</v>
      </c>
      <c r="Z133" s="49" t="n">
        <v>4.02078121915411</v>
      </c>
      <c r="AA133" s="49" t="n">
        <v>3.843386736870229</v>
      </c>
      <c r="AB133" s="49" t="n">
        <v>3.699005778159326</v>
      </c>
      <c r="AC133" s="49" t="n">
        <v>3.556406594548969</v>
      </c>
      <c r="AD133" s="49" t="n">
        <v>3.41530279633593</v>
      </c>
      <c r="AE133" s="49" t="n">
        <v>3.275450801382508</v>
      </c>
      <c r="AF133" s="50" t="n">
        <v>3.136641399903631</v>
      </c>
    </row>
    <row r="134" hidden="1" s="108">
      <c r="A134" s="49" t="inlineStr">
        <is>
          <t>Switzerland_PV_4_low_temp_baseline</t>
        </is>
      </c>
      <c r="B134" s="49" t="n">
        <v>6.301684636006831</v>
      </c>
      <c r="C134" s="49" t="n">
        <v>6.022361300628045</v>
      </c>
      <c r="D134" s="49" t="n">
        <v>5.774497589101294</v>
      </c>
      <c r="E134" s="49" t="n">
        <v>5.549244923930535</v>
      </c>
      <c r="F134" s="49" t="n">
        <v>5.340965917357753</v>
      </c>
      <c r="G134" s="49" t="n">
        <v>5.145864286993016</v>
      </c>
      <c r="H134" s="49" t="n">
        <v>4.961270727412693</v>
      </c>
      <c r="I134" s="49" t="n">
        <v>4.785242177848859</v>
      </c>
      <c r="J134" s="49" t="n">
        <v>4.616323427623184</v>
      </c>
      <c r="K134" s="49" t="n">
        <v>4.453398402912137</v>
      </c>
      <c r="L134" s="49" t="n">
        <v>4.295593671937968</v>
      </c>
      <c r="M134" s="49" t="n">
        <v>4.189882125561937</v>
      </c>
      <c r="N134" s="49" t="n">
        <v>4.091360718133384</v>
      </c>
      <c r="O134" s="49" t="n">
        <v>3.997744317204655</v>
      </c>
      <c r="P134" s="49" t="n">
        <v>3.908631944006156</v>
      </c>
      <c r="Q134" s="49" t="n">
        <v>3.822544322215755</v>
      </c>
      <c r="R134" s="49" t="n">
        <v>3.738574823175117</v>
      </c>
      <c r="S134" s="49" t="n">
        <v>3.658632575344869</v>
      </c>
      <c r="T134" s="49" t="n">
        <v>3.581343249947201</v>
      </c>
      <c r="U134" s="49" t="n">
        <v>3.506942079118123</v>
      </c>
      <c r="V134" s="49" t="n">
        <v>3.434304206126439</v>
      </c>
      <c r="W134" s="49" t="n">
        <v>3.360999447247134</v>
      </c>
      <c r="X134" s="49" t="n">
        <v>3.28875590169545</v>
      </c>
      <c r="Y134" s="49" t="n">
        <v>3.219287373280242</v>
      </c>
      <c r="Z134" s="49" t="n">
        <v>3.158952195515909</v>
      </c>
      <c r="AA134" s="49" t="n">
        <v>3.059956534200778</v>
      </c>
      <c r="AB134" s="49" t="n">
        <v>2.992947182610787</v>
      </c>
      <c r="AC134" s="49" t="n">
        <v>2.92847836676827</v>
      </c>
      <c r="AD134" s="49" t="n">
        <v>2.866294283495813</v>
      </c>
      <c r="AE134" s="49" t="n">
        <v>2.806178582988252</v>
      </c>
      <c r="AF134" s="50" t="n">
        <v>2.747946656300614</v>
      </c>
    </row>
    <row r="135" hidden="1" s="108">
      <c r="A135" s="49" t="inlineStr">
        <is>
          <t>Switzerland_PV_4_high_temp_baseline</t>
        </is>
      </c>
      <c r="B135" s="49" t="n">
        <v>12.44535210537682</v>
      </c>
      <c r="C135" s="49" t="n">
        <v>11.75154782163557</v>
      </c>
      <c r="D135" s="49" t="n">
        <v>11.09701538445943</v>
      </c>
      <c r="E135" s="49" t="n">
        <v>10.46961832121077</v>
      </c>
      <c r="F135" s="49" t="n">
        <v>9.861541569082998</v>
      </c>
      <c r="G135" s="49" t="n">
        <v>9.26745202415184</v>
      </c>
      <c r="H135" s="49" t="n">
        <v>8.683537718653904</v>
      </c>
      <c r="I135" s="49" t="n">
        <v>8.106967473319212</v>
      </c>
      <c r="J135" s="49" t="n">
        <v>7.535568705533175</v>
      </c>
      <c r="K135" s="49" t="n">
        <v>6.967625944450806</v>
      </c>
      <c r="L135" s="49" t="n">
        <v>6.401749736631446</v>
      </c>
      <c r="M135" s="49" t="n">
        <v>6.21663229346988</v>
      </c>
      <c r="N135" s="49" t="n">
        <v>6.038386688800367</v>
      </c>
      <c r="O135" s="49" t="n">
        <v>5.864645235183261</v>
      </c>
      <c r="P135" s="49" t="n">
        <v>5.694989685116346</v>
      </c>
      <c r="Q135" s="49" t="n">
        <v>5.527894122000545</v>
      </c>
      <c r="R135" s="49" t="n">
        <v>5.362427691501866</v>
      </c>
      <c r="S135" s="49" t="n">
        <v>5.200549176650641</v>
      </c>
      <c r="T135" s="49" t="n">
        <v>5.040845123891189</v>
      </c>
      <c r="U135" s="49" t="n">
        <v>4.88355371195027</v>
      </c>
      <c r="V135" s="49" t="n">
        <v>4.727523948537884</v>
      </c>
      <c r="W135" s="49" t="n">
        <v>4.573156979110765</v>
      </c>
      <c r="X135" s="49" t="n">
        <v>4.418848818503043</v>
      </c>
      <c r="Y135" s="49" t="n">
        <v>4.266315995376155</v>
      </c>
      <c r="Z135" s="49" t="n">
        <v>4.121893329420184</v>
      </c>
      <c r="AA135" s="49" t="n">
        <v>3.937819628658318</v>
      </c>
      <c r="AB135" s="49" t="n">
        <v>3.784731528367656</v>
      </c>
      <c r="AC135" s="49" t="n">
        <v>3.633105128883916</v>
      </c>
      <c r="AD135" s="49" t="n">
        <v>3.48265262504232</v>
      </c>
      <c r="AE135" s="49" t="n">
        <v>3.333127817679683</v>
      </c>
      <c r="AF135" s="50" t="n">
        <v>3.18431787075245</v>
      </c>
    </row>
    <row r="136" hidden="1" s="108">
      <c r="A136" s="49" t="inlineStr">
        <is>
          <t>Chile_Onshore_1_low_temp_baseline</t>
        </is>
      </c>
      <c r="B136" s="49" t="n">
        <v>3.363915326094272</v>
      </c>
      <c r="C136" s="49" t="n">
        <v>3.270620680151457</v>
      </c>
      <c r="D136" s="49" t="n">
        <v>3.184766519844</v>
      </c>
      <c r="E136" s="49" t="n">
        <v>3.104757098552073</v>
      </c>
      <c r="F136" s="49" t="n">
        <v>3.02945491419782</v>
      </c>
      <c r="G136" s="49" t="n">
        <v>2.958021715167178</v>
      </c>
      <c r="H136" s="49" t="n">
        <v>2.889822683617389</v>
      </c>
      <c r="I136" s="49" t="n">
        <v>2.824365963871863</v>
      </c>
      <c r="J136" s="49" t="n">
        <v>2.761263006655848</v>
      </c>
      <c r="K136" s="49" t="n">
        <v>2.700201708757622</v>
      </c>
      <c r="L136" s="49" t="n">
        <v>2.640927708680333</v>
      </c>
      <c r="M136" s="49" t="n">
        <v>2.585980446676938</v>
      </c>
      <c r="N136" s="49" t="n">
        <v>2.541608817012751</v>
      </c>
      <c r="O136" s="49" t="n">
        <v>2.498620532459528</v>
      </c>
      <c r="P136" s="49" t="n">
        <v>2.457082753036634</v>
      </c>
      <c r="Q136" s="49" t="n">
        <v>2.417318444795768</v>
      </c>
      <c r="R136" s="49" t="n">
        <v>2.378316327475664</v>
      </c>
      <c r="S136" s="49" t="n">
        <v>2.340234054671319</v>
      </c>
      <c r="T136" s="49" t="n">
        <v>2.304819189725818</v>
      </c>
      <c r="U136" s="49" t="n">
        <v>2.269264756684799</v>
      </c>
      <c r="V136" s="49" t="n">
        <v>2.233770360532129</v>
      </c>
      <c r="W136" s="49" t="n">
        <v>2.202276027108885</v>
      </c>
      <c r="X136" s="49" t="n">
        <v>2.171998937331632</v>
      </c>
      <c r="Y136" s="49" t="n">
        <v>2.142395027963297</v>
      </c>
      <c r="Z136" s="49" t="n">
        <v>2.116269640927595</v>
      </c>
      <c r="AA136" s="49" t="n">
        <v>2.065275671541266</v>
      </c>
      <c r="AB136" s="49" t="n">
        <v>2.034116409171257</v>
      </c>
      <c r="AC136" s="49" t="n">
        <v>2.003942320000018</v>
      </c>
      <c r="AD136" s="49" t="n">
        <v>1.97467468354969</v>
      </c>
      <c r="AE136" s="49" t="n">
        <v>1.946244594467724</v>
      </c>
      <c r="AF136" s="50" t="n">
        <v>1.9185913767101</v>
      </c>
    </row>
    <row r="137" hidden="1" s="108">
      <c r="A137" s="49" t="inlineStr">
        <is>
          <t>Chile_Onshore_2_low_temp_baseline</t>
        </is>
      </c>
      <c r="B137" s="49" t="n">
        <v>4.05448316535249</v>
      </c>
      <c r="C137" s="49" t="n">
        <v>3.943307630813512</v>
      </c>
      <c r="D137" s="49" t="n">
        <v>3.841375648205578</v>
      </c>
      <c r="E137" s="49" t="n">
        <v>3.746692157367562</v>
      </c>
      <c r="F137" s="49" t="n">
        <v>3.657834846167503</v>
      </c>
      <c r="G137" s="49" t="n">
        <v>3.573755439146618</v>
      </c>
      <c r="H137" s="49" t="n">
        <v>3.493659941882325</v>
      </c>
      <c r="I137" s="49" t="n">
        <v>3.416933058828191</v>
      </c>
      <c r="J137" s="49" t="n">
        <v>3.343088626940843</v>
      </c>
      <c r="K137" s="49" t="n">
        <v>3.271736041504122</v>
      </c>
      <c r="L137" s="49" t="n">
        <v>3.20255687585478</v>
      </c>
      <c r="M137" s="49" t="n">
        <v>3.135771304821623</v>
      </c>
      <c r="N137" s="49" t="n">
        <v>3.082141462571902</v>
      </c>
      <c r="O137" s="49" t="n">
        <v>3.030217817367495</v>
      </c>
      <c r="P137" s="49" t="n">
        <v>2.980084212387549</v>
      </c>
      <c r="Q137" s="49" t="n">
        <v>2.932143080362588</v>
      </c>
      <c r="R137" s="49" t="n">
        <v>2.885135072002023</v>
      </c>
      <c r="S137" s="49" t="n">
        <v>2.839256750490675</v>
      </c>
      <c r="T137" s="49" t="n">
        <v>2.796684762823472</v>
      </c>
      <c r="U137" s="49" t="n">
        <v>2.753923394532988</v>
      </c>
      <c r="V137" s="49" t="n">
        <v>2.711221484127082</v>
      </c>
      <c r="W137" s="49" t="n">
        <v>2.673495663863112</v>
      </c>
      <c r="X137" s="49" t="n">
        <v>2.63726643377946</v>
      </c>
      <c r="Y137" s="49" t="n">
        <v>2.601856306351802</v>
      </c>
      <c r="Z137" s="49" t="n">
        <v>2.570757485818317</v>
      </c>
      <c r="AA137" s="49" t="n">
        <v>2.508685900242696</v>
      </c>
      <c r="AB137" s="49" t="n">
        <v>2.471287220943936</v>
      </c>
      <c r="AC137" s="49" t="n">
        <v>2.435097142462195</v>
      </c>
      <c r="AD137" s="49" t="n">
        <v>2.400017622606217</v>
      </c>
      <c r="AE137" s="49" t="n">
        <v>2.365962865730083</v>
      </c>
      <c r="AF137" s="50" t="n">
        <v>2.332857343645037</v>
      </c>
    </row>
    <row r="138" hidden="1" s="108">
      <c r="A138" s="49" t="inlineStr">
        <is>
          <t>Chile_Onshore_3_low_temp_baseline</t>
        </is>
      </c>
      <c r="B138" s="49" t="n">
        <v>5.508069958108861</v>
      </c>
      <c r="C138" s="49" t="n">
        <v>5.359284539237271</v>
      </c>
      <c r="D138" s="49" t="n">
        <v>5.223509411903259</v>
      </c>
      <c r="E138" s="49" t="n">
        <v>5.097912202240443</v>
      </c>
      <c r="F138" s="49" t="n">
        <v>4.980473098943598</v>
      </c>
      <c r="G138" s="49" t="n">
        <v>4.869702948547832</v>
      </c>
      <c r="H138" s="49" t="n">
        <v>4.764473356036463</v>
      </c>
      <c r="I138" s="49" t="n">
        <v>4.663909451044133</v>
      </c>
      <c r="J138" s="49" t="n">
        <v>4.567319561747374</v>
      </c>
      <c r="K138" s="49" t="n">
        <v>4.474147576956274</v>
      </c>
      <c r="L138" s="49" t="n">
        <v>4.383939770732586</v>
      </c>
      <c r="M138" s="49" t="n">
        <v>4.292259010803973</v>
      </c>
      <c r="N138" s="49" t="n">
        <v>4.219133718901281</v>
      </c>
      <c r="O138" s="49" t="n">
        <v>4.148394122422683</v>
      </c>
      <c r="P138" s="49" t="n">
        <v>4.080159549735188</v>
      </c>
      <c r="Q138" s="49" t="n">
        <v>4.014999552547563</v>
      </c>
      <c r="R138" s="49" t="n">
        <v>3.951135523550932</v>
      </c>
      <c r="S138" s="49" t="n">
        <v>3.888845809800151</v>
      </c>
      <c r="T138" s="49" t="n">
        <v>3.831207618891047</v>
      </c>
      <c r="U138" s="49" t="n">
        <v>3.77328097586548</v>
      </c>
      <c r="V138" s="49" t="n">
        <v>3.715417737044618</v>
      </c>
      <c r="W138" s="49" t="n">
        <v>3.664543128735721</v>
      </c>
      <c r="X138" s="49" t="n">
        <v>3.615765409264606</v>
      </c>
      <c r="Y138" s="49" t="n">
        <v>3.568127251013986</v>
      </c>
      <c r="Z138" s="49" t="n">
        <v>3.526567663987906</v>
      </c>
      <c r="AA138" s="49" t="n">
        <v>3.441186887683834</v>
      </c>
      <c r="AB138" s="49" t="n">
        <v>3.390679266567281</v>
      </c>
      <c r="AC138" s="49" t="n">
        <v>3.341862971606024</v>
      </c>
      <c r="AD138" s="49" t="n">
        <v>3.2945998841478</v>
      </c>
      <c r="AE138" s="49" t="n">
        <v>3.248769166966132</v>
      </c>
      <c r="AF138" s="50" t="n">
        <v>3.204264470657726</v>
      </c>
    </row>
    <row r="139" hidden="1" s="108">
      <c r="A139" s="49" t="inlineStr">
        <is>
          <t>Chile_Offshore_1_low_temp_baseline</t>
        </is>
      </c>
      <c r="B139" s="49" t="n">
        <v>4.043662892585715</v>
      </c>
      <c r="C139" s="49" t="n">
        <v>3.913883642817188</v>
      </c>
      <c r="D139" s="49" t="n">
        <v>3.80068731391496</v>
      </c>
      <c r="E139" s="49" t="n">
        <v>3.699355108128619</v>
      </c>
      <c r="F139" s="49" t="n">
        <v>3.606911991384245</v>
      </c>
      <c r="G139" s="49" t="n">
        <v>3.521365910848488</v>
      </c>
      <c r="H139" s="49" t="n">
        <v>3.441319979990802</v>
      </c>
      <c r="I139" s="49" t="n">
        <v>3.365758160332071</v>
      </c>
      <c r="J139" s="49" t="n">
        <v>3.293919120989682</v>
      </c>
      <c r="K139" s="49" t="n">
        <v>3.225218140626862</v>
      </c>
      <c r="L139" s="49" t="n">
        <v>3.159196697951472</v>
      </c>
      <c r="M139" s="49" t="n">
        <v>3.076842472176659</v>
      </c>
      <c r="N139" s="49" t="n">
        <v>3.004578432398898</v>
      </c>
      <c r="O139" s="49" t="n">
        <v>2.938926635184779</v>
      </c>
      <c r="P139" s="49" t="n">
        <v>2.878444966462923</v>
      </c>
      <c r="Q139" s="49" t="n">
        <v>2.822243630906548</v>
      </c>
      <c r="R139" s="49" t="n">
        <v>2.770032424687495</v>
      </c>
      <c r="S139" s="49" t="n">
        <v>2.720345344365798</v>
      </c>
      <c r="T139" s="49" t="n">
        <v>2.673302382585589</v>
      </c>
      <c r="U139" s="49" t="n">
        <v>2.629096328242928</v>
      </c>
      <c r="V139" s="49" t="n">
        <v>2.585847755230006</v>
      </c>
      <c r="W139" s="49" t="n">
        <v>2.537379335592329</v>
      </c>
      <c r="X139" s="49" t="n">
        <v>2.49093373009347</v>
      </c>
      <c r="Y139" s="49" t="n">
        <v>2.447247745830796</v>
      </c>
      <c r="Z139" s="49" t="n">
        <v>2.407777991014093</v>
      </c>
      <c r="AA139" s="49" t="n">
        <v>2.351637434596245</v>
      </c>
      <c r="AB139" s="49" t="n">
        <v>2.311815400097259</v>
      </c>
      <c r="AC139" s="49" t="n">
        <v>2.273939706008285</v>
      </c>
      <c r="AD139" s="49" t="n">
        <v>2.237777510594573</v>
      </c>
      <c r="AE139" s="49" t="n">
        <v>2.203137231322094</v>
      </c>
      <c r="AF139" s="50" t="n">
        <v>2.169859324657302</v>
      </c>
    </row>
    <row r="140" hidden="1" s="108">
      <c r="A140" s="49" t="inlineStr">
        <is>
          <t>Chile_Offshore_2_low_temp_baseline</t>
        </is>
      </c>
      <c r="B140" s="49" t="n">
        <v>5.547384108133143</v>
      </c>
      <c r="C140" s="49" t="n">
        <v>5.370755053922808</v>
      </c>
      <c r="D140" s="49" t="n">
        <v>5.218238654709361</v>
      </c>
      <c r="E140" s="49" t="n">
        <v>5.08297083410543</v>
      </c>
      <c r="F140" s="49" t="n">
        <v>4.960624416608654</v>
      </c>
      <c r="G140" s="49" t="n">
        <v>4.848302252446102</v>
      </c>
      <c r="H140" s="49" t="n">
        <v>4.743972996306455</v>
      </c>
      <c r="I140" s="49" t="n">
        <v>4.646159311050047</v>
      </c>
      <c r="J140" s="49" t="n">
        <v>4.553754360504983</v>
      </c>
      <c r="K140" s="49" t="n">
        <v>4.465908197022694</v>
      </c>
      <c r="L140" s="49" t="n">
        <v>4.381954430897471</v>
      </c>
      <c r="M140" s="49" t="n">
        <v>4.266139489350376</v>
      </c>
      <c r="N140" s="49" t="n">
        <v>4.164997831086598</v>
      </c>
      <c r="O140" s="49" t="n">
        <v>4.073457336609516</v>
      </c>
      <c r="P140" s="49" t="n">
        <v>3.989415250561231</v>
      </c>
      <c r="Q140" s="49" t="n">
        <v>3.911574394041208</v>
      </c>
      <c r="R140" s="49" t="n">
        <v>3.839512115042672</v>
      </c>
      <c r="S140" s="49" t="n">
        <v>3.771090775780973</v>
      </c>
      <c r="T140" s="49" t="n">
        <v>3.706485995447158</v>
      </c>
      <c r="U140" s="49" t="n">
        <v>3.645979559011741</v>
      </c>
      <c r="V140" s="49" t="n">
        <v>3.586830791672357</v>
      </c>
      <c r="W140" s="49" t="n">
        <v>3.520027239242479</v>
      </c>
      <c r="X140" s="49" t="n">
        <v>3.4561374462901</v>
      </c>
      <c r="Y140" s="49" t="n">
        <v>3.396237072047642</v>
      </c>
      <c r="Z140" s="49" t="n">
        <v>3.342452019284562</v>
      </c>
      <c r="AA140" s="49" t="n">
        <v>3.26431178660827</v>
      </c>
      <c r="AB140" s="49" t="n">
        <v>3.209943279786131</v>
      </c>
      <c r="AC140" s="49" t="n">
        <v>3.158380884824</v>
      </c>
      <c r="AD140" s="49" t="n">
        <v>3.109285654745388</v>
      </c>
      <c r="AE140" s="49" t="n">
        <v>3.062378778058307</v>
      </c>
      <c r="AF140" s="50" t="n">
        <v>3.017428138030233</v>
      </c>
    </row>
    <row r="141" hidden="1" s="108">
      <c r="A141" s="49" t="inlineStr">
        <is>
          <t>Chile_PV_3_low_temp_baseline</t>
        </is>
      </c>
      <c r="B141" s="49" t="n">
        <v>4.504998425059512</v>
      </c>
      <c r="C141" s="49" t="n">
        <v>4.307152816795218</v>
      </c>
      <c r="D141" s="49" t="n">
        <v>4.130644142208063</v>
      </c>
      <c r="E141" s="49" t="n">
        <v>3.969493650435097</v>
      </c>
      <c r="F141" s="49" t="n">
        <v>3.819892563151253</v>
      </c>
      <c r="G141" s="49" t="n">
        <v>3.679276157483912</v>
      </c>
      <c r="H141" s="49" t="n">
        <v>3.545841174694755</v>
      </c>
      <c r="I141" s="49" t="n">
        <v>3.41827502797794</v>
      </c>
      <c r="J141" s="49" t="n">
        <v>3.295594716800855</v>
      </c>
      <c r="K141" s="49" t="n">
        <v>3.17704634473625</v>
      </c>
      <c r="L141" s="49" t="n">
        <v>3.062039923263374</v>
      </c>
      <c r="M141" s="49" t="n">
        <v>2.98747805220824</v>
      </c>
      <c r="N141" s="49" t="n">
        <v>2.91783348725064</v>
      </c>
      <c r="O141" s="49" t="n">
        <v>2.85155185125566</v>
      </c>
      <c r="P141" s="49" t="n">
        <v>2.788358968706304</v>
      </c>
      <c r="Q141" s="49" t="n">
        <v>2.727249011345837</v>
      </c>
      <c r="R141" s="49" t="n">
        <v>2.667605491094324</v>
      </c>
      <c r="S141" s="49" t="n">
        <v>2.610722786965818</v>
      </c>
      <c r="T141" s="49" t="n">
        <v>2.55566701153638</v>
      </c>
      <c r="U141" s="49" t="n">
        <v>2.502596607285303</v>
      </c>
      <c r="V141" s="49" t="n">
        <v>2.45074762810341</v>
      </c>
      <c r="W141" s="49" t="n">
        <v>2.398470143146492</v>
      </c>
      <c r="X141" s="49" t="n">
        <v>2.346937179754317</v>
      </c>
      <c r="Y141" s="49" t="n">
        <v>2.297310510131431</v>
      </c>
      <c r="Z141" s="49" t="n">
        <v>2.25390137544403</v>
      </c>
      <c r="AA141" s="49" t="n">
        <v>2.184300363550484</v>
      </c>
      <c r="AB141" s="49" t="n">
        <v>2.136412822739995</v>
      </c>
      <c r="AC141" s="49" t="n">
        <v>2.090271199006798</v>
      </c>
      <c r="AD141" s="49" t="n">
        <v>2.045701704336791</v>
      </c>
      <c r="AE141" s="49" t="n">
        <v>2.002557310244792</v>
      </c>
      <c r="AF141" s="50" t="n">
        <v>1.960712517766095</v>
      </c>
    </row>
    <row r="142" hidden="1" s="108">
      <c r="A142" s="49" t="inlineStr">
        <is>
          <t>Chile_PV_4_low_temp_baseline</t>
        </is>
      </c>
      <c r="B142" s="49" t="n">
        <v>5.301633660320703</v>
      </c>
      <c r="C142" s="49" t="n">
        <v>5.067299937755073</v>
      </c>
      <c r="D142" s="49" t="n">
        <v>4.859044651994882</v>
      </c>
      <c r="E142" s="49" t="n">
        <v>4.669534933832506</v>
      </c>
      <c r="F142" s="49" t="n">
        <v>4.494098992022122</v>
      </c>
      <c r="G142" s="49" t="n">
        <v>4.32959074657848</v>
      </c>
      <c r="H142" s="49" t="n">
        <v>4.173798040025408</v>
      </c>
      <c r="I142" s="49" t="n">
        <v>4.025110554650299</v>
      </c>
      <c r="J142" s="49" t="n">
        <v>3.882322256675548</v>
      </c>
      <c r="K142" s="49" t="n">
        <v>3.744508158253826</v>
      </c>
      <c r="L142" s="49" t="n">
        <v>3.61094435235963</v>
      </c>
      <c r="M142" s="49" t="n">
        <v>3.522373870808428</v>
      </c>
      <c r="N142" s="49" t="n">
        <v>3.439765467727465</v>
      </c>
      <c r="O142" s="49" t="n">
        <v>3.361227506184027</v>
      </c>
      <c r="P142" s="49" t="n">
        <v>3.286428956278925</v>
      </c>
      <c r="Q142" s="49" t="n">
        <v>3.214144718293823</v>
      </c>
      <c r="R142" s="49" t="n">
        <v>3.143623774921336</v>
      </c>
      <c r="S142" s="49" t="n">
        <v>3.076449538741392</v>
      </c>
      <c r="T142" s="49" t="n">
        <v>3.011483263942227</v>
      </c>
      <c r="U142" s="49" t="n">
        <v>2.948920603435753</v>
      </c>
      <c r="V142" s="49" t="n">
        <v>2.887829049411858</v>
      </c>
      <c r="W142" s="49" t="n">
        <v>2.826200410859223</v>
      </c>
      <c r="X142" s="49" t="n">
        <v>2.765460141724913</v>
      </c>
      <c r="Y142" s="49" t="n">
        <v>2.707029135448821</v>
      </c>
      <c r="Z142" s="49" t="n">
        <v>2.656178371606898</v>
      </c>
      <c r="AA142" s="49" t="n">
        <v>2.573283638613351</v>
      </c>
      <c r="AB142" s="49" t="n">
        <v>2.516916556036733</v>
      </c>
      <c r="AC142" s="49" t="n">
        <v>2.46266244956945</v>
      </c>
      <c r="AD142" s="49" t="n">
        <v>2.410308600756429</v>
      </c>
      <c r="AE142" s="49" t="n">
        <v>2.359675092011932</v>
      </c>
      <c r="AF142" s="50" t="n">
        <v>2.31060839539168</v>
      </c>
    </row>
    <row r="143" hidden="1" s="108">
      <c r="A143" s="49" t="inlineStr">
        <is>
          <t>Chile_Onshore_1_high_temp_baseline</t>
        </is>
      </c>
      <c r="B143" s="49" t="n">
        <v>5.263206910021063</v>
      </c>
      <c r="C143" s="49" t="n">
        <v>5.0313007240985</v>
      </c>
      <c r="D143" s="49" t="n">
        <v>4.806679634832501</v>
      </c>
      <c r="E143" s="49" t="n">
        <v>4.587762769679579</v>
      </c>
      <c r="F143" s="49" t="n">
        <v>4.373416174649095</v>
      </c>
      <c r="G143" s="49" t="n">
        <v>4.162798104738717</v>
      </c>
      <c r="H143" s="49" t="n">
        <v>3.955265694279273</v>
      </c>
      <c r="I143" s="49" t="n">
        <v>3.750315994289735</v>
      </c>
      <c r="J143" s="49" t="n">
        <v>3.547547265804541</v>
      </c>
      <c r="K143" s="49" t="n">
        <v>3.346632734373204</v>
      </c>
      <c r="L143" s="49" t="n">
        <v>3.147302293781379</v>
      </c>
      <c r="M143" s="49" t="n">
        <v>3.073013779068755</v>
      </c>
      <c r="N143" s="49" t="n">
        <v>3.007780601329022</v>
      </c>
      <c r="O143" s="49" t="n">
        <v>2.943533710674375</v>
      </c>
      <c r="P143" s="49" t="n">
        <v>2.880343064603401</v>
      </c>
      <c r="Q143" s="49" t="n">
        <v>2.818506431214504</v>
      </c>
      <c r="R143" s="49" t="n">
        <v>2.757135016090958</v>
      </c>
      <c r="S143" s="49" t="n">
        <v>2.6963758176932</v>
      </c>
      <c r="T143" s="49" t="n">
        <v>2.637799914284995</v>
      </c>
      <c r="U143" s="49" t="n">
        <v>2.578906680655367</v>
      </c>
      <c r="V143" s="49" t="n">
        <v>2.519876189893363</v>
      </c>
      <c r="W143" s="49" t="n">
        <v>2.464980124727892</v>
      </c>
      <c r="X143" s="49" t="n">
        <v>2.41088988347518</v>
      </c>
      <c r="Y143" s="49" t="n">
        <v>2.357119755299773</v>
      </c>
      <c r="Z143" s="49" t="n">
        <v>2.306210262867614</v>
      </c>
      <c r="AA143" s="49" t="n">
        <v>2.232498440971733</v>
      </c>
      <c r="AB143" s="49" t="n">
        <v>2.176437983007663</v>
      </c>
      <c r="AC143" s="49" t="n">
        <v>2.120984302717924</v>
      </c>
      <c r="AD143" s="49" t="n">
        <v>2.066069913838578</v>
      </c>
      <c r="AE143" s="49" t="n">
        <v>2.011635695249055</v>
      </c>
      <c r="AF143" s="50" t="n">
        <v>1.957629525136345</v>
      </c>
    </row>
    <row r="144" hidden="1" s="108">
      <c r="A144" s="49" t="inlineStr">
        <is>
          <t>Chile_Onshore_2_high_temp_baseline</t>
        </is>
      </c>
      <c r="B144" s="49" t="n">
        <v>6.020700858231001</v>
      </c>
      <c r="C144" s="49" t="n">
        <v>5.764962090249433</v>
      </c>
      <c r="D144" s="49" t="n">
        <v>5.517975252170807</v>
      </c>
      <c r="E144" s="49" t="n">
        <v>5.277730293079776</v>
      </c>
      <c r="F144" s="49" t="n">
        <v>5.042783204512513</v>
      </c>
      <c r="G144" s="49" t="n">
        <v>4.812059974031456</v>
      </c>
      <c r="H144" s="49" t="n">
        <v>4.584738307107278</v>
      </c>
      <c r="I144" s="49" t="n">
        <v>4.360172894015933</v>
      </c>
      <c r="J144" s="49" t="n">
        <v>4.137846343321376</v>
      </c>
      <c r="K144" s="49" t="n">
        <v>3.917335905626477</v>
      </c>
      <c r="L144" s="49" t="n">
        <v>3.698290270514422</v>
      </c>
      <c r="M144" s="49" t="n">
        <v>3.612825596623278</v>
      </c>
      <c r="N144" s="49" t="n">
        <v>3.538677341871449</v>
      </c>
      <c r="O144" s="49" t="n">
        <v>3.46573103388663</v>
      </c>
      <c r="P144" s="49" t="n">
        <v>3.394074156322658</v>
      </c>
      <c r="Q144" s="49" t="n">
        <v>3.324079614770183</v>
      </c>
      <c r="R144" s="49" t="n">
        <v>3.254633484245032</v>
      </c>
      <c r="S144" s="49" t="n">
        <v>3.185919858361303</v>
      </c>
      <c r="T144" s="49" t="n">
        <v>3.119906820209117</v>
      </c>
      <c r="U144" s="49" t="n">
        <v>3.053461311995631</v>
      </c>
      <c r="V144" s="49" t="n">
        <v>2.986809011337881</v>
      </c>
      <c r="W144" s="49" t="n">
        <v>2.925416121696797</v>
      </c>
      <c r="X144" s="49" t="n">
        <v>2.864957606117909</v>
      </c>
      <c r="Y144" s="49" t="n">
        <v>2.804823335019209</v>
      </c>
      <c r="Z144" s="49" t="n">
        <v>2.748189730584581</v>
      </c>
      <c r="AA144" s="49" t="n">
        <v>2.66295785714646</v>
      </c>
      <c r="AB144" s="49" t="n">
        <v>2.59972917787554</v>
      </c>
      <c r="AC144" s="49" t="n">
        <v>2.537178479005785</v>
      </c>
      <c r="AD144" s="49" t="n">
        <v>2.475219109431035</v>
      </c>
      <c r="AE144" s="49" t="n">
        <v>2.413774899399531</v>
      </c>
      <c r="AF144" s="50" t="n">
        <v>2.352778440445729</v>
      </c>
    </row>
    <row r="145" hidden="1" s="108">
      <c r="A145" s="49" t="inlineStr">
        <is>
          <t>Chile_Onshore_3_high_temp_baseline</t>
        </is>
      </c>
      <c r="B145" s="49" t="n">
        <v>7.61768654100013</v>
      </c>
      <c r="C145" s="49" t="n">
        <v>7.311344765087954</v>
      </c>
      <c r="D145" s="49" t="n">
        <v>7.016958879197421</v>
      </c>
      <c r="E145" s="49" t="n">
        <v>6.731583447261452</v>
      </c>
      <c r="F145" s="49" t="n">
        <v>6.453094485493271</v>
      </c>
      <c r="G145" s="49" t="n">
        <v>6.179904452900715</v>
      </c>
      <c r="H145" s="49" t="n">
        <v>5.910790255085448</v>
      </c>
      <c r="I145" s="49" t="n">
        <v>5.644784529746468</v>
      </c>
      <c r="J145" s="49" t="n">
        <v>5.381104232201729</v>
      </c>
      <c r="K145" s="49" t="n">
        <v>5.119102167282076</v>
      </c>
      <c r="L145" s="49" t="n">
        <v>4.858233158116826</v>
      </c>
      <c r="M145" s="49" t="n">
        <v>4.749351865562963</v>
      </c>
      <c r="N145" s="49" t="n">
        <v>4.656556950765272</v>
      </c>
      <c r="O145" s="49" t="n">
        <v>4.565393168819273</v>
      </c>
      <c r="P145" s="49" t="n">
        <v>4.475983588863481</v>
      </c>
      <c r="Q145" s="49" t="n">
        <v>4.388858302585865</v>
      </c>
      <c r="R145" s="49" t="n">
        <v>4.302425899494141</v>
      </c>
      <c r="S145" s="49" t="n">
        <v>4.216947790160853</v>
      </c>
      <c r="T145" s="49" t="n">
        <v>4.13522792011213</v>
      </c>
      <c r="U145" s="49" t="n">
        <v>4.052797616526967</v>
      </c>
      <c r="V145" s="49" t="n">
        <v>3.969978532055312</v>
      </c>
      <c r="W145" s="49" t="n">
        <v>3.894943636453047</v>
      </c>
      <c r="X145" s="49" t="n">
        <v>3.821110499628189</v>
      </c>
      <c r="Y145" s="49" t="n">
        <v>3.747605170649183</v>
      </c>
      <c r="Z145" s="49" t="n">
        <v>3.678940184265938</v>
      </c>
      <c r="AA145" s="49" t="n">
        <v>3.56947163986704</v>
      </c>
      <c r="AB145" s="49" t="n">
        <v>3.491153097832676</v>
      </c>
      <c r="AC145" s="49" t="n">
        <v>3.413648859364507</v>
      </c>
      <c r="AD145" s="49" t="n">
        <v>3.336829396663936</v>
      </c>
      <c r="AE145" s="49" t="n">
        <v>3.260579966637452</v>
      </c>
      <c r="AF145" s="50" t="n">
        <v>3.184798140143893</v>
      </c>
    </row>
    <row r="146" hidden="1" s="108">
      <c r="A146" s="49" t="inlineStr">
        <is>
          <t>Chile_Offshore_1_high_temp_baseline</t>
        </is>
      </c>
      <c r="B146" s="49" t="n">
        <v>5.704577209354456</v>
      </c>
      <c r="C146" s="49" t="n">
        <v>5.44963475320934</v>
      </c>
      <c r="D146" s="49" t="n">
        <v>5.210338627887371</v>
      </c>
      <c r="E146" s="49" t="n">
        <v>4.98214089507658</v>
      </c>
      <c r="F146" s="49" t="n">
        <v>4.762160417283456</v>
      </c>
      <c r="G146" s="49" t="n">
        <v>4.548456766481131</v>
      </c>
      <c r="H146" s="49" t="n">
        <v>4.339659713680245</v>
      </c>
      <c r="I146" s="49" t="n">
        <v>4.134764262907749</v>
      </c>
      <c r="J146" s="49" t="n">
        <v>3.933009889496203</v>
      </c>
      <c r="K146" s="49" t="n">
        <v>3.733805692706407</v>
      </c>
      <c r="L146" s="49" t="n">
        <v>3.536682031474458</v>
      </c>
      <c r="M146" s="49" t="n">
        <v>3.442071269138348</v>
      </c>
      <c r="N146" s="49" t="n">
        <v>3.355922548507853</v>
      </c>
      <c r="O146" s="49" t="n">
        <v>3.275230663444258</v>
      </c>
      <c r="P146" s="49" t="n">
        <v>3.198762906182064</v>
      </c>
      <c r="Q146" s="49" t="n">
        <v>3.125764200886372</v>
      </c>
      <c r="R146" s="49" t="n">
        <v>3.056004843797844</v>
      </c>
      <c r="S146" s="49" t="n">
        <v>2.98820488991495</v>
      </c>
      <c r="T146" s="49" t="n">
        <v>2.922488571057222</v>
      </c>
      <c r="U146" s="49" t="n">
        <v>2.859045878455168</v>
      </c>
      <c r="V146" s="49" t="n">
        <v>2.796209979164182</v>
      </c>
      <c r="W146" s="49" t="n">
        <v>2.729212544620687</v>
      </c>
      <c r="X146" s="49" t="n">
        <v>2.663639835013523</v>
      </c>
      <c r="Y146" s="49" t="n">
        <v>2.600165213162204</v>
      </c>
      <c r="Z146" s="49" t="n">
        <v>2.540114941953554</v>
      </c>
      <c r="AA146" s="49" t="n">
        <v>2.464636311360386</v>
      </c>
      <c r="AB146" s="49" t="n">
        <v>2.403511874001496</v>
      </c>
      <c r="AC146" s="49" t="n">
        <v>2.343783944998128</v>
      </c>
      <c r="AD146" s="49" t="n">
        <v>2.285248839321071</v>
      </c>
      <c r="AE146" s="49" t="n">
        <v>2.227738860818371</v>
      </c>
      <c r="AF146" s="50" t="n">
        <v>2.1711142224332</v>
      </c>
    </row>
    <row r="147" hidden="1" s="108">
      <c r="A147" s="49" t="inlineStr">
        <is>
          <t>Chile_Offshore_2_high_temp_baseline</t>
        </is>
      </c>
      <c r="B147" s="49" t="n">
        <v>7.129621262706351</v>
      </c>
      <c r="C147" s="49" t="n">
        <v>6.825354896329195</v>
      </c>
      <c r="D147" s="49" t="n">
        <v>6.543328886209199</v>
      </c>
      <c r="E147" s="49" t="n">
        <v>6.277041731453437</v>
      </c>
      <c r="F147" s="49" t="n">
        <v>6.022376234426448</v>
      </c>
      <c r="G147" s="49" t="n">
        <v>5.77656055151172</v>
      </c>
      <c r="H147" s="49" t="n">
        <v>5.537638102878812</v>
      </c>
      <c r="I147" s="49" t="n">
        <v>5.304174361764436</v>
      </c>
      <c r="J147" s="49" t="n">
        <v>5.075084119995106</v>
      </c>
      <c r="K147" s="49" t="n">
        <v>4.849524438965451</v>
      </c>
      <c r="L147" s="49" t="n">
        <v>4.626825483524979</v>
      </c>
      <c r="M147" s="49" t="n">
        <v>4.505099460584685</v>
      </c>
      <c r="N147" s="49" t="n">
        <v>4.395566901347623</v>
      </c>
      <c r="O147" s="49" t="n">
        <v>4.293884184725709</v>
      </c>
      <c r="P147" s="49" t="n">
        <v>4.1982705568703</v>
      </c>
      <c r="Q147" s="49" t="n">
        <v>4.107635647292642</v>
      </c>
      <c r="R147" s="49" t="n">
        <v>4.021649028141647</v>
      </c>
      <c r="S147" s="49" t="n">
        <v>3.938459601154971</v>
      </c>
      <c r="T147" s="49" t="n">
        <v>3.858248474367326</v>
      </c>
      <c r="U147" s="49" t="n">
        <v>3.78129208192026</v>
      </c>
      <c r="V147" s="49" t="n">
        <v>3.705177698513465</v>
      </c>
      <c r="W147" s="49" t="n">
        <v>3.622705045044195</v>
      </c>
      <c r="X147" s="49" t="n">
        <v>3.542328991015502</v>
      </c>
      <c r="Y147" s="49" t="n">
        <v>3.46502951373914</v>
      </c>
      <c r="Z147" s="49" t="n">
        <v>3.392735584774809</v>
      </c>
      <c r="AA147" s="49" t="n">
        <v>3.298091190232418</v>
      </c>
      <c r="AB147" s="49" t="n">
        <v>3.224314218115869</v>
      </c>
      <c r="AC147" s="49" t="n">
        <v>3.152609379675884</v>
      </c>
      <c r="AD147" s="49" t="n">
        <v>3.082684458277469</v>
      </c>
      <c r="AE147" s="49" t="n">
        <v>3.014299114379112</v>
      </c>
      <c r="AF147" s="50" t="n">
        <v>2.947253239129118</v>
      </c>
    </row>
    <row r="148" hidden="1" s="108">
      <c r="A148" s="49" t="inlineStr">
        <is>
          <t>Chile_PV_3_high_temp_baseline</t>
        </is>
      </c>
      <c r="B148" s="49" t="n">
        <v>9.410165761076717</v>
      </c>
      <c r="C148" s="49" t="n">
        <v>8.878358618396962</v>
      </c>
      <c r="D148" s="49" t="n">
        <v>8.372357074528683</v>
      </c>
      <c r="E148" s="49" t="n">
        <v>7.884731372025708</v>
      </c>
      <c r="F148" s="49" t="n">
        <v>7.410716627409352</v>
      </c>
      <c r="G148" s="49" t="n">
        <v>6.947079068784465</v>
      </c>
      <c r="H148" s="49" t="n">
        <v>6.491524049669436</v>
      </c>
      <c r="I148" s="49" t="n">
        <v>6.042363275827745</v>
      </c>
      <c r="J148" s="49" t="n">
        <v>5.59831649231409</v>
      </c>
      <c r="K148" s="49" t="n">
        <v>5.158387554935325</v>
      </c>
      <c r="L148" s="49" t="n">
        <v>4.721783873222622</v>
      </c>
      <c r="M148" s="49" t="n">
        <v>4.584063051635948</v>
      </c>
      <c r="N148" s="49" t="n">
        <v>4.450930845774778</v>
      </c>
      <c r="O148" s="49" t="n">
        <v>4.320848426736952</v>
      </c>
      <c r="P148" s="49" t="n">
        <v>4.193550860977108</v>
      </c>
      <c r="Q148" s="49" t="n">
        <v>4.068043488310082</v>
      </c>
      <c r="R148" s="49" t="n">
        <v>3.943718893247917</v>
      </c>
      <c r="S148" s="49" t="n">
        <v>3.821872748507964</v>
      </c>
      <c r="T148" s="49" t="n">
        <v>3.701580418365455</v>
      </c>
      <c r="U148" s="49" t="n">
        <v>3.583004944436836</v>
      </c>
      <c r="V148" s="49" t="n">
        <v>3.465390433953577</v>
      </c>
      <c r="W148" s="49" t="n">
        <v>3.348433410684589</v>
      </c>
      <c r="X148" s="49" t="n">
        <v>3.231742094599674</v>
      </c>
      <c r="Y148" s="49" t="n">
        <v>3.116468054749169</v>
      </c>
      <c r="Z148" s="49" t="n">
        <v>3.006863666313007</v>
      </c>
      <c r="AA148" s="49" t="n">
        <v>2.870952422721743</v>
      </c>
      <c r="AB148" s="49" t="n">
        <v>2.756021082034757</v>
      </c>
      <c r="AC148" s="49" t="n">
        <v>2.642340515281682</v>
      </c>
      <c r="AD148" s="49" t="n">
        <v>2.529733266515775</v>
      </c>
      <c r="AE148" s="49" t="n">
        <v>2.418048905094425</v>
      </c>
      <c r="AF148" s="50" t="n">
        <v>2.307158720767372</v>
      </c>
    </row>
    <row r="149" hidden="1" s="108">
      <c r="A149" s="49" t="inlineStr">
        <is>
          <t>Chile_PV_4_high_temp_baseline</t>
        </is>
      </c>
      <c r="B149" s="49" t="n">
        <v>10.76752654249207</v>
      </c>
      <c r="C149" s="49" t="n">
        <v>10.16199799704913</v>
      </c>
      <c r="D149" s="49" t="n">
        <v>9.587810340891851</v>
      </c>
      <c r="E149" s="49" t="n">
        <v>9.03583356683524</v>
      </c>
      <c r="F149" s="49" t="n">
        <v>8.500211958297321</v>
      </c>
      <c r="G149" s="49" t="n">
        <v>7.976970754077473</v>
      </c>
      <c r="H149" s="49" t="n">
        <v>7.463288678305977</v>
      </c>
      <c r="I149" s="49" t="n">
        <v>6.957089034357278</v>
      </c>
      <c r="J149" s="49" t="n">
        <v>6.456796035670038</v>
      </c>
      <c r="K149" s="49" t="n">
        <v>5.961182541213367</v>
      </c>
      <c r="L149" s="49" t="n">
        <v>5.469271083115376</v>
      </c>
      <c r="M149" s="49" t="n">
        <v>5.310323284298125</v>
      </c>
      <c r="N149" s="49" t="n">
        <v>5.157028076880565</v>
      </c>
      <c r="O149" s="49" t="n">
        <v>5.007483303668868</v>
      </c>
      <c r="P149" s="49" t="n">
        <v>4.861363644106058</v>
      </c>
      <c r="Q149" s="49" t="n">
        <v>4.71743873478826</v>
      </c>
      <c r="R149" s="49" t="n">
        <v>4.57495707788161</v>
      </c>
      <c r="S149" s="49" t="n">
        <v>4.435527165669111</v>
      </c>
      <c r="T149" s="49" t="n">
        <v>4.298004236169803</v>
      </c>
      <c r="U149" s="49" t="n">
        <v>4.162592305725431</v>
      </c>
      <c r="V149" s="49" t="n">
        <v>4.02835467399819</v>
      </c>
      <c r="W149" s="49" t="n">
        <v>3.895590424885737</v>
      </c>
      <c r="X149" s="49" t="n">
        <v>3.762783722898155</v>
      </c>
      <c r="Y149" s="49" t="n">
        <v>3.631336761814961</v>
      </c>
      <c r="Z149" s="49" t="n">
        <v>3.506422184026148</v>
      </c>
      <c r="AA149" s="49" t="n">
        <v>3.348988252058904</v>
      </c>
      <c r="AB149" s="49" t="n">
        <v>3.216794401804838</v>
      </c>
      <c r="AC149" s="49" t="n">
        <v>3.085676554237049</v>
      </c>
      <c r="AD149" s="49" t="n">
        <v>2.955389802093889</v>
      </c>
      <c r="AE149" s="49" t="n">
        <v>2.82572380664429</v>
      </c>
      <c r="AF149" s="50" t="n">
        <v>2.696495915115024</v>
      </c>
    </row>
    <row r="150" hidden="1" s="108">
      <c r="A150" s="49" t="inlineStr">
        <is>
          <t>China_Onshore_1_low_temp_baseline</t>
        </is>
      </c>
      <c r="B150" s="49" t="n">
        <v>2.768143151730951</v>
      </c>
      <c r="C150" s="49" t="n">
        <v>2.688755899937568</v>
      </c>
      <c r="D150" s="49" t="n">
        <v>2.614740250649347</v>
      </c>
      <c r="E150" s="49" t="n">
        <v>2.544923995390856</v>
      </c>
      <c r="F150" s="49" t="n">
        <v>2.478470807369973</v>
      </c>
      <c r="G150" s="49" t="n">
        <v>2.414763752937699</v>
      </c>
      <c r="H150" s="49" t="n">
        <v>2.3533350760101</v>
      </c>
      <c r="I150" s="49" t="n">
        <v>2.293821874595187</v>
      </c>
      <c r="J150" s="49" t="n">
        <v>2.235937028530506</v>
      </c>
      <c r="K150" s="49" t="n">
        <v>2.179449503631762</v>
      </c>
      <c r="L150" s="49" t="n">
        <v>2.124170633480202</v>
      </c>
      <c r="M150" s="49" t="n">
        <v>2.080385957964191</v>
      </c>
      <c r="N150" s="49" t="n">
        <v>2.044221090086963</v>
      </c>
      <c r="O150" s="49" t="n">
        <v>2.009090674167244</v>
      </c>
      <c r="P150" s="49" t="n">
        <v>1.975041970402215</v>
      </c>
      <c r="Q150" s="49" t="n">
        <v>1.942305394251801</v>
      </c>
      <c r="R150" s="49" t="n">
        <v>1.910156039135773</v>
      </c>
      <c r="S150" s="49" t="n">
        <v>1.878706080948395</v>
      </c>
      <c r="T150" s="49" t="n">
        <v>1.849205776922757</v>
      </c>
      <c r="U150" s="49" t="n">
        <v>1.819644963383817</v>
      </c>
      <c r="V150" s="49" t="n">
        <v>1.790166006081571</v>
      </c>
      <c r="W150" s="49" t="n">
        <v>1.763603642476061</v>
      </c>
      <c r="X150" s="49" t="n">
        <v>1.737942762045764</v>
      </c>
      <c r="Y150" s="49" t="n">
        <v>1.712793193155823</v>
      </c>
      <c r="Z150" s="49" t="n">
        <v>1.690159151103407</v>
      </c>
      <c r="AA150" s="49" t="n">
        <v>1.649785115159115</v>
      </c>
      <c r="AB150" s="49" t="n">
        <v>1.623616749268142</v>
      </c>
      <c r="AC150" s="49" t="n">
        <v>1.59818120020635</v>
      </c>
      <c r="AD150" s="49" t="n">
        <v>1.573421288656496</v>
      </c>
      <c r="AE150" s="49" t="n">
        <v>1.549286918757509</v>
      </c>
      <c r="AF150" s="50" t="n">
        <v>1.525733935072906</v>
      </c>
    </row>
    <row r="151" hidden="1" s="108">
      <c r="A151" s="49" t="inlineStr">
        <is>
          <t>China_Onshore_2_low_temp_baseline</t>
        </is>
      </c>
      <c r="B151" s="49" t="n">
        <v>3.357693422245767</v>
      </c>
      <c r="C151" s="49" t="n">
        <v>3.262206476086281</v>
      </c>
      <c r="D151" s="49" t="n">
        <v>3.173366552995243</v>
      </c>
      <c r="E151" s="49" t="n">
        <v>3.089706907406969</v>
      </c>
      <c r="F151" s="49" t="n">
        <v>3.010180569315215</v>
      </c>
      <c r="G151" s="49" t="n">
        <v>2.934014765138871</v>
      </c>
      <c r="H151" s="49" t="n">
        <v>2.860623162022939</v>
      </c>
      <c r="I151" s="49" t="n">
        <v>2.789550468776845</v>
      </c>
      <c r="J151" s="49" t="n">
        <v>2.720436096658946</v>
      </c>
      <c r="K151" s="49" t="n">
        <v>2.652989538615038</v>
      </c>
      <c r="L151" s="49" t="n">
        <v>2.58697321956351</v>
      </c>
      <c r="M151" s="49" t="n">
        <v>2.53357136809198</v>
      </c>
      <c r="N151" s="49" t="n">
        <v>2.489615025172795</v>
      </c>
      <c r="O151" s="49" t="n">
        <v>2.446933168913432</v>
      </c>
      <c r="P151" s="49" t="n">
        <v>2.405584622129403</v>
      </c>
      <c r="Q151" s="49" t="n">
        <v>2.365855488644624</v>
      </c>
      <c r="R151" s="49" t="n">
        <v>2.32684639913727</v>
      </c>
      <c r="S151" s="49" t="n">
        <v>2.288696703595397</v>
      </c>
      <c r="T151" s="49" t="n">
        <v>2.252958084372774</v>
      </c>
      <c r="U151" s="49" t="n">
        <v>2.217136169146295</v>
      </c>
      <c r="V151" s="49" t="n">
        <v>2.181407735979835</v>
      </c>
      <c r="W151" s="49" t="n">
        <v>2.14929230205352</v>
      </c>
      <c r="X151" s="49" t="n">
        <v>2.118286686201996</v>
      </c>
      <c r="Y151" s="49" t="n">
        <v>2.087906775612962</v>
      </c>
      <c r="Z151" s="49" t="n">
        <v>2.060639685841175</v>
      </c>
      <c r="AA151" s="49" t="n">
        <v>2.011350905649071</v>
      </c>
      <c r="AB151" s="49" t="n">
        <v>1.979681536443149</v>
      </c>
      <c r="AC151" s="49" t="n">
        <v>1.948913219574385</v>
      </c>
      <c r="AD151" s="49" t="n">
        <v>1.918975068792705</v>
      </c>
      <c r="AE151" s="49" t="n">
        <v>1.889804990043738</v>
      </c>
      <c r="AF151" s="50" t="n">
        <v>1.861348262430742</v>
      </c>
    </row>
    <row r="152" hidden="1" s="108">
      <c r="A152" s="49" t="inlineStr">
        <is>
          <t>China_Onshore_3_low_temp_baseline</t>
        </is>
      </c>
      <c r="B152" s="49" t="n">
        <v>4.415898978591475</v>
      </c>
      <c r="C152" s="49" t="n">
        <v>4.291238791700821</v>
      </c>
      <c r="D152" s="49" t="n">
        <v>4.175532906063027</v>
      </c>
      <c r="E152" s="49" t="n">
        <v>4.066804791620513</v>
      </c>
      <c r="F152" s="49" t="n">
        <v>3.963643624708169</v>
      </c>
      <c r="G152" s="49" t="n">
        <v>3.865008088991291</v>
      </c>
      <c r="H152" s="49" t="n">
        <v>3.77010810784123</v>
      </c>
      <c r="I152" s="49" t="n">
        <v>3.67833018468928</v>
      </c>
      <c r="J152" s="49" t="n">
        <v>3.589188430519265</v>
      </c>
      <c r="K152" s="49" t="n">
        <v>3.502291384206208</v>
      </c>
      <c r="L152" s="49" t="n">
        <v>3.41731890136529</v>
      </c>
      <c r="M152" s="49" t="n">
        <v>3.346669280881604</v>
      </c>
      <c r="N152" s="49" t="n">
        <v>3.288755279723095</v>
      </c>
      <c r="O152" s="49" t="n">
        <v>3.232545137259488</v>
      </c>
      <c r="P152" s="49" t="n">
        <v>3.178118048630153</v>
      </c>
      <c r="Q152" s="49" t="n">
        <v>3.125859817428154</v>
      </c>
      <c r="R152" s="49" t="n">
        <v>3.074556734357373</v>
      </c>
      <c r="S152" s="49" t="n">
        <v>3.024396832483543</v>
      </c>
      <c r="T152" s="49" t="n">
        <v>2.977472923952051</v>
      </c>
      <c r="U152" s="49" t="n">
        <v>2.930420326686735</v>
      </c>
      <c r="V152" s="49" t="n">
        <v>2.883477849935157</v>
      </c>
      <c r="W152" s="49" t="n">
        <v>2.841405650301491</v>
      </c>
      <c r="X152" s="49" t="n">
        <v>2.80081466127255</v>
      </c>
      <c r="Y152" s="49" t="n">
        <v>2.761052170699379</v>
      </c>
      <c r="Z152" s="49" t="n">
        <v>2.725470861920787</v>
      </c>
      <c r="AA152" s="49" t="n">
        <v>2.660191449624107</v>
      </c>
      <c r="AB152" s="49" t="n">
        <v>2.618648836535636</v>
      </c>
      <c r="AC152" s="49" t="n">
        <v>2.57830670763036</v>
      </c>
      <c r="AD152" s="49" t="n">
        <v>2.539069490904037</v>
      </c>
      <c r="AE152" s="49" t="n">
        <v>2.500853483411231</v>
      </c>
      <c r="AF152" s="50" t="n">
        <v>2.46358493523636</v>
      </c>
    </row>
    <row r="153" hidden="1" s="108">
      <c r="A153" s="49" t="inlineStr">
        <is>
          <t>China_Offshore_1_low_temp_baseline</t>
        </is>
      </c>
      <c r="B153" s="49" t="n">
        <v>5.674081892203744</v>
      </c>
      <c r="C153" s="49" t="n">
        <v>5.491949524077379</v>
      </c>
      <c r="D153" s="49" t="n">
        <v>5.332731324936049</v>
      </c>
      <c r="E153" s="49" t="n">
        <v>5.18986015871382</v>
      </c>
      <c r="F153" s="49" t="n">
        <v>5.059193936779121</v>
      </c>
      <c r="G153" s="49" t="n">
        <v>4.937957767298636</v>
      </c>
      <c r="H153" s="49" t="n">
        <v>4.824204648056125</v>
      </c>
      <c r="I153" s="49" t="n">
        <v>4.716517396413281</v>
      </c>
      <c r="J153" s="49" t="n">
        <v>4.61383319620636</v>
      </c>
      <c r="K153" s="49" t="n">
        <v>4.515334956522532</v>
      </c>
      <c r="L153" s="49" t="n">
        <v>4.420381179850919</v>
      </c>
      <c r="M153" s="49" t="n">
        <v>4.305647029788572</v>
      </c>
      <c r="N153" s="49" t="n">
        <v>4.20481887409704</v>
      </c>
      <c r="O153" s="49" t="n">
        <v>4.113108040351583</v>
      </c>
      <c r="P153" s="49" t="n">
        <v>4.028528808368411</v>
      </c>
      <c r="Q153" s="49" t="n">
        <v>3.949855899446503</v>
      </c>
      <c r="R153" s="49" t="n">
        <v>3.876689561814523</v>
      </c>
      <c r="S153" s="49" t="n">
        <v>3.807011196212221</v>
      </c>
      <c r="T153" s="49" t="n">
        <v>3.740985820745973</v>
      </c>
      <c r="U153" s="49" t="n">
        <v>3.678878683766916</v>
      </c>
      <c r="V153" s="49" t="n">
        <v>3.618101993147387</v>
      </c>
      <c r="W153" s="49" t="n">
        <v>3.550158645174038</v>
      </c>
      <c r="X153" s="49" t="n">
        <v>3.485009842244152</v>
      </c>
      <c r="Y153" s="49" t="n">
        <v>3.423668977159484</v>
      </c>
      <c r="Z153" s="49" t="n">
        <v>3.368139706148735</v>
      </c>
      <c r="AA153" s="49" t="n">
        <v>3.289676575145489</v>
      </c>
      <c r="AB153" s="49" t="n">
        <v>3.23368031133626</v>
      </c>
      <c r="AC153" s="49" t="n">
        <v>3.180369913284629</v>
      </c>
      <c r="AD153" s="49" t="n">
        <v>3.129424295758687</v>
      </c>
      <c r="AE153" s="49" t="n">
        <v>3.080579250415795</v>
      </c>
      <c r="AF153" s="50" t="n">
        <v>3.033614736856718</v>
      </c>
    </row>
    <row r="154" hidden="1" s="108">
      <c r="A154" s="49" t="inlineStr">
        <is>
          <t>China_Offshore_2_low_temp_baseline</t>
        </is>
      </c>
      <c r="B154" s="49" t="n">
        <v>6.504631919272641</v>
      </c>
      <c r="C154" s="49" t="n">
        <v>6.297021786933852</v>
      </c>
      <c r="D154" s="49" t="n">
        <v>6.117062985061334</v>
      </c>
      <c r="E154" s="49" t="n">
        <v>5.956865986695414</v>
      </c>
      <c r="F154" s="49" t="n">
        <v>5.811456418063505</v>
      </c>
      <c r="G154" s="49" t="n">
        <v>5.677503240193106</v>
      </c>
      <c r="H154" s="49" t="n">
        <v>5.552670418981066</v>
      </c>
      <c r="I154" s="49" t="n">
        <v>5.435258632838351</v>
      </c>
      <c r="J154" s="49" t="n">
        <v>5.323994390649669</v>
      </c>
      <c r="K154" s="49" t="n">
        <v>5.217899465134069</v>
      </c>
      <c r="L154" s="49" t="n">
        <v>5.116206615407489</v>
      </c>
      <c r="M154" s="49" t="n">
        <v>4.981734261078076</v>
      </c>
      <c r="N154" s="49" t="n">
        <v>4.864073840244763</v>
      </c>
      <c r="O154" s="49" t="n">
        <v>4.757420472980138</v>
      </c>
      <c r="P154" s="49" t="n">
        <v>4.659367453189871</v>
      </c>
      <c r="Q154" s="49" t="n">
        <v>4.568429989819675</v>
      </c>
      <c r="R154" s="49" t="n">
        <v>4.484124114225611</v>
      </c>
      <c r="S154" s="49" t="n">
        <v>4.404003217772377</v>
      </c>
      <c r="T154" s="49" t="n">
        <v>4.328268009970596</v>
      </c>
      <c r="U154" s="49" t="n">
        <v>4.257240702757949</v>
      </c>
      <c r="V154" s="49" t="n">
        <v>4.187784582341274</v>
      </c>
      <c r="W154" s="49" t="n">
        <v>4.109591817198051</v>
      </c>
      <c r="X154" s="49" t="n">
        <v>4.034747076911839</v>
      </c>
      <c r="Y154" s="49" t="n">
        <v>3.96447968373798</v>
      </c>
      <c r="Z154" s="49" t="n">
        <v>3.901219628484222</v>
      </c>
      <c r="AA154" s="49" t="n">
        <v>3.810115635812247</v>
      </c>
      <c r="AB154" s="49" t="n">
        <v>3.746213413276433</v>
      </c>
      <c r="AC154" s="49" t="n">
        <v>3.685530663705722</v>
      </c>
      <c r="AD154" s="49" t="n">
        <v>3.6276786959025</v>
      </c>
      <c r="AE154" s="49" t="n">
        <v>3.57233775230484</v>
      </c>
      <c r="AF154" s="50" t="n">
        <v>3.519241603887612</v>
      </c>
    </row>
    <row r="155" hidden="1" s="108">
      <c r="A155" s="49" t="inlineStr">
        <is>
          <t>China_PV_3_low_temp_baseline</t>
        </is>
      </c>
      <c r="B155" s="49" t="n">
        <v>4.021681562551731</v>
      </c>
      <c r="C155" s="49" t="n">
        <v>3.847085783487209</v>
      </c>
      <c r="D155" s="49" t="n">
        <v>3.690373087703198</v>
      </c>
      <c r="E155" s="49" t="n">
        <v>3.546519207238824</v>
      </c>
      <c r="F155" s="49" t="n">
        <v>3.412322617447031</v>
      </c>
      <c r="G155" s="49" t="n">
        <v>3.285626948903827</v>
      </c>
      <c r="H155" s="49" t="n">
        <v>3.16491565489969</v>
      </c>
      <c r="I155" s="49" t="n">
        <v>3.049084542502816</v>
      </c>
      <c r="J155" s="49" t="n">
        <v>2.937306441795541</v>
      </c>
      <c r="K155" s="49" t="n">
        <v>2.828946778724254</v>
      </c>
      <c r="L155" s="49" t="n">
        <v>2.723508789210809</v>
      </c>
      <c r="M155" s="49" t="n">
        <v>2.65818081462734</v>
      </c>
      <c r="N155" s="49" t="n">
        <v>2.596958348230848</v>
      </c>
      <c r="O155" s="49" t="n">
        <v>2.538554534148044</v>
      </c>
      <c r="P155" s="49" t="n">
        <v>2.482743389265801</v>
      </c>
      <c r="Q155" s="49" t="n">
        <v>2.428691320552994</v>
      </c>
      <c r="R155" s="49" t="n">
        <v>2.375887051347844</v>
      </c>
      <c r="S155" s="49" t="n">
        <v>2.325405882639961</v>
      </c>
      <c r="T155" s="49" t="n">
        <v>2.2764730524838</v>
      </c>
      <c r="U155" s="49" t="n">
        <v>2.229220722375951</v>
      </c>
      <c r="V155" s="49" t="n">
        <v>2.183014410217078</v>
      </c>
      <c r="W155" s="49" t="n">
        <v>2.136486217322032</v>
      </c>
      <c r="X155" s="49" t="n">
        <v>2.090606774795927</v>
      </c>
      <c r="Y155" s="49" t="n">
        <v>2.046341114818489</v>
      </c>
      <c r="Z155" s="49" t="n">
        <v>2.007271081121775</v>
      </c>
      <c r="AA155" s="49" t="n">
        <v>1.946465440591844</v>
      </c>
      <c r="AB155" s="49" t="n">
        <v>1.903731613807761</v>
      </c>
      <c r="AC155" s="49" t="n">
        <v>1.862475916869115</v>
      </c>
      <c r="AD155" s="49" t="n">
        <v>1.822553272397988</v>
      </c>
      <c r="AE155" s="49" t="n">
        <v>1.78384089242504</v>
      </c>
      <c r="AF155" s="50" t="n">
        <v>1.746233923553943</v>
      </c>
    </row>
    <row r="156" hidden="1" s="108">
      <c r="A156" s="49" t="inlineStr">
        <is>
          <t>China_PV_4_low_temp_baseline</t>
        </is>
      </c>
      <c r="B156" s="49" t="n">
        <v>4.55856131060861</v>
      </c>
      <c r="C156" s="49" t="n">
        <v>4.359827395394072</v>
      </c>
      <c r="D156" s="49" t="n">
        <v>4.181854636841882</v>
      </c>
      <c r="E156" s="49" t="n">
        <v>4.018812425743841</v>
      </c>
      <c r="F156" s="49" t="n">
        <v>3.866985692711927</v>
      </c>
      <c r="G156" s="49" t="n">
        <v>3.72387236107352</v>
      </c>
      <c r="H156" s="49" t="n">
        <v>3.587712892555452</v>
      </c>
      <c r="I156" s="49" t="n">
        <v>3.457226281176724</v>
      </c>
      <c r="J156" s="49" t="n">
        <v>3.331452990083566</v>
      </c>
      <c r="K156" s="49" t="n">
        <v>3.209656969630883</v>
      </c>
      <c r="L156" s="49" t="n">
        <v>3.091262077669302</v>
      </c>
      <c r="M156" s="49" t="n">
        <v>3.016712654170349</v>
      </c>
      <c r="N156" s="49" t="n">
        <v>2.946930041046061</v>
      </c>
      <c r="O156" s="49" t="n">
        <v>2.880415408073572</v>
      </c>
      <c r="P156" s="49" t="n">
        <v>2.816905577393923</v>
      </c>
      <c r="Q156" s="49" t="n">
        <v>2.755429798019345</v>
      </c>
      <c r="R156" s="49" t="n">
        <v>2.69539277088896</v>
      </c>
      <c r="S156" s="49" t="n">
        <v>2.638046820001249</v>
      </c>
      <c r="T156" s="49" t="n">
        <v>2.582489796115243</v>
      </c>
      <c r="U156" s="49" t="n">
        <v>2.528875694859863</v>
      </c>
      <c r="V156" s="49" t="n">
        <v>2.476465813665161</v>
      </c>
      <c r="W156" s="49" t="n">
        <v>2.423666929696605</v>
      </c>
      <c r="X156" s="49" t="n">
        <v>2.371610107402848</v>
      </c>
      <c r="Y156" s="49" t="n">
        <v>2.321419144515598</v>
      </c>
      <c r="Z156" s="49" t="n">
        <v>2.277264534348109</v>
      </c>
      <c r="AA156" s="49" t="n">
        <v>2.207790407808412</v>
      </c>
      <c r="AB156" s="49" t="n">
        <v>2.159344873399437</v>
      </c>
      <c r="AC156" s="49" t="n">
        <v>2.112607838364357</v>
      </c>
      <c r="AD156" s="49" t="n">
        <v>2.067410506633402</v>
      </c>
      <c r="AE156" s="49" t="n">
        <v>2.023610040042779</v>
      </c>
      <c r="AF156" s="50" t="n">
        <v>1.981084486244915</v>
      </c>
    </row>
    <row r="157" hidden="1" s="108">
      <c r="A157" s="49" t="inlineStr">
        <is>
          <t>China_Onshore_1_high_temp_baseline</t>
        </is>
      </c>
      <c r="B157" s="49" t="n">
        <v>4.792621192308517</v>
      </c>
      <c r="C157" s="49" t="n">
        <v>4.578300193914097</v>
      </c>
      <c r="D157" s="49" t="n">
        <v>4.369015967768983</v>
      </c>
      <c r="E157" s="49" t="n">
        <v>4.163338075998914</v>
      </c>
      <c r="F157" s="49" t="n">
        <v>3.960225077538372</v>
      </c>
      <c r="G157" s="49" t="n">
        <v>3.758889400403509</v>
      </c>
      <c r="H157" s="49" t="n">
        <v>3.558715714403272</v>
      </c>
      <c r="I157" s="49" t="n">
        <v>3.359209277357191</v>
      </c>
      <c r="J157" s="49" t="n">
        <v>3.159961957203086</v>
      </c>
      <c r="K157" s="49" t="n">
        <v>2.960629132676642</v>
      </c>
      <c r="L157" s="49" t="n">
        <v>2.760913535476783</v>
      </c>
      <c r="M157" s="49" t="n">
        <v>2.693486844557208</v>
      </c>
      <c r="N157" s="49" t="n">
        <v>2.632945899171299</v>
      </c>
      <c r="O157" s="49" t="n">
        <v>2.573088762973615</v>
      </c>
      <c r="P157" s="49" t="n">
        <v>2.513964049875788</v>
      </c>
      <c r="Q157" s="49" t="n">
        <v>2.45579315245916</v>
      </c>
      <c r="R157" s="49" t="n">
        <v>2.397894711115498</v>
      </c>
      <c r="S157" s="49" t="n">
        <v>2.340377452279753</v>
      </c>
      <c r="T157" s="49" t="n">
        <v>2.284425921016638</v>
      </c>
      <c r="U157" s="49" t="n">
        <v>2.228142410974128</v>
      </c>
      <c r="V157" s="49" t="n">
        <v>2.171663306241998</v>
      </c>
      <c r="W157" s="49" t="n">
        <v>2.119191368102709</v>
      </c>
      <c r="X157" s="49" t="n">
        <v>2.067087779170392</v>
      </c>
      <c r="Y157" s="49" t="n">
        <v>2.014978743064528</v>
      </c>
      <c r="Z157" s="49" t="n">
        <v>1.964747003597283</v>
      </c>
      <c r="AA157" s="49" t="n">
        <v>1.897322058415404</v>
      </c>
      <c r="AB157" s="49" t="n">
        <v>1.842782329780517</v>
      </c>
      <c r="AC157" s="49" t="n">
        <v>1.788429599217346</v>
      </c>
      <c r="AD157" s="49" t="n">
        <v>1.73420312119505</v>
      </c>
      <c r="AE157" s="49" t="n">
        <v>1.680048533915711</v>
      </c>
      <c r="AF157" s="50" t="n">
        <v>1.625916775463162</v>
      </c>
    </row>
    <row r="158" hidden="1" s="108">
      <c r="A158" s="49" t="inlineStr">
        <is>
          <t>China_Onshore_2_high_temp_baseline</t>
        </is>
      </c>
      <c r="B158" s="49" t="n">
        <v>5.622576143213638</v>
      </c>
      <c r="C158" s="49" t="n">
        <v>5.377139117848817</v>
      </c>
      <c r="D158" s="49" t="n">
        <v>5.137808396821345</v>
      </c>
      <c r="E158" s="49" t="n">
        <v>4.902771945816236</v>
      </c>
      <c r="F158" s="49" t="n">
        <v>4.670706005175521</v>
      </c>
      <c r="G158" s="49" t="n">
        <v>4.440605032216739</v>
      </c>
      <c r="H158" s="49" t="n">
        <v>4.211678941341972</v>
      </c>
      <c r="I158" s="49" t="n">
        <v>3.983288043616141</v>
      </c>
      <c r="J158" s="49" t="n">
        <v>3.754900214591486</v>
      </c>
      <c r="K158" s="49" t="n">
        <v>3.526061738709129</v>
      </c>
      <c r="L158" s="49" t="n">
        <v>3.296376876787514</v>
      </c>
      <c r="M158" s="49" t="n">
        <v>3.217030933281231</v>
      </c>
      <c r="N158" s="49" t="n">
        <v>3.146267089264136</v>
      </c>
      <c r="O158" s="49" t="n">
        <v>3.076310675180367</v>
      </c>
      <c r="P158" s="49" t="n">
        <v>3.007220815034155</v>
      </c>
      <c r="Q158" s="49" t="n">
        <v>2.939272533583729</v>
      </c>
      <c r="R158" s="49" t="n">
        <v>2.871611738620148</v>
      </c>
      <c r="S158" s="49" t="n">
        <v>2.80437305005762</v>
      </c>
      <c r="T158" s="49" t="n">
        <v>2.73903435474007</v>
      </c>
      <c r="U158" s="49" t="n">
        <v>2.67322304723606</v>
      </c>
      <c r="V158" s="49" t="n">
        <v>2.607108984977165</v>
      </c>
      <c r="W158" s="49" t="n">
        <v>2.546127616885239</v>
      </c>
      <c r="X158" s="49" t="n">
        <v>2.485556991912051</v>
      </c>
      <c r="Y158" s="49" t="n">
        <v>2.424928243897214</v>
      </c>
      <c r="Z158" s="49" t="n">
        <v>2.366584956939012</v>
      </c>
      <c r="AA158" s="49" t="n">
        <v>2.286764563928013</v>
      </c>
      <c r="AB158" s="49" t="n">
        <v>2.222944079021095</v>
      </c>
      <c r="AC158" s="49" t="n">
        <v>2.159295971541801</v>
      </c>
      <c r="AD158" s="49" t="n">
        <v>2.095741204323167</v>
      </c>
      <c r="AE158" s="49" t="n">
        <v>2.032208579035462</v>
      </c>
      <c r="AF158" s="50" t="n">
        <v>1.968633372423883</v>
      </c>
    </row>
    <row r="159" hidden="1" s="108">
      <c r="A159" s="49" t="inlineStr">
        <is>
          <t>China_Onshore_3_high_temp_baseline</t>
        </is>
      </c>
      <c r="B159" s="49" t="n">
        <v>7.123669934707604</v>
      </c>
      <c r="C159" s="49" t="n">
        <v>6.822368231250637</v>
      </c>
      <c r="D159" s="49" t="n">
        <v>6.528985147273744</v>
      </c>
      <c r="E159" s="49" t="n">
        <v>6.240987305426717</v>
      </c>
      <c r="F159" s="49" t="n">
        <v>5.956510463803399</v>
      </c>
      <c r="G159" s="49" t="n">
        <v>5.674125023192348</v>
      </c>
      <c r="H159" s="49" t="n">
        <v>5.39269418857824</v>
      </c>
      <c r="I159" s="49" t="n">
        <v>5.111284019409267</v>
      </c>
      <c r="J159" s="49" t="n">
        <v>4.829104058191731</v>
      </c>
      <c r="K159" s="49" t="n">
        <v>4.545466756037134</v>
      </c>
      <c r="L159" s="49" t="n">
        <v>4.25975886868614</v>
      </c>
      <c r="M159" s="49" t="n">
        <v>4.158676956432386</v>
      </c>
      <c r="N159" s="49" t="n">
        <v>4.069201234695876</v>
      </c>
      <c r="O159" s="49" t="n">
        <v>3.980783713516478</v>
      </c>
      <c r="P159" s="49" t="n">
        <v>3.893503344475934</v>
      </c>
      <c r="Q159" s="49" t="n">
        <v>3.807731584096654</v>
      </c>
      <c r="R159" s="49" t="n">
        <v>3.722309374859604</v>
      </c>
      <c r="S159" s="49" t="n">
        <v>3.637418082530149</v>
      </c>
      <c r="T159" s="49" t="n">
        <v>3.555058489661015</v>
      </c>
      <c r="U159" s="49" t="n">
        <v>3.472014748901309</v>
      </c>
      <c r="V159" s="49" t="n">
        <v>3.388516287241797</v>
      </c>
      <c r="W159" s="49" t="n">
        <v>3.312186165298365</v>
      </c>
      <c r="X159" s="49" t="n">
        <v>3.236364418601088</v>
      </c>
      <c r="Y159" s="49" t="n">
        <v>3.160413018400841</v>
      </c>
      <c r="Z159" s="49" t="n">
        <v>3.087500091533292</v>
      </c>
      <c r="AA159" s="49" t="n">
        <v>2.985468654026455</v>
      </c>
      <c r="AB159" s="49" t="n">
        <v>2.905029507458856</v>
      </c>
      <c r="AC159" s="49" t="n">
        <v>2.824759516436292</v>
      </c>
      <c r="AD159" s="49" t="n">
        <v>2.744547394957854</v>
      </c>
      <c r="AE159" s="49" t="n">
        <v>2.664292224029414</v>
      </c>
      <c r="AF159" s="50" t="n">
        <v>2.583901589272562</v>
      </c>
    </row>
    <row r="160" hidden="1" s="108">
      <c r="A160" s="49" t="inlineStr">
        <is>
          <t>China_Offshore_1_high_temp_baseline</t>
        </is>
      </c>
      <c r="B160" s="49" t="n">
        <v>7.920650361812089</v>
      </c>
      <c r="C160" s="49" t="n">
        <v>7.578968149116363</v>
      </c>
      <c r="D160" s="49" t="n">
        <v>7.258909317806002</v>
      </c>
      <c r="E160" s="49" t="n">
        <v>6.953474106983517</v>
      </c>
      <c r="F160" s="49" t="n">
        <v>6.658185042559216</v>
      </c>
      <c r="G160" s="49" t="n">
        <v>6.36998619512711</v>
      </c>
      <c r="H160" s="49" t="n">
        <v>6.086681011285745</v>
      </c>
      <c r="I160" s="49" t="n">
        <v>5.806620965156502</v>
      </c>
      <c r="J160" s="49" t="n">
        <v>5.528521820583544</v>
      </c>
      <c r="K160" s="49" t="n">
        <v>5.251349483008762</v>
      </c>
      <c r="L160" s="49" t="n">
        <v>4.97424598508349</v>
      </c>
      <c r="M160" s="49" t="n">
        <v>4.841630570643234</v>
      </c>
      <c r="N160" s="49" t="n">
        <v>4.720982170657177</v>
      </c>
      <c r="O160" s="49" t="n">
        <v>4.608009117396909</v>
      </c>
      <c r="P160" s="49" t="n">
        <v>4.500945626527526</v>
      </c>
      <c r="Q160" s="49" t="n">
        <v>4.398707703423129</v>
      </c>
      <c r="R160" s="49" t="n">
        <v>4.300958165226914</v>
      </c>
      <c r="S160" s="49" t="n">
        <v>4.205875057779368</v>
      </c>
      <c r="T160" s="49" t="n">
        <v>4.113626640079435</v>
      </c>
      <c r="U160" s="49" t="n">
        <v>4.024473258856085</v>
      </c>
      <c r="V160" s="49" t="n">
        <v>3.936054333838082</v>
      </c>
      <c r="W160" s="49" t="n">
        <v>3.842456129874828</v>
      </c>
      <c r="X160" s="49" t="n">
        <v>3.750644050338799</v>
      </c>
      <c r="Y160" s="49" t="n">
        <v>3.661551155473814</v>
      </c>
      <c r="Z160" s="49" t="n">
        <v>3.577021800830061</v>
      </c>
      <c r="AA160" s="49" t="n">
        <v>3.470594311512103</v>
      </c>
      <c r="AB160" s="49" t="n">
        <v>3.384053654773679</v>
      </c>
      <c r="AC160" s="49" t="n">
        <v>3.299190675702383</v>
      </c>
      <c r="AD160" s="49" t="n">
        <v>3.215704354440951</v>
      </c>
      <c r="AE160" s="49" t="n">
        <v>3.13334474863692</v>
      </c>
      <c r="AF160" s="50" t="n">
        <v>3.051901442411275</v>
      </c>
    </row>
    <row r="161" hidden="1" s="108">
      <c r="A161" s="49" t="inlineStr">
        <is>
          <t>China_Offshore_2_high_temp_baseline</t>
        </is>
      </c>
      <c r="B161" s="49" t="n">
        <v>8.510037240070544</v>
      </c>
      <c r="C161" s="49" t="n">
        <v>8.150500893611628</v>
      </c>
      <c r="D161" s="49" t="n">
        <v>7.816630077007962</v>
      </c>
      <c r="E161" s="49" t="n">
        <v>7.500429308495451</v>
      </c>
      <c r="F161" s="49" t="n">
        <v>7.196805286280513</v>
      </c>
      <c r="G161" s="49" t="n">
        <v>6.902301203764418</v>
      </c>
      <c r="H161" s="49" t="n">
        <v>6.614450621979351</v>
      </c>
      <c r="I161" s="49" t="n">
        <v>6.331419827032091</v>
      </c>
      <c r="J161" s="49" t="n">
        <v>6.051796941875098</v>
      </c>
      <c r="K161" s="49" t="n">
        <v>5.774461062698576</v>
      </c>
      <c r="L161" s="49" t="n">
        <v>5.498497550059376</v>
      </c>
      <c r="M161" s="49" t="n">
        <v>5.353513171898763</v>
      </c>
      <c r="N161" s="49" t="n">
        <v>5.22271832158654</v>
      </c>
      <c r="O161" s="49" t="n">
        <v>5.101031388485612</v>
      </c>
      <c r="P161" s="49" t="n">
        <v>4.986364744589105</v>
      </c>
      <c r="Q161" s="49" t="n">
        <v>4.877438202439693</v>
      </c>
      <c r="R161" s="49" t="n">
        <v>4.773857864446803</v>
      </c>
      <c r="S161" s="49" t="n">
        <v>4.673462873478028</v>
      </c>
      <c r="T161" s="49" t="n">
        <v>4.576457781681142</v>
      </c>
      <c r="U161" s="49" t="n">
        <v>4.483157214403622</v>
      </c>
      <c r="V161" s="49" t="n">
        <v>4.390754385879706</v>
      </c>
      <c r="W161" s="49" t="n">
        <v>4.291505911147883</v>
      </c>
      <c r="X161" s="49" t="n">
        <v>4.194549225077674</v>
      </c>
      <c r="Y161" s="49" t="n">
        <v>4.101010672618162</v>
      </c>
      <c r="Z161" s="49" t="n">
        <v>4.013111128085518</v>
      </c>
      <c r="AA161" s="49" t="n">
        <v>3.899202110555315</v>
      </c>
      <c r="AB161" s="49" t="n">
        <v>3.809273247527457</v>
      </c>
      <c r="AC161" s="49" t="n">
        <v>3.72156574185655</v>
      </c>
      <c r="AD161" s="49" t="n">
        <v>3.635732460391239</v>
      </c>
      <c r="AE161" s="49" t="n">
        <v>3.551486773384648</v>
      </c>
      <c r="AF161" s="50" t="n">
        <v>3.468588936718244</v>
      </c>
    </row>
    <row r="162" hidden="1" s="108">
      <c r="A162" s="49" t="inlineStr">
        <is>
          <t>China_PV_3_high_temp_baseline</t>
        </is>
      </c>
      <c r="B162" s="49" t="n">
        <v>8.668486763104008</v>
      </c>
      <c r="C162" s="49" t="n">
        <v>8.179729773399535</v>
      </c>
      <c r="D162" s="49" t="n">
        <v>7.713893361360792</v>
      </c>
      <c r="E162" s="49" t="n">
        <v>7.264239852923211</v>
      </c>
      <c r="F162" s="49" t="n">
        <v>6.826442534869241</v>
      </c>
      <c r="G162" s="49" t="n">
        <v>6.397560117914607</v>
      </c>
      <c r="H162" s="49" t="n">
        <v>5.975501142562477</v>
      </c>
      <c r="I162" s="49" t="n">
        <v>5.558722838309525</v>
      </c>
      <c r="J162" s="49" t="n">
        <v>5.146051619925484</v>
      </c>
      <c r="K162" s="49" t="n">
        <v>4.736570885237647</v>
      </c>
      <c r="L162" s="49" t="n">
        <v>4.329548060768534</v>
      </c>
      <c r="M162" s="49" t="n">
        <v>4.202995142129993</v>
      </c>
      <c r="N162" s="49" t="n">
        <v>4.080455772763671</v>
      </c>
      <c r="O162" s="49" t="n">
        <v>3.960572463202816</v>
      </c>
      <c r="P162" s="49" t="n">
        <v>3.843105183852614</v>
      </c>
      <c r="Q162" s="49" t="n">
        <v>3.727179170521605</v>
      </c>
      <c r="R162" s="49" t="n">
        <v>3.612260786636117</v>
      </c>
      <c r="S162" s="49" t="n">
        <v>3.499472522546165</v>
      </c>
      <c r="T162" s="49" t="n">
        <v>3.388004250455634</v>
      </c>
      <c r="U162" s="49" t="n">
        <v>3.27799245975409</v>
      </c>
      <c r="V162" s="49" t="n">
        <v>3.168777521502903</v>
      </c>
      <c r="W162" s="49" t="n">
        <v>3.060705446261561</v>
      </c>
      <c r="X162" s="49" t="n">
        <v>2.952668165837003</v>
      </c>
      <c r="Y162" s="49" t="n">
        <v>2.845645390073673</v>
      </c>
      <c r="Z162" s="49" t="n">
        <v>2.743247455019644</v>
      </c>
      <c r="AA162" s="49" t="n">
        <v>2.618237131471667</v>
      </c>
      <c r="AB162" s="49" t="n">
        <v>2.510903332053668</v>
      </c>
      <c r="AC162" s="49" t="n">
        <v>2.404396249184525</v>
      </c>
      <c r="AD162" s="49" t="n">
        <v>2.298548429533132</v>
      </c>
      <c r="AE162" s="49" t="n">
        <v>2.193216674155916</v>
      </c>
      <c r="AF162" s="50" t="n">
        <v>2.088277246608459</v>
      </c>
    </row>
    <row r="163" hidden="1" s="108">
      <c r="A163" s="49" t="inlineStr">
        <is>
          <t>China_PV_4_high_temp_baseline</t>
        </is>
      </c>
      <c r="B163" s="49" t="n">
        <v>9.64944515223273</v>
      </c>
      <c r="C163" s="49" t="n">
        <v>9.109044137830612</v>
      </c>
      <c r="D163" s="49" t="n">
        <v>8.595073261965492</v>
      </c>
      <c r="E163" s="49" t="n">
        <v>8.099437646315126</v>
      </c>
      <c r="F163" s="49" t="n">
        <v>7.61692631821532</v>
      </c>
      <c r="G163" s="49" t="n">
        <v>7.143985319585703</v>
      </c>
      <c r="H163" s="49" t="n">
        <v>6.678076786987154</v>
      </c>
      <c r="I163" s="49" t="n">
        <v>6.217318486382863</v>
      </c>
      <c r="J163" s="49" t="n">
        <v>5.760268874805599</v>
      </c>
      <c r="K163" s="49" t="n">
        <v>5.305792693820474</v>
      </c>
      <c r="L163" s="49" t="n">
        <v>4.852973532457646</v>
      </c>
      <c r="M163" s="49" t="n">
        <v>4.71124887366827</v>
      </c>
      <c r="N163" s="49" t="n">
        <v>4.574130596858309</v>
      </c>
      <c r="O163" s="49" t="n">
        <v>4.440061637575449</v>
      </c>
      <c r="P163" s="49" t="n">
        <v>4.308768117333924</v>
      </c>
      <c r="Q163" s="49" t="n">
        <v>4.179246084370164</v>
      </c>
      <c r="R163" s="49" t="n">
        <v>4.050882984883472</v>
      </c>
      <c r="S163" s="49" t="n">
        <v>3.924970968124651</v>
      </c>
      <c r="T163" s="49" t="n">
        <v>3.800579585649029</v>
      </c>
      <c r="U163" s="49" t="n">
        <v>3.677867068813002</v>
      </c>
      <c r="V163" s="49" t="n">
        <v>3.556075234439056</v>
      </c>
      <c r="W163" s="49" t="n">
        <v>3.435573491488984</v>
      </c>
      <c r="X163" s="49" t="n">
        <v>3.315172082770479</v>
      </c>
      <c r="Y163" s="49" t="n">
        <v>3.196005468712239</v>
      </c>
      <c r="Z163" s="49" t="n">
        <v>3.082257203906703</v>
      </c>
      <c r="AA163" s="49" t="n">
        <v>2.942400284277683</v>
      </c>
      <c r="AB163" s="49" t="n">
        <v>2.823064835674393</v>
      </c>
      <c r="AC163" s="49" t="n">
        <v>2.704764793266314</v>
      </c>
      <c r="AD163" s="49" t="n">
        <v>2.587312728588923</v>
      </c>
      <c r="AE163" s="49" t="n">
        <v>2.470548814038048</v>
      </c>
      <c r="AF163" s="50" t="n">
        <v>2.35433538329726</v>
      </c>
    </row>
    <row r="164" hidden="1" s="108">
      <c r="A164" s="49" t="inlineStr">
        <is>
          <t>Colombia_Onshore_1_low_temp_baseline</t>
        </is>
      </c>
      <c r="B164" s="49" t="n">
        <v>2.728217936229097</v>
      </c>
      <c r="C164" s="49" t="n">
        <v>2.652413158965651</v>
      </c>
      <c r="D164" s="49" t="n">
        <v>2.582581052738775</v>
      </c>
      <c r="E164" s="49" t="n">
        <v>2.517433883374357</v>
      </c>
      <c r="F164" s="49" t="n">
        <v>2.456053554563289</v>
      </c>
      <c r="G164" s="49" t="n">
        <v>2.397763369806754</v>
      </c>
      <c r="H164" s="49" t="n">
        <v>2.342050747052106</v>
      </c>
      <c r="I164" s="49" t="n">
        <v>2.28851844028505</v>
      </c>
      <c r="J164" s="49" t="n">
        <v>2.236852550396961</v>
      </c>
      <c r="K164" s="49" t="n">
        <v>2.186800856744087</v>
      </c>
      <c r="L164" s="49" t="n">
        <v>2.138157727508418</v>
      </c>
      <c r="M164" s="49" t="n">
        <v>2.093703034005905</v>
      </c>
      <c r="N164" s="49" t="n">
        <v>2.057739836756396</v>
      </c>
      <c r="O164" s="49" t="n">
        <v>2.022891079535994</v>
      </c>
      <c r="P164" s="49" t="n">
        <v>1.989210751126785</v>
      </c>
      <c r="Q164" s="49" t="n">
        <v>1.956958212015412</v>
      </c>
      <c r="R164" s="49" t="n">
        <v>1.925321720644226</v>
      </c>
      <c r="S164" s="49" t="n">
        <v>1.89442784895447</v>
      </c>
      <c r="T164" s="49" t="n">
        <v>1.865679780675043</v>
      </c>
      <c r="U164" s="49" t="n">
        <v>1.836823869228137</v>
      </c>
      <c r="V164" s="49" t="n">
        <v>1.808020272482407</v>
      </c>
      <c r="W164" s="49" t="n">
        <v>1.782427563462312</v>
      </c>
      <c r="X164" s="49" t="n">
        <v>1.757815948607353</v>
      </c>
      <c r="Y164" s="49" t="n">
        <v>1.733748506544998</v>
      </c>
      <c r="Z164" s="49" t="n">
        <v>1.712478185425761</v>
      </c>
      <c r="AA164" s="49" t="n">
        <v>1.671238991107064</v>
      </c>
      <c r="AB164" s="49" t="n">
        <v>1.64593239728269</v>
      </c>
      <c r="AC164" s="49" t="n">
        <v>1.621420325461699</v>
      </c>
      <c r="AD164" s="49" t="n">
        <v>1.597639547928228</v>
      </c>
      <c r="AE164" s="49" t="n">
        <v>1.574534715732709</v>
      </c>
      <c r="AF164" s="50" t="n">
        <v>1.552057085820996</v>
      </c>
    </row>
    <row r="165" hidden="1" s="108">
      <c r="A165" s="49" t="inlineStr">
        <is>
          <t>Colombia_Onshore_2_low_temp_baseline</t>
        </is>
      </c>
      <c r="B165" s="49" t="n">
        <v>4.225739884722588</v>
      </c>
      <c r="C165" s="49" t="n">
        <v>4.110967068523864</v>
      </c>
      <c r="D165" s="49" t="n">
        <v>4.006026446526128</v>
      </c>
      <c r="E165" s="49" t="n">
        <v>3.908776862457949</v>
      </c>
      <c r="F165" s="49" t="n">
        <v>3.817691356250421</v>
      </c>
      <c r="G165" s="49" t="n">
        <v>3.731644085769736</v>
      </c>
      <c r="H165" s="49" t="n">
        <v>3.64978190633871</v>
      </c>
      <c r="I165" s="49" t="n">
        <v>3.571443315745788</v>
      </c>
      <c r="J165" s="49" t="n">
        <v>3.49610529604542</v>
      </c>
      <c r="K165" s="49" t="n">
        <v>3.423347304486343</v>
      </c>
      <c r="L165" s="49" t="n">
        <v>3.352826196214821</v>
      </c>
      <c r="M165" s="49" t="n">
        <v>3.282798139598782</v>
      </c>
      <c r="N165" s="49" t="n">
        <v>3.226781769815128</v>
      </c>
      <c r="O165" s="49" t="n">
        <v>3.172571231034057</v>
      </c>
      <c r="P165" s="49" t="n">
        <v>3.120255786555558</v>
      </c>
      <c r="Q165" s="49" t="n">
        <v>3.070264171817167</v>
      </c>
      <c r="R165" s="49" t="n">
        <v>3.021254225448807</v>
      </c>
      <c r="S165" s="49" t="n">
        <v>2.973435451784698</v>
      </c>
      <c r="T165" s="49" t="n">
        <v>2.929126903740759</v>
      </c>
      <c r="U165" s="49" t="n">
        <v>2.884603941773905</v>
      </c>
      <c r="V165" s="49" t="n">
        <v>2.840131958820022</v>
      </c>
      <c r="W165" s="49" t="n">
        <v>2.800940115872643</v>
      </c>
      <c r="X165" s="49" t="n">
        <v>2.763338223647268</v>
      </c>
      <c r="Y165" s="49" t="n">
        <v>2.726604855177138</v>
      </c>
      <c r="Z165" s="49" t="n">
        <v>2.694462036066076</v>
      </c>
      <c r="AA165" s="49" t="n">
        <v>2.629303720313037</v>
      </c>
      <c r="AB165" s="49" t="n">
        <v>2.590435417134791</v>
      </c>
      <c r="AC165" s="49" t="n">
        <v>2.552850894734453</v>
      </c>
      <c r="AD165" s="49" t="n">
        <v>2.516446037397074</v>
      </c>
      <c r="AE165" s="49" t="n">
        <v>2.481129744452628</v>
      </c>
      <c r="AF165" s="50" t="n">
        <v>2.446821826610346</v>
      </c>
    </row>
    <row r="166" hidden="1" s="108">
      <c r="A166" s="49" t="inlineStr">
        <is>
          <t>Colombia_Onshore_3_low_temp_baseline</t>
        </is>
      </c>
      <c r="B166" s="49" t="n">
        <v>5.406884925484594</v>
      </c>
      <c r="C166" s="49" t="n">
        <v>5.261360580222311</v>
      </c>
      <c r="D166" s="49" t="n">
        <v>5.128678469682885</v>
      </c>
      <c r="E166" s="49" t="n">
        <v>5.006029936241734</v>
      </c>
      <c r="F166" s="49" t="n">
        <v>4.891411600999483</v>
      </c>
      <c r="G166" s="49" t="n">
        <v>4.783345986792082</v>
      </c>
      <c r="H166" s="49" t="n">
        <v>4.680713137697861</v>
      </c>
      <c r="I166" s="49" t="n">
        <v>4.582644340902981</v>
      </c>
      <c r="J166" s="49" t="n">
        <v>4.488452425213029</v>
      </c>
      <c r="K166" s="49" t="n">
        <v>4.397584544672453</v>
      </c>
      <c r="L166" s="49" t="n">
        <v>4.309589295498182</v>
      </c>
      <c r="M166" s="49" t="n">
        <v>4.219440064771844</v>
      </c>
      <c r="N166" s="49" t="n">
        <v>4.147615048210204</v>
      </c>
      <c r="O166" s="49" t="n">
        <v>4.078138530870379</v>
      </c>
      <c r="P166" s="49" t="n">
        <v>4.011127622191821</v>
      </c>
      <c r="Q166" s="49" t="n">
        <v>3.947143778530704</v>
      </c>
      <c r="R166" s="49" t="n">
        <v>3.884430460677889</v>
      </c>
      <c r="S166" s="49" t="n">
        <v>3.823262130746595</v>
      </c>
      <c r="T166" s="49" t="n">
        <v>3.766674591598858</v>
      </c>
      <c r="U166" s="49" t="n">
        <v>3.709792667588253</v>
      </c>
      <c r="V166" s="49" t="n">
        <v>3.65296393357609</v>
      </c>
      <c r="W166" s="49" t="n">
        <v>3.603047795151587</v>
      </c>
      <c r="X166" s="49" t="n">
        <v>3.555192377914891</v>
      </c>
      <c r="Y166" s="49" t="n">
        <v>3.508453338816096</v>
      </c>
      <c r="Z166" s="49" t="n">
        <v>3.467700569158767</v>
      </c>
      <c r="AA166" s="49" t="n">
        <v>3.383734218452993</v>
      </c>
      <c r="AB166" s="49" t="n">
        <v>3.334147146205888</v>
      </c>
      <c r="AC166" s="49" t="n">
        <v>3.286220945684218</v>
      </c>
      <c r="AD166" s="49" t="n">
        <v>3.239819222956035</v>
      </c>
      <c r="AE166" s="49" t="n">
        <v>3.194822653993319</v>
      </c>
      <c r="AF166" s="50" t="n">
        <v>3.151126225216435</v>
      </c>
    </row>
    <row r="167" hidden="1" s="108">
      <c r="A167" s="49" t="inlineStr">
        <is>
          <t>Colombia_Offshore_1_low_temp_baseline</t>
        </is>
      </c>
      <c r="B167" s="49" t="n">
        <v>6.858161852697948</v>
      </c>
      <c r="C167" s="49" t="n">
        <v>6.640052504624887</v>
      </c>
      <c r="D167" s="49" t="n">
        <v>6.451802799830327</v>
      </c>
      <c r="E167" s="49" t="n">
        <v>6.284887988080862</v>
      </c>
      <c r="F167" s="49" t="n">
        <v>6.133933236664083</v>
      </c>
      <c r="G167" s="49" t="n">
        <v>5.995339370501899</v>
      </c>
      <c r="H167" s="49" t="n">
        <v>5.866582325876597</v>
      </c>
      <c r="I167" s="49" t="n">
        <v>5.745826003947847</v>
      </c>
      <c r="J167" s="49" t="n">
        <v>5.631694407427035</v>
      </c>
      <c r="K167" s="49" t="n">
        <v>5.523130560992132</v>
      </c>
      <c r="L167" s="49" t="n">
        <v>5.41930544860336</v>
      </c>
      <c r="M167" s="49" t="n">
        <v>5.276057455831488</v>
      </c>
      <c r="N167" s="49" t="n">
        <v>5.150963180768951</v>
      </c>
      <c r="O167" s="49" t="n">
        <v>5.037747282714633</v>
      </c>
      <c r="P167" s="49" t="n">
        <v>4.933808188879792</v>
      </c>
      <c r="Q167" s="49" t="n">
        <v>4.837541004732033</v>
      </c>
      <c r="R167" s="49" t="n">
        <v>4.748422821120671</v>
      </c>
      <c r="S167" s="49" t="n">
        <v>4.66380890752207</v>
      </c>
      <c r="T167" s="49" t="n">
        <v>4.583916549927185</v>
      </c>
      <c r="U167" s="49" t="n">
        <v>4.509094385045074</v>
      </c>
      <c r="V167" s="49" t="n">
        <v>4.435951590250681</v>
      </c>
      <c r="W167" s="49" t="n">
        <v>4.353344884288433</v>
      </c>
      <c r="X167" s="49" t="n">
        <v>4.274340133934071</v>
      </c>
      <c r="Y167" s="49" t="n">
        <v>4.20026712171688</v>
      </c>
      <c r="Z167" s="49" t="n">
        <v>4.133754096042525</v>
      </c>
      <c r="AA167" s="49" t="n">
        <v>4.037116788615391</v>
      </c>
      <c r="AB167" s="49" t="n">
        <v>3.969876082984327</v>
      </c>
      <c r="AC167" s="49" t="n">
        <v>3.906101089604742</v>
      </c>
      <c r="AD167" s="49" t="n">
        <v>3.845372036299139</v>
      </c>
      <c r="AE167" s="49" t="n">
        <v>3.787343633066866</v>
      </c>
      <c r="AF167" s="50" t="n">
        <v>3.731728425665323</v>
      </c>
    </row>
    <row r="168" hidden="1" s="108">
      <c r="A168" s="49" t="inlineStr">
        <is>
          <t>Colombia_Offshore_2_low_temp_baseline</t>
        </is>
      </c>
      <c r="B168" s="49" t="n">
        <v>8.089812792737412</v>
      </c>
      <c r="C168" s="49" t="n">
        <v>7.833651799172899</v>
      </c>
      <c r="D168" s="49" t="n">
        <v>7.613954709281097</v>
      </c>
      <c r="E168" s="49" t="n">
        <v>7.420323275775143</v>
      </c>
      <c r="F168" s="49" t="n">
        <v>7.24620219622653</v>
      </c>
      <c r="G168" s="49" t="n">
        <v>7.087202406409139</v>
      </c>
      <c r="H168" s="49" t="n">
        <v>6.940246387316722</v>
      </c>
      <c r="I168" s="49" t="n">
        <v>6.80309584787905</v>
      </c>
      <c r="J168" s="49" t="n">
        <v>6.674073741976756</v>
      </c>
      <c r="K168" s="49" t="n">
        <v>6.551892163549091</v>
      </c>
      <c r="L168" s="49" t="n">
        <v>6.435541261780925</v>
      </c>
      <c r="M168" s="49" t="n">
        <v>6.263984058484041</v>
      </c>
      <c r="N168" s="49" t="n">
        <v>6.114603264409291</v>
      </c>
      <c r="O168" s="49" t="n">
        <v>5.979720411794609</v>
      </c>
      <c r="P168" s="49" t="n">
        <v>5.85615255936618</v>
      </c>
      <c r="Q168" s="49" t="n">
        <v>5.741936375647283</v>
      </c>
      <c r="R168" s="49" t="n">
        <v>5.636432528372572</v>
      </c>
      <c r="S168" s="49" t="n">
        <v>5.536405231469436</v>
      </c>
      <c r="T168" s="49" t="n">
        <v>5.442120897697365</v>
      </c>
      <c r="U168" s="49" t="n">
        <v>5.354006661553511</v>
      </c>
      <c r="V168" s="49" t="n">
        <v>5.26791372367028</v>
      </c>
      <c r="W168" s="49" t="n">
        <v>5.170198773263778</v>
      </c>
      <c r="X168" s="49" t="n">
        <v>5.07686018918199</v>
      </c>
      <c r="Y168" s="49" t="n">
        <v>4.989526178331833</v>
      </c>
      <c r="Z168" s="49" t="n">
        <v>4.911414289202021</v>
      </c>
      <c r="AA168" s="49" t="n">
        <v>4.796404353952835</v>
      </c>
      <c r="AB168" s="49" t="n">
        <v>4.717342544119205</v>
      </c>
      <c r="AC168" s="49" t="n">
        <v>4.642494104925897</v>
      </c>
      <c r="AD168" s="49" t="n">
        <v>4.571345993101819</v>
      </c>
      <c r="AE168" s="49" t="n">
        <v>4.503476261334973</v>
      </c>
      <c r="AF168" s="50" t="n">
        <v>4.43853369671158</v>
      </c>
    </row>
    <row r="169" hidden="1" s="108">
      <c r="A169" s="49" t="inlineStr">
        <is>
          <t>Colombia_PV_2_low_temp_baseline</t>
        </is>
      </c>
      <c r="B169" s="49" t="n">
        <v>4.030548767838993</v>
      </c>
      <c r="C169" s="49" t="n">
        <v>3.851736383218614</v>
      </c>
      <c r="D169" s="49" t="n">
        <v>3.693114039080453</v>
      </c>
      <c r="E169" s="49" t="n">
        <v>3.549013070371652</v>
      </c>
      <c r="F169" s="49" t="n">
        <v>3.415822314274912</v>
      </c>
      <c r="G169" s="49" t="n">
        <v>3.291110184634531</v>
      </c>
      <c r="H169" s="49" t="n">
        <v>3.173167093394912</v>
      </c>
      <c r="I169" s="49" t="n">
        <v>3.060748693263631</v>
      </c>
      <c r="J169" s="49" t="n">
        <v>2.952923140761118</v>
      </c>
      <c r="K169" s="49" t="n">
        <v>2.848975821707378</v>
      </c>
      <c r="L169" s="49" t="n">
        <v>2.748347533855283</v>
      </c>
      <c r="M169" s="49" t="n">
        <v>2.680604985068059</v>
      </c>
      <c r="N169" s="49" t="n">
        <v>2.617493243071549</v>
      </c>
      <c r="O169" s="49" t="n">
        <v>2.557539496511284</v>
      </c>
      <c r="P169" s="49" t="n">
        <v>2.50048453180985</v>
      </c>
      <c r="Q169" s="49" t="n">
        <v>2.445375342016169</v>
      </c>
      <c r="R169" s="49" t="n">
        <v>2.391627951219358</v>
      </c>
      <c r="S169" s="49" t="n">
        <v>2.340470288108157</v>
      </c>
      <c r="T169" s="49" t="n">
        <v>2.291017400887132</v>
      </c>
      <c r="U169" s="49" t="n">
        <v>2.243420088598397</v>
      </c>
      <c r="V169" s="49" t="n">
        <v>2.196954403062117</v>
      </c>
      <c r="W169" s="49" t="n">
        <v>2.150057530030361</v>
      </c>
      <c r="X169" s="49" t="n">
        <v>2.103840739842901</v>
      </c>
      <c r="Y169" s="49" t="n">
        <v>2.059406194226396</v>
      </c>
      <c r="Z169" s="49" t="n">
        <v>2.020842897587724</v>
      </c>
      <c r="AA169" s="49" t="n">
        <v>1.95741522090657</v>
      </c>
      <c r="AB169" s="49" t="n">
        <v>1.914555332289781</v>
      </c>
      <c r="AC169" s="49" t="n">
        <v>1.873327026809109</v>
      </c>
      <c r="AD169" s="49" t="n">
        <v>1.83356583157482</v>
      </c>
      <c r="AE169" s="49" t="n">
        <v>1.795132645119917</v>
      </c>
      <c r="AF169" s="50" t="n">
        <v>1.757908777586487</v>
      </c>
    </row>
    <row r="170" hidden="1" s="108">
      <c r="A170" s="49" t="inlineStr">
        <is>
          <t>Colombia_PV_3_low_temp_baseline</t>
        </is>
      </c>
      <c r="B170" s="49" t="n">
        <v>4.185156299930195</v>
      </c>
      <c r="C170" s="49" t="n">
        <v>3.999084651893289</v>
      </c>
      <c r="D170" s="49" t="n">
        <v>3.834213759671512</v>
      </c>
      <c r="E170" s="49" t="n">
        <v>3.684591003940334</v>
      </c>
      <c r="F170" s="49" t="n">
        <v>3.546424401548086</v>
      </c>
      <c r="G170" s="49" t="n">
        <v>3.417160659796788</v>
      </c>
      <c r="H170" s="49" t="n">
        <v>3.295004658411024</v>
      </c>
      <c r="I170" s="49" t="n">
        <v>3.178649822602217</v>
      </c>
      <c r="J170" s="49" t="n">
        <v>3.067117731720163</v>
      </c>
      <c r="K170" s="49" t="n">
        <v>2.959658070890531</v>
      </c>
      <c r="L170" s="49" t="n">
        <v>2.855683716744776</v>
      </c>
      <c r="M170" s="49" t="n">
        <v>2.785114495303072</v>
      </c>
      <c r="N170" s="49" t="n">
        <v>2.719405604896273</v>
      </c>
      <c r="O170" s="49" t="n">
        <v>2.657009265446202</v>
      </c>
      <c r="P170" s="49" t="n">
        <v>2.597653222583507</v>
      </c>
      <c r="Q170" s="49" t="n">
        <v>2.5403359545691</v>
      </c>
      <c r="R170" s="49" t="n">
        <v>2.484443783708638</v>
      </c>
      <c r="S170" s="49" t="n">
        <v>2.431267554838421</v>
      </c>
      <c r="T170" s="49" t="n">
        <v>2.379877226958947</v>
      </c>
      <c r="U170" s="49" t="n">
        <v>2.3304314512904</v>
      </c>
      <c r="V170" s="49" t="n">
        <v>2.282169374131827</v>
      </c>
      <c r="W170" s="49" t="n">
        <v>2.2334459850057</v>
      </c>
      <c r="X170" s="49" t="n">
        <v>2.185431922086308</v>
      </c>
      <c r="Y170" s="49" t="n">
        <v>2.139285829247706</v>
      </c>
      <c r="Z170" s="49" t="n">
        <v>2.09930603928975</v>
      </c>
      <c r="AA170" s="49" t="n">
        <v>2.033184144740411</v>
      </c>
      <c r="AB170" s="49" t="n">
        <v>1.988677321766893</v>
      </c>
      <c r="AC170" s="49" t="n">
        <v>1.945880404265742</v>
      </c>
      <c r="AD170" s="49" t="n">
        <v>1.904620575748418</v>
      </c>
      <c r="AE170" s="49" t="n">
        <v>1.864751688127995</v>
      </c>
      <c r="AF170" s="50" t="n">
        <v>1.826149048125476</v>
      </c>
    </row>
    <row r="171" hidden="1" s="108">
      <c r="A171" s="49" t="inlineStr">
        <is>
          <t>Colombia_PV_4_low_temp_baseline</t>
        </is>
      </c>
      <c r="B171" s="49" t="n">
        <v>5.242606317995727</v>
      </c>
      <c r="C171" s="49" t="n">
        <v>5.006693173376371</v>
      </c>
      <c r="D171" s="49" t="n">
        <v>4.799082090251839</v>
      </c>
      <c r="E171" s="49" t="n">
        <v>4.611802115231653</v>
      </c>
      <c r="F171" s="49" t="n">
        <v>4.439775408343747</v>
      </c>
      <c r="G171" s="49" t="n">
        <v>4.279582802005178</v>
      </c>
      <c r="H171" s="49" t="n">
        <v>4.128820393718282</v>
      </c>
      <c r="I171" s="49" t="n">
        <v>3.985738509852109</v>
      </c>
      <c r="J171" s="49" t="n">
        <v>3.849026932708706</v>
      </c>
      <c r="K171" s="49" t="n">
        <v>3.717680926796125</v>
      </c>
      <c r="L171" s="49" t="n">
        <v>3.590914310603761</v>
      </c>
      <c r="M171" s="49" t="n">
        <v>3.500919943117853</v>
      </c>
      <c r="N171" s="49" t="n">
        <v>3.417366656226193</v>
      </c>
      <c r="O171" s="49" t="n">
        <v>3.338190321731868</v>
      </c>
      <c r="P171" s="49" t="n">
        <v>3.263029712995747</v>
      </c>
      <c r="Q171" s="49" t="n">
        <v>3.190548750358243</v>
      </c>
      <c r="R171" s="49" t="n">
        <v>3.119928839956381</v>
      </c>
      <c r="S171" s="49" t="n">
        <v>3.052896882509621</v>
      </c>
      <c r="T171" s="49" t="n">
        <v>2.988211442726747</v>
      </c>
      <c r="U171" s="49" t="n">
        <v>2.926086144052005</v>
      </c>
      <c r="V171" s="49" t="n">
        <v>2.865504888246188</v>
      </c>
      <c r="W171" s="49" t="n">
        <v>2.804275449563064</v>
      </c>
      <c r="X171" s="49" t="n">
        <v>2.743956557660511</v>
      </c>
      <c r="Y171" s="49" t="n">
        <v>2.686098470726939</v>
      </c>
      <c r="Z171" s="49" t="n">
        <v>2.636450822596202</v>
      </c>
      <c r="AA171" s="49" t="n">
        <v>2.551801111593818</v>
      </c>
      <c r="AB171" s="49" t="n">
        <v>2.4960258783036</v>
      </c>
      <c r="AC171" s="49" t="n">
        <v>2.442502143086427</v>
      </c>
      <c r="AD171" s="49" t="n">
        <v>2.390999263101038</v>
      </c>
      <c r="AE171" s="49" t="n">
        <v>2.341322255521421</v>
      </c>
      <c r="AF171" s="50" t="n">
        <v>2.293304824488085</v>
      </c>
    </row>
    <row r="172" hidden="1" s="108">
      <c r="A172" s="49" t="inlineStr">
        <is>
          <t>Colombia_Onshore_1_high_temp_baseline</t>
        </is>
      </c>
      <c r="B172" s="49" t="n">
        <v>4.308446913274181</v>
      </c>
      <c r="C172" s="49" t="n">
        <v>4.118135103809635</v>
      </c>
      <c r="D172" s="49" t="n">
        <v>3.933654247559359</v>
      </c>
      <c r="E172" s="49" t="n">
        <v>3.753708971524808</v>
      </c>
      <c r="F172" s="49" t="n">
        <v>3.577369197516393</v>
      </c>
      <c r="G172" s="49" t="n">
        <v>3.403943695683942</v>
      </c>
      <c r="H172" s="49" t="n">
        <v>3.232903795138059</v>
      </c>
      <c r="I172" s="49" t="n">
        <v>3.063835180462214</v>
      </c>
      <c r="J172" s="49" t="n">
        <v>2.896406243603552</v>
      </c>
      <c r="K172" s="49" t="n">
        <v>2.730346621292574</v>
      </c>
      <c r="L172" s="49" t="n">
        <v>2.565432230568879</v>
      </c>
      <c r="M172" s="49" t="n">
        <v>2.504729485066363</v>
      </c>
      <c r="N172" s="49" t="n">
        <v>2.451312344795513</v>
      </c>
      <c r="O172" s="49" t="n">
        <v>2.398681105368178</v>
      </c>
      <c r="P172" s="49" t="n">
        <v>2.346891741176002</v>
      </c>
      <c r="Q172" s="49" t="n">
        <v>2.29618355375473</v>
      </c>
      <c r="R172" s="49" t="n">
        <v>2.245840767902776</v>
      </c>
      <c r="S172" s="49" t="n">
        <v>2.195981488405688</v>
      </c>
      <c r="T172" s="49" t="n">
        <v>2.147869494770307</v>
      </c>
      <c r="U172" s="49" t="n">
        <v>2.099492397174651</v>
      </c>
      <c r="V172" s="49" t="n">
        <v>2.05099511633002</v>
      </c>
      <c r="W172" s="49" t="n">
        <v>2.005944350438747</v>
      </c>
      <c r="X172" s="49" t="n">
        <v>1.961519736360082</v>
      </c>
      <c r="Y172" s="49" t="n">
        <v>1.917330121170474</v>
      </c>
      <c r="Z172" s="49" t="n">
        <v>1.875417049065912</v>
      </c>
      <c r="AA172" s="49" t="n">
        <v>1.815154838164935</v>
      </c>
      <c r="AB172" s="49" t="n">
        <v>1.769057706600672</v>
      </c>
      <c r="AC172" s="49" t="n">
        <v>1.723424747668055</v>
      </c>
      <c r="AD172" s="49" t="n">
        <v>1.678201097138937</v>
      </c>
      <c r="AE172" s="49" t="n">
        <v>1.633338629171862</v>
      </c>
      <c r="AF172" s="50" t="n">
        <v>1.588794854605292</v>
      </c>
    </row>
    <row r="173" hidden="1" s="108">
      <c r="A173" s="49" t="inlineStr">
        <is>
          <t>Colombia_Onshore_2_high_temp_baseline</t>
        </is>
      </c>
      <c r="B173" s="49" t="n">
        <v>5.96500434494682</v>
      </c>
      <c r="C173" s="49" t="n">
        <v>5.722732520300385</v>
      </c>
      <c r="D173" s="49" t="n">
        <v>5.48950904991702</v>
      </c>
      <c r="E173" s="49" t="n">
        <v>5.263070593709305</v>
      </c>
      <c r="F173" s="49" t="n">
        <v>5.041783219900042</v>
      </c>
      <c r="G173" s="49" t="n">
        <v>4.824423972766386</v>
      </c>
      <c r="H173" s="49" t="n">
        <v>4.610049039881614</v>
      </c>
      <c r="I173" s="49" t="n">
        <v>4.397910412902409</v>
      </c>
      <c r="J173" s="49" t="n">
        <v>4.187401132935513</v>
      </c>
      <c r="K173" s="49" t="n">
        <v>3.978018121189741</v>
      </c>
      <c r="L173" s="49" t="n">
        <v>3.769336226979831</v>
      </c>
      <c r="M173" s="49" t="n">
        <v>3.684188017741254</v>
      </c>
      <c r="N173" s="49" t="n">
        <v>3.611237266563259</v>
      </c>
      <c r="O173" s="49" t="n">
        <v>3.539507648411021</v>
      </c>
      <c r="P173" s="49" t="n">
        <v>3.46909120291608</v>
      </c>
      <c r="Q173" s="49" t="n">
        <v>3.400388420885976</v>
      </c>
      <c r="R173" s="49" t="n">
        <v>3.332191290311769</v>
      </c>
      <c r="S173" s="49" t="n">
        <v>3.264697117448959</v>
      </c>
      <c r="T173" s="49" t="n">
        <v>3.200028905630449</v>
      </c>
      <c r="U173" s="49" t="n">
        <v>3.134799747481177</v>
      </c>
      <c r="V173" s="49" t="n">
        <v>3.069253271128559</v>
      </c>
      <c r="W173" s="49" t="n">
        <v>3.009927587637646</v>
      </c>
      <c r="X173" s="49" t="n">
        <v>2.951450838415181</v>
      </c>
      <c r="Y173" s="49" t="n">
        <v>2.893158852248069</v>
      </c>
      <c r="Z173" s="49" t="n">
        <v>2.83845986161752</v>
      </c>
      <c r="AA173" s="49" t="n">
        <v>2.752859777206026</v>
      </c>
      <c r="AB173" s="49" t="n">
        <v>2.690737688767779</v>
      </c>
      <c r="AC173" s="49" t="n">
        <v>2.629160162884205</v>
      </c>
      <c r="AD173" s="49" t="n">
        <v>2.568025906092152</v>
      </c>
      <c r="AE173" s="49" t="n">
        <v>2.507244777275766</v>
      </c>
      <c r="AF173" s="50" t="n">
        <v>2.446735901575726</v>
      </c>
    </row>
    <row r="174" hidden="1" s="108">
      <c r="A174" s="49" t="inlineStr">
        <is>
          <t>Colombia_Onshore_3_high_temp_baseline</t>
        </is>
      </c>
      <c r="B174" s="49" t="n">
        <v>7.289511506708932</v>
      </c>
      <c r="C174" s="49" t="n">
        <v>7.005451302774924</v>
      </c>
      <c r="D174" s="49" t="n">
        <v>6.732930799089367</v>
      </c>
      <c r="E174" s="49" t="n">
        <v>6.468902743564917</v>
      </c>
      <c r="F174" s="49" t="n">
        <v>6.211156111738092</v>
      </c>
      <c r="G174" s="49" t="n">
        <v>5.95802487659841</v>
      </c>
      <c r="H174" s="49" t="n">
        <v>5.708212147302499</v>
      </c>
      <c r="I174" s="49" t="n">
        <v>5.460678904069014</v>
      </c>
      <c r="J174" s="49" t="n">
        <v>5.214570801032188</v>
      </c>
      <c r="K174" s="49" t="n">
        <v>4.969168379573728</v>
      </c>
      <c r="L174" s="49" t="n">
        <v>4.723852205187968</v>
      </c>
      <c r="M174" s="49" t="n">
        <v>4.619354357008413</v>
      </c>
      <c r="N174" s="49" t="n">
        <v>4.530861650574376</v>
      </c>
      <c r="O174" s="49" t="n">
        <v>4.443911938166119</v>
      </c>
      <c r="P174" s="49" t="n">
        <v>4.358624278622973</v>
      </c>
      <c r="Q174" s="49" t="n">
        <v>4.275523367636273</v>
      </c>
      <c r="R174" s="49" t="n">
        <v>4.193017321915883</v>
      </c>
      <c r="S174" s="49" t="n">
        <v>4.111363980904617</v>
      </c>
      <c r="T174" s="49" t="n">
        <v>4.033352590747413</v>
      </c>
      <c r="U174" s="49" t="n">
        <v>3.954527157080829</v>
      </c>
      <c r="V174" s="49" t="n">
        <v>3.875207120671479</v>
      </c>
      <c r="W174" s="49" t="n">
        <v>3.804134977290431</v>
      </c>
      <c r="X174" s="49" t="n">
        <v>3.734137448752469</v>
      </c>
      <c r="Y174" s="49" t="n">
        <v>3.664338934425762</v>
      </c>
      <c r="Z174" s="49" t="n">
        <v>3.599213349253928</v>
      </c>
      <c r="AA174" s="49" t="n">
        <v>3.493449138681539</v>
      </c>
      <c r="AB174" s="49" t="n">
        <v>3.418473207050067</v>
      </c>
      <c r="AC174" s="49" t="n">
        <v>3.344156618911049</v>
      </c>
      <c r="AD174" s="49" t="n">
        <v>3.270362336594005</v>
      </c>
      <c r="AE174" s="49" t="n">
        <v>3.196967731583817</v>
      </c>
      <c r="AF174" s="50" t="n">
        <v>3.123862092045634</v>
      </c>
    </row>
    <row r="175" hidden="1" s="108">
      <c r="A175" s="49" t="inlineStr">
        <is>
          <t>Colombia_Offshore_1_high_temp_baseline</t>
        </is>
      </c>
      <c r="B175" s="49" t="n">
        <v>8.669240443643279</v>
      </c>
      <c r="C175" s="49" t="n">
        <v>8.306583909856517</v>
      </c>
      <c r="D175" s="49" t="n">
        <v>7.971496586705086</v>
      </c>
      <c r="E175" s="49" t="n">
        <v>7.655633863983518</v>
      </c>
      <c r="F175" s="49" t="n">
        <v>7.353696328559318</v>
      </c>
      <c r="G175" s="49" t="n">
        <v>7.062102315905204</v>
      </c>
      <c r="H175" s="49" t="n">
        <v>6.778310459271148</v>
      </c>
      <c r="I175" s="49" t="n">
        <v>6.500444856986121</v>
      </c>
      <c r="J175" s="49" t="n">
        <v>6.227074166913846</v>
      </c>
      <c r="K175" s="49" t="n">
        <v>5.957074631267083</v>
      </c>
      <c r="L175" s="49" t="n">
        <v>5.689541508965662</v>
      </c>
      <c r="M175" s="49" t="n">
        <v>5.540397164378531</v>
      </c>
      <c r="N175" s="49" t="n">
        <v>5.406481472869159</v>
      </c>
      <c r="O175" s="49" t="n">
        <v>5.282347489722186</v>
      </c>
      <c r="P175" s="49" t="n">
        <v>5.165759564365506</v>
      </c>
      <c r="Q175" s="49" t="n">
        <v>5.055347646750186</v>
      </c>
      <c r="R175" s="49" t="n">
        <v>4.950693006171672</v>
      </c>
      <c r="S175" s="49" t="n">
        <v>4.849477172345642</v>
      </c>
      <c r="T175" s="49" t="n">
        <v>4.751922881201315</v>
      </c>
      <c r="U175" s="49" t="n">
        <v>4.658371532217797</v>
      </c>
      <c r="V175" s="49" t="n">
        <v>4.565807012929659</v>
      </c>
      <c r="W175" s="49" t="n">
        <v>4.465707764904297</v>
      </c>
      <c r="X175" s="49" t="n">
        <v>4.368092010048509</v>
      </c>
      <c r="Y175" s="49" t="n">
        <v>4.274173794112953</v>
      </c>
      <c r="Z175" s="49" t="n">
        <v>4.186346341592827</v>
      </c>
      <c r="AA175" s="49" t="n">
        <v>4.070537141818177</v>
      </c>
      <c r="AB175" s="49" t="n">
        <v>3.980565642495694</v>
      </c>
      <c r="AC175" s="49" t="n">
        <v>3.893009942992038</v>
      </c>
      <c r="AD175" s="49" t="n">
        <v>3.807497956916599</v>
      </c>
      <c r="AE175" s="49" t="n">
        <v>3.723722554135918</v>
      </c>
      <c r="AF175" s="50" t="n">
        <v>3.641426939429479</v>
      </c>
    </row>
    <row r="176" hidden="1" s="108">
      <c r="A176" s="49" t="inlineStr">
        <is>
          <t>Colombia_Offshore_2_high_temp_baseline</t>
        </is>
      </c>
      <c r="B176" s="49" t="n">
        <v>9.674911104951669</v>
      </c>
      <c r="C176" s="49" t="n">
        <v>9.280202104825079</v>
      </c>
      <c r="D176" s="49" t="n">
        <v>8.918696619836563</v>
      </c>
      <c r="E176" s="49" t="n">
        <v>8.580512405034243</v>
      </c>
      <c r="F176" s="49" t="n">
        <v>8.259384172691256</v>
      </c>
      <c r="G176" s="49" t="n">
        <v>7.951086919903762</v>
      </c>
      <c r="H176" s="49" t="n">
        <v>7.652631452167077</v>
      </c>
      <c r="I176" s="49" t="n">
        <v>7.361819369106474</v>
      </c>
      <c r="J176" s="49" t="n">
        <v>7.076980868404844</v>
      </c>
      <c r="K176" s="49" t="n">
        <v>6.796812221977495</v>
      </c>
      <c r="L176" s="49" t="n">
        <v>6.520270733484258</v>
      </c>
      <c r="M176" s="49" t="n">
        <v>6.350850094387643</v>
      </c>
      <c r="N176" s="49" t="n">
        <v>6.199851545668812</v>
      </c>
      <c r="O176" s="49" t="n">
        <v>6.060705392888885</v>
      </c>
      <c r="P176" s="49" t="n">
        <v>5.930719712082281</v>
      </c>
      <c r="Q176" s="49" t="n">
        <v>5.808246831658572</v>
      </c>
      <c r="R176" s="49" t="n">
        <v>5.692789395703825</v>
      </c>
      <c r="S176" s="49" t="n">
        <v>5.581545939495262</v>
      </c>
      <c r="T176" s="49" t="n">
        <v>5.474792764630037</v>
      </c>
      <c r="U176" s="49" t="n">
        <v>5.372950799700098</v>
      </c>
      <c r="V176" s="49" t="n">
        <v>5.272365382034526</v>
      </c>
      <c r="W176" s="49" t="n">
        <v>5.161928830574276</v>
      </c>
      <c r="X176" s="49" t="n">
        <v>5.054631716939243</v>
      </c>
      <c r="Y176" s="49" t="n">
        <v>4.951958557653596</v>
      </c>
      <c r="Z176" s="49" t="n">
        <v>4.856832052268112</v>
      </c>
      <c r="AA176" s="49" t="n">
        <v>4.727790105282075</v>
      </c>
      <c r="AB176" s="49" t="n">
        <v>4.630333653416692</v>
      </c>
      <c r="AC176" s="49" t="n">
        <v>4.535974974623883</v>
      </c>
      <c r="AD176" s="49" t="n">
        <v>4.444270002191145</v>
      </c>
      <c r="AE176" s="49" t="n">
        <v>4.354853227980606</v>
      </c>
      <c r="AF176" s="50" t="n">
        <v>4.267420051987097</v>
      </c>
    </row>
    <row r="177" hidden="1" s="108">
      <c r="A177" s="49" t="inlineStr">
        <is>
          <t>Colombia_PV_2_high_temp_baseline</t>
        </is>
      </c>
      <c r="B177" s="49" t="n">
        <v>8.194588810991991</v>
      </c>
      <c r="C177" s="49" t="n">
        <v>7.733462461428607</v>
      </c>
      <c r="D177" s="49" t="n">
        <v>7.295608618123834</v>
      </c>
      <c r="E177" s="49" t="n">
        <v>6.874222958971466</v>
      </c>
      <c r="F177" s="49" t="n">
        <v>6.464939666886292</v>
      </c>
      <c r="G177" s="49" t="n">
        <v>6.064793872281541</v>
      </c>
      <c r="H177" s="49" t="n">
        <v>5.671679889770778</v>
      </c>
      <c r="I177" s="49" t="n">
        <v>5.284046669872418</v>
      </c>
      <c r="J177" s="49" t="n">
        <v>4.900716300927387</v>
      </c>
      <c r="K177" s="49" t="n">
        <v>4.520770583702118</v>
      </c>
      <c r="L177" s="49" t="n">
        <v>4.143477297417967</v>
      </c>
      <c r="M177" s="49" t="n">
        <v>4.022792392984993</v>
      </c>
      <c r="N177" s="49" t="n">
        <v>3.906291044232221</v>
      </c>
      <c r="O177" s="49" t="n">
        <v>3.792575779942673</v>
      </c>
      <c r="P177" s="49" t="n">
        <v>3.681409332398433</v>
      </c>
      <c r="Q177" s="49" t="n">
        <v>3.571886972166529</v>
      </c>
      <c r="R177" s="49" t="n">
        <v>3.463455894696648</v>
      </c>
      <c r="S177" s="49" t="n">
        <v>3.357303552815543</v>
      </c>
      <c r="T177" s="49" t="n">
        <v>3.25258727748484</v>
      </c>
      <c r="U177" s="49" t="n">
        <v>3.149458964799287</v>
      </c>
      <c r="V177" s="49" t="n">
        <v>3.047228318787627</v>
      </c>
      <c r="W177" s="49" t="n">
        <v>2.945630598919895</v>
      </c>
      <c r="X177" s="49" t="n">
        <v>2.844262077621368</v>
      </c>
      <c r="Y177" s="49" t="n">
        <v>2.744179340153079</v>
      </c>
      <c r="Z177" s="49" t="n">
        <v>2.649284991459584</v>
      </c>
      <c r="AA177" s="49" t="n">
        <v>2.530234950225445</v>
      </c>
      <c r="AB177" s="49" t="n">
        <v>2.430422029121368</v>
      </c>
      <c r="AC177" s="49" t="n">
        <v>2.331743288906106</v>
      </c>
      <c r="AD177" s="49" t="n">
        <v>2.23403634233093</v>
      </c>
      <c r="AE177" s="49" t="n">
        <v>2.137163516021499</v>
      </c>
      <c r="AF177" s="50" t="n">
        <v>2.041006997467211</v>
      </c>
    </row>
    <row r="178" hidden="1" s="108">
      <c r="A178" s="49" t="inlineStr">
        <is>
          <t>Colombia_PV_3_high_temp_baseline</t>
        </is>
      </c>
      <c r="B178" s="49" t="n">
        <v>8.435778684801033</v>
      </c>
      <c r="C178" s="49" t="n">
        <v>7.961007083010739</v>
      </c>
      <c r="D178" s="49" t="n">
        <v>7.510708854423742</v>
      </c>
      <c r="E178" s="49" t="n">
        <v>7.07771747140465</v>
      </c>
      <c r="F178" s="49" t="n">
        <v>6.657434651307294</v>
      </c>
      <c r="G178" s="49" t="n">
        <v>6.246737586223645</v>
      </c>
      <c r="H178" s="49" t="n">
        <v>5.843408346920516</v>
      </c>
      <c r="I178" s="49" t="n">
        <v>5.445813124355933</v>
      </c>
      <c r="J178" s="49" t="n">
        <v>5.052711069561974</v>
      </c>
      <c r="K178" s="49" t="n">
        <v>4.663134828949099</v>
      </c>
      <c r="L178" s="49" t="n">
        <v>4.276312883472794</v>
      </c>
      <c r="M178" s="49" t="n">
        <v>4.151931379232466</v>
      </c>
      <c r="N178" s="49" t="n">
        <v>4.031938393576287</v>
      </c>
      <c r="O178" s="49" t="n">
        <v>3.914863224878714</v>
      </c>
      <c r="P178" s="49" t="n">
        <v>3.800455761626802</v>
      </c>
      <c r="Q178" s="49" t="n">
        <v>3.687764074189344</v>
      </c>
      <c r="R178" s="49" t="n">
        <v>3.576206578179448</v>
      </c>
      <c r="S178" s="49" t="n">
        <v>3.467031570973548</v>
      </c>
      <c r="T178" s="49" t="n">
        <v>3.359352640858175</v>
      </c>
      <c r="U178" s="49" t="n">
        <v>3.253329167562601</v>
      </c>
      <c r="V178" s="49" t="n">
        <v>3.148235221045569</v>
      </c>
      <c r="W178" s="49" t="n">
        <v>3.043777258160683</v>
      </c>
      <c r="X178" s="49" t="n">
        <v>2.939549338644443</v>
      </c>
      <c r="Y178" s="49" t="n">
        <v>2.836661673601354</v>
      </c>
      <c r="Z178" s="49" t="n">
        <v>2.739214847133385</v>
      </c>
      <c r="AA178" s="49" t="n">
        <v>2.616373997513687</v>
      </c>
      <c r="AB178" s="49" t="n">
        <v>2.513736602338017</v>
      </c>
      <c r="AC178" s="49" t="n">
        <v>2.412279032928934</v>
      </c>
      <c r="AD178" s="49" t="n">
        <v>2.311830249963339</v>
      </c>
      <c r="AE178" s="49" t="n">
        <v>2.212245204337631</v>
      </c>
      <c r="AF178" s="50" t="n">
        <v>2.113399732247752</v>
      </c>
    </row>
    <row r="179" hidden="1" s="108">
      <c r="A179" s="49" t="inlineStr">
        <is>
          <t>Colombia_PV_4_high_temp_baseline</t>
        </is>
      </c>
      <c r="B179" s="49" t="n">
        <v>10.01832474567239</v>
      </c>
      <c r="C179" s="49" t="n">
        <v>9.457183126448484</v>
      </c>
      <c r="D179" s="49" t="n">
        <v>8.927749096198042</v>
      </c>
      <c r="E179" s="49" t="n">
        <v>8.420737170714938</v>
      </c>
      <c r="F179" s="49" t="n">
        <v>7.930193437307175</v>
      </c>
      <c r="G179" s="49" t="n">
        <v>7.452077481135737</v>
      </c>
      <c r="H179" s="49" t="n">
        <v>6.983522084166259</v>
      </c>
      <c r="I179" s="49" t="n">
        <v>6.522417153224343</v>
      </c>
      <c r="J179" s="49" t="n">
        <v>6.067161807101289</v>
      </c>
      <c r="K179" s="49" t="n">
        <v>5.616509475721663</v>
      </c>
      <c r="L179" s="49" t="n">
        <v>5.169467223349154</v>
      </c>
      <c r="M179" s="49" t="n">
        <v>5.02004739856315</v>
      </c>
      <c r="N179" s="49" t="n">
        <v>4.876427424078834</v>
      </c>
      <c r="O179" s="49" t="n">
        <v>4.736649634695641</v>
      </c>
      <c r="P179" s="49" t="n">
        <v>4.600383062728566</v>
      </c>
      <c r="Q179" s="49" t="n">
        <v>4.466359859959004</v>
      </c>
      <c r="R179" s="49" t="n">
        <v>4.333805336606566</v>
      </c>
      <c r="S179" s="49" t="n">
        <v>4.204387269448679</v>
      </c>
      <c r="T179" s="49" t="n">
        <v>4.076924180393132</v>
      </c>
      <c r="U179" s="49" t="n">
        <v>3.951630447973228</v>
      </c>
      <c r="V179" s="49" t="n">
        <v>3.827537768330026</v>
      </c>
      <c r="W179" s="49" t="n">
        <v>3.704079275634841</v>
      </c>
      <c r="X179" s="49" t="n">
        <v>3.580882942567389</v>
      </c>
      <c r="Y179" s="49" t="n">
        <v>3.459431726950987</v>
      </c>
      <c r="Z179" s="49" t="n">
        <v>3.345203978943232</v>
      </c>
      <c r="AA179" s="49" t="n">
        <v>3.19700038765621</v>
      </c>
      <c r="AB179" s="49" t="n">
        <v>3.075743990793477</v>
      </c>
      <c r="AC179" s="49" t="n">
        <v>2.95601617600853</v>
      </c>
      <c r="AD179" s="49" t="n">
        <v>2.837587656005976</v>
      </c>
      <c r="AE179" s="49" t="n">
        <v>2.720263811004354</v>
      </c>
      <c r="AF179" s="50" t="n">
        <v>2.603877871095801</v>
      </c>
    </row>
    <row r="180" hidden="1" s="108">
      <c r="A180" s="49" t="inlineStr">
        <is>
          <t>Czech_Republic_Onshore_3_low_temp_baseline</t>
        </is>
      </c>
      <c r="B180" s="49" t="n">
        <v>5.938098094657313</v>
      </c>
      <c r="C180" s="49" t="n">
        <v>5.776362709280408</v>
      </c>
      <c r="D180" s="49" t="n">
        <v>5.628173080104894</v>
      </c>
      <c r="E180" s="49" t="n">
        <v>5.490546372145333</v>
      </c>
      <c r="F180" s="49" t="n">
        <v>5.361353999057309</v>
      </c>
      <c r="G180" s="49" t="n">
        <v>5.239025278589441</v>
      </c>
      <c r="H180" s="49" t="n">
        <v>5.122368813184885</v>
      </c>
      <c r="I180" s="49" t="n">
        <v>5.010459741077654</v>
      </c>
      <c r="J180" s="49" t="n">
        <v>4.902565785372252</v>
      </c>
      <c r="K180" s="49" t="n">
        <v>4.798097154980393</v>
      </c>
      <c r="L180" s="49" t="n">
        <v>4.696571650864367</v>
      </c>
      <c r="M180" s="49" t="n">
        <v>4.598632351208138</v>
      </c>
      <c r="N180" s="49" t="n">
        <v>4.520010460767048</v>
      </c>
      <c r="O180" s="49" t="n">
        <v>4.443890394220547</v>
      </c>
      <c r="P180" s="49" t="n">
        <v>4.370394824953552</v>
      </c>
      <c r="Q180" s="49" t="n">
        <v>4.300114058486123</v>
      </c>
      <c r="R180" s="49" t="n">
        <v>4.231198925189966</v>
      </c>
      <c r="S180" s="49" t="n">
        <v>4.163937785260558</v>
      </c>
      <c r="T180" s="49" t="n">
        <v>4.101524840118164</v>
      </c>
      <c r="U180" s="49" t="n">
        <v>4.038829178384852</v>
      </c>
      <c r="V180" s="49" t="n">
        <v>3.976216213710987</v>
      </c>
      <c r="W180" s="49" t="n">
        <v>3.920933214145617</v>
      </c>
      <c r="X180" s="49" t="n">
        <v>3.867834068834989</v>
      </c>
      <c r="Y180" s="49" t="n">
        <v>3.815924357381733</v>
      </c>
      <c r="Z180" s="49" t="n">
        <v>3.770324325259142</v>
      </c>
      <c r="AA180" s="49" t="n">
        <v>3.679303455722289</v>
      </c>
      <c r="AB180" s="49" t="n">
        <v>3.624449972103593</v>
      </c>
      <c r="AC180" s="49" t="n">
        <v>3.571357722208428</v>
      </c>
      <c r="AD180" s="49" t="n">
        <v>3.51988237123898</v>
      </c>
      <c r="AE180" s="49" t="n">
        <v>3.469897613069596</v>
      </c>
      <c r="AF180" s="50" t="n">
        <v>3.421292256780548</v>
      </c>
    </row>
    <row r="181" hidden="1" s="108">
      <c r="A181" s="49" t="inlineStr">
        <is>
          <t>Czech_Republic_PV_4_low_temp_baseline</t>
        </is>
      </c>
      <c r="B181" s="49" t="n">
        <v>6.439595061786214</v>
      </c>
      <c r="C181" s="49" t="n">
        <v>6.154873327691423</v>
      </c>
      <c r="D181" s="49" t="n">
        <v>5.90191735645627</v>
      </c>
      <c r="E181" s="49" t="n">
        <v>5.671782652002575</v>
      </c>
      <c r="F181" s="49" t="n">
        <v>5.458770302164822</v>
      </c>
      <c r="G181" s="49" t="n">
        <v>5.259042303832488</v>
      </c>
      <c r="H181" s="49" t="n">
        <v>5.069899803931103</v>
      </c>
      <c r="I181" s="49" t="n">
        <v>4.889378070938537</v>
      </c>
      <c r="J181" s="49" t="n">
        <v>4.716005536105007</v>
      </c>
      <c r="K181" s="49" t="n">
        <v>4.54865347539738</v>
      </c>
      <c r="L181" s="49" t="n">
        <v>4.386438469993997</v>
      </c>
      <c r="M181" s="49" t="n">
        <v>4.278832968601974</v>
      </c>
      <c r="N181" s="49" t="n">
        <v>4.178474482074389</v>
      </c>
      <c r="O181" s="49" t="n">
        <v>4.083063519057314</v>
      </c>
      <c r="P181" s="49" t="n">
        <v>3.992197467783145</v>
      </c>
      <c r="Q181" s="49" t="n">
        <v>3.904387193526176</v>
      </c>
      <c r="R181" s="49" t="n">
        <v>3.818719845543246</v>
      </c>
      <c r="S181" s="49" t="n">
        <v>3.737119556368246</v>
      </c>
      <c r="T181" s="49" t="n">
        <v>3.658202273513819</v>
      </c>
      <c r="U181" s="49" t="n">
        <v>3.582205616036418</v>
      </c>
      <c r="V181" s="49" t="n">
        <v>3.507996291956982</v>
      </c>
      <c r="W181" s="49" t="n">
        <v>3.433131202781237</v>
      </c>
      <c r="X181" s="49" t="n">
        <v>3.359345273232031</v>
      </c>
      <c r="Y181" s="49" t="n">
        <v>3.288365951844193</v>
      </c>
      <c r="Z181" s="49" t="n">
        <v>3.226602566844096</v>
      </c>
      <c r="AA181" s="49" t="n">
        <v>3.125876835478958</v>
      </c>
      <c r="AB181" s="49" t="n">
        <v>3.057403504066259</v>
      </c>
      <c r="AC181" s="49" t="n">
        <v>2.991499894547135</v>
      </c>
      <c r="AD181" s="49" t="n">
        <v>2.927908023034484</v>
      </c>
      <c r="AE181" s="49" t="n">
        <v>2.866409678584988</v>
      </c>
      <c r="AF181" s="50" t="n">
        <v>2.80681864861542</v>
      </c>
    </row>
    <row r="182" hidden="1" s="108">
      <c r="A182" s="49" t="inlineStr">
        <is>
          <t>Czech_Republic_Onshore_3_high_temp_baseline</t>
        </is>
      </c>
      <c r="B182" s="49" t="n">
        <v>8.342860426554051</v>
      </c>
      <c r="C182" s="49" t="n">
        <v>8.012130488704337</v>
      </c>
      <c r="D182" s="49" t="n">
        <v>7.693545072034856</v>
      </c>
      <c r="E182" s="49" t="n">
        <v>7.38373226998679</v>
      </c>
      <c r="F182" s="49" t="n">
        <v>7.080235398007558</v>
      </c>
      <c r="G182" s="49" t="n">
        <v>6.7811935851381</v>
      </c>
      <c r="H182" s="49" t="n">
        <v>6.485148805698683</v>
      </c>
      <c r="I182" s="49" t="n">
        <v>6.190923706515603</v>
      </c>
      <c r="J182" s="49" t="n">
        <v>5.897541152587026</v>
      </c>
      <c r="K182" s="49" t="n">
        <v>5.604169423132508</v>
      </c>
      <c r="L182" s="49" t="n">
        <v>5.310083752617723</v>
      </c>
      <c r="M182" s="49" t="n">
        <v>5.190657427801375</v>
      </c>
      <c r="N182" s="49" t="n">
        <v>5.088390990834355</v>
      </c>
      <c r="O182" s="49" t="n">
        <v>4.987755644837542</v>
      </c>
      <c r="P182" s="49" t="n">
        <v>4.888876631328937</v>
      </c>
      <c r="Q182" s="49" t="n">
        <v>4.792313666013163</v>
      </c>
      <c r="R182" s="49" t="n">
        <v>4.696358013800756</v>
      </c>
      <c r="S182" s="49" t="n">
        <v>4.601284297686917</v>
      </c>
      <c r="T182" s="49" t="n">
        <v>4.510076615126898</v>
      </c>
      <c r="U182" s="49" t="n">
        <v>4.417961186079812</v>
      </c>
      <c r="V182" s="49" t="n">
        <v>4.325279771456437</v>
      </c>
      <c r="W182" s="49" t="n">
        <v>4.242026463655916</v>
      </c>
      <c r="X182" s="49" t="n">
        <v>4.159765820842688</v>
      </c>
      <c r="Y182" s="49" t="n">
        <v>4.077553452527187</v>
      </c>
      <c r="Z182" s="49" t="n">
        <v>4.000152593746249</v>
      </c>
      <c r="AA182" s="49" t="n">
        <v>3.879257229451618</v>
      </c>
      <c r="AB182" s="49" t="n">
        <v>3.79101864597595</v>
      </c>
      <c r="AC182" s="49" t="n">
        <v>3.703293835377945</v>
      </c>
      <c r="AD182" s="49" t="n">
        <v>3.615926093081729</v>
      </c>
      <c r="AE182" s="49" t="n">
        <v>3.528773877197587</v>
      </c>
      <c r="AF182" s="50" t="n">
        <v>3.441708087800013</v>
      </c>
    </row>
    <row r="183" hidden="1" s="108">
      <c r="A183" s="49" t="inlineStr">
        <is>
          <t>Czech_Republic_PV_4_high_temp_baseline</t>
        </is>
      </c>
      <c r="B183" s="49" t="n">
        <v>12.83469138030297</v>
      </c>
      <c r="C183" s="49" t="n">
        <v>12.1170577874878</v>
      </c>
      <c r="D183" s="49" t="n">
        <v>11.4391694822916</v>
      </c>
      <c r="E183" s="49" t="n">
        <v>10.78876202356405</v>
      </c>
      <c r="F183" s="49" t="n">
        <v>10.15793766221917</v>
      </c>
      <c r="G183" s="49" t="n">
        <v>9.541306945081111</v>
      </c>
      <c r="H183" s="49" t="n">
        <v>8.935017931914601</v>
      </c>
      <c r="I183" s="49" t="n">
        <v>8.336210213555399</v>
      </c>
      <c r="J183" s="49" t="n">
        <v>7.742689344068307</v>
      </c>
      <c r="K183" s="49" t="n">
        <v>7.15272323710342</v>
      </c>
      <c r="L183" s="49" t="n">
        <v>6.564909690684673</v>
      </c>
      <c r="M183" s="49" t="n">
        <v>6.374452231132537</v>
      </c>
      <c r="N183" s="49" t="n">
        <v>6.190943703957718</v>
      </c>
      <c r="O183" s="49" t="n">
        <v>6.012028859193924</v>
      </c>
      <c r="P183" s="49" t="n">
        <v>5.837301263269374</v>
      </c>
      <c r="Q183" s="49" t="n">
        <v>5.665239104762056</v>
      </c>
      <c r="R183" s="49" t="n">
        <v>5.49491325407692</v>
      </c>
      <c r="S183" s="49" t="n">
        <v>5.328303455280768</v>
      </c>
      <c r="T183" s="49" t="n">
        <v>5.163995573484884</v>
      </c>
      <c r="U183" s="49" t="n">
        <v>5.002237996694109</v>
      </c>
      <c r="V183" s="49" t="n">
        <v>4.841875199763678</v>
      </c>
      <c r="W183" s="49" t="n">
        <v>4.683214919406289</v>
      </c>
      <c r="X183" s="49" t="n">
        <v>4.524681753567435</v>
      </c>
      <c r="Y183" s="49" t="n">
        <v>4.368018553499395</v>
      </c>
      <c r="Z183" s="49" t="n">
        <v>4.21965844459951</v>
      </c>
      <c r="AA183" s="49" t="n">
        <v>4.031135001905843</v>
      </c>
      <c r="AB183" s="49" t="n">
        <v>3.874125679442669</v>
      </c>
      <c r="AC183" s="49" t="n">
        <v>3.718686689116857</v>
      </c>
      <c r="AD183" s="49" t="n">
        <v>3.564532547850285</v>
      </c>
      <c r="AE183" s="49" t="n">
        <v>3.411419655798309</v>
      </c>
      <c r="AF183" s="50" t="n">
        <v>3.259138024291456</v>
      </c>
    </row>
    <row r="184" hidden="1" s="108">
      <c r="A184" s="49" t="inlineStr">
        <is>
          <t>Germany_Onshore_2_low_temp_baseline</t>
        </is>
      </c>
      <c r="B184" s="49" t="n">
        <v>3.956990860971063</v>
      </c>
      <c r="C184" s="49" t="n">
        <v>3.848440810443205</v>
      </c>
      <c r="D184" s="49" t="n">
        <v>3.748818889302882</v>
      </c>
      <c r="E184" s="49" t="n">
        <v>3.6561814008918</v>
      </c>
      <c r="F184" s="49" t="n">
        <v>3.569142158510059</v>
      </c>
      <c r="G184" s="49" t="n">
        <v>3.486679080606041</v>
      </c>
      <c r="H184" s="49" t="n">
        <v>3.408017625770411</v>
      </c>
      <c r="I184" s="49" t="n">
        <v>3.332557219584487</v>
      </c>
      <c r="J184" s="49" t="n">
        <v>3.259823002608505</v>
      </c>
      <c r="K184" s="49" t="n">
        <v>3.189433144328646</v>
      </c>
      <c r="L184" s="49" t="n">
        <v>3.12107607979282</v>
      </c>
      <c r="M184" s="49" t="n">
        <v>3.056036415575399</v>
      </c>
      <c r="N184" s="49" t="n">
        <v>3.003715718835922</v>
      </c>
      <c r="O184" s="49" t="n">
        <v>2.953050146570068</v>
      </c>
      <c r="P184" s="49" t="n">
        <v>2.904120938476801</v>
      </c>
      <c r="Q184" s="49" t="n">
        <v>2.857317356194808</v>
      </c>
      <c r="R184" s="49" t="n">
        <v>2.811422173248107</v>
      </c>
      <c r="S184" s="49" t="n">
        <v>2.766625468847463</v>
      </c>
      <c r="T184" s="49" t="n">
        <v>2.725032068224272</v>
      </c>
      <c r="U184" s="49" t="n">
        <v>2.683262053512509</v>
      </c>
      <c r="V184" s="49" t="n">
        <v>2.641555851270269</v>
      </c>
      <c r="W184" s="49" t="n">
        <v>2.604661259290591</v>
      </c>
      <c r="X184" s="49" t="n">
        <v>2.56921466995669</v>
      </c>
      <c r="Y184" s="49" t="n">
        <v>2.534560708058254</v>
      </c>
      <c r="Z184" s="49" t="n">
        <v>2.504075495954664</v>
      </c>
      <c r="AA184" s="49" t="n">
        <v>2.443648088741892</v>
      </c>
      <c r="AB184" s="49" t="n">
        <v>2.407075557292919</v>
      </c>
      <c r="AC184" s="49" t="n">
        <v>2.371672228320341</v>
      </c>
      <c r="AD184" s="49" t="n">
        <v>2.337343085608948</v>
      </c>
      <c r="AE184" s="49" t="n">
        <v>2.304004977038964</v>
      </c>
      <c r="AF184" s="50" t="n">
        <v>2.27158469747744</v>
      </c>
    </row>
    <row r="185" hidden="1" s="108">
      <c r="A185" s="49" t="inlineStr">
        <is>
          <t>Germany_Onshore_3_low_temp_baseline</t>
        </is>
      </c>
      <c r="B185" s="49" t="n">
        <v>5.458347274606131</v>
      </c>
      <c r="C185" s="49" t="n">
        <v>5.310372976876529</v>
      </c>
      <c r="D185" s="49" t="n">
        <v>5.17508734568717</v>
      </c>
      <c r="E185" s="49" t="n">
        <v>5.049709931144964</v>
      </c>
      <c r="F185" s="49" t="n">
        <v>4.932257198458173</v>
      </c>
      <c r="G185" s="49" t="n">
        <v>4.821266065415095</v>
      </c>
      <c r="H185" s="49" t="n">
        <v>4.715627273885584</v>
      </c>
      <c r="I185" s="49" t="n">
        <v>4.61448021459805</v>
      </c>
      <c r="J185" s="49" t="n">
        <v>4.517143947038118</v>
      </c>
      <c r="K185" s="49" t="n">
        <v>4.423070470383652</v>
      </c>
      <c r="L185" s="49" t="n">
        <v>4.331812178836505</v>
      </c>
      <c r="M185" s="49" t="n">
        <v>4.241347183121642</v>
      </c>
      <c r="N185" s="49" t="n">
        <v>4.168976698278001</v>
      </c>
      <c r="O185" s="49" t="n">
        <v>4.098938723993423</v>
      </c>
      <c r="P185" s="49" t="n">
        <v>4.031348612671946</v>
      </c>
      <c r="Q185" s="49" t="n">
        <v>3.966760140396806</v>
      </c>
      <c r="R185" s="49" t="n">
        <v>3.903440042615404</v>
      </c>
      <c r="S185" s="49" t="n">
        <v>3.841658920673068</v>
      </c>
      <c r="T185" s="49" t="n">
        <v>3.784411927888106</v>
      </c>
      <c r="U185" s="49" t="n">
        <v>3.726888715135505</v>
      </c>
      <c r="V185" s="49" t="n">
        <v>3.669432006839847</v>
      </c>
      <c r="W185" s="49" t="n">
        <v>3.618821458446957</v>
      </c>
      <c r="X185" s="49" t="n">
        <v>3.570252721655486</v>
      </c>
      <c r="Y185" s="49" t="n">
        <v>3.52279370996344</v>
      </c>
      <c r="Z185" s="49" t="n">
        <v>3.481247717592753</v>
      </c>
      <c r="AA185" s="49" t="n">
        <v>3.397086846047629</v>
      </c>
      <c r="AB185" s="49" t="n">
        <v>3.346845885859051</v>
      </c>
      <c r="AC185" s="49" t="n">
        <v>3.298251312186331</v>
      </c>
      <c r="AD185" s="49" t="n">
        <v>3.251168191740715</v>
      </c>
      <c r="AE185" s="49" t="n">
        <v>3.205478461706315</v>
      </c>
      <c r="AF185" s="50" t="n">
        <v>3.161078203008752</v>
      </c>
    </row>
    <row r="186" hidden="1" s="108">
      <c r="A186" s="49" t="inlineStr">
        <is>
          <t>Germany_Offshore_1_low_temp_baseline</t>
        </is>
      </c>
      <c r="B186" s="49" t="n">
        <v>4.980580615556333</v>
      </c>
      <c r="C186" s="49" t="n">
        <v>4.820759121185077</v>
      </c>
      <c r="D186" s="49" t="n">
        <v>4.681303151119586</v>
      </c>
      <c r="E186" s="49" t="n">
        <v>4.556411469190721</v>
      </c>
      <c r="F186" s="49" t="n">
        <v>4.442426433145298</v>
      </c>
      <c r="G186" s="49" t="n">
        <v>4.336898792195245</v>
      </c>
      <c r="H186" s="49" t="n">
        <v>4.238110953195585</v>
      </c>
      <c r="I186" s="49" t="n">
        <v>4.144813519363524</v>
      </c>
      <c r="J186" s="49" t="n">
        <v>4.056070223699012</v>
      </c>
      <c r="K186" s="49" t="n">
        <v>3.971161920379406</v>
      </c>
      <c r="L186" s="49" t="n">
        <v>3.889524613757395</v>
      </c>
      <c r="M186" s="49" t="n">
        <v>3.78820884365541</v>
      </c>
      <c r="N186" s="49" t="n">
        <v>3.699283075970425</v>
      </c>
      <c r="O186" s="49" t="n">
        <v>3.618477352195245</v>
      </c>
      <c r="P186" s="49" t="n">
        <v>3.544021134432972</v>
      </c>
      <c r="Q186" s="49" t="n">
        <v>3.474821975893708</v>
      </c>
      <c r="R186" s="49" t="n">
        <v>3.41052355838775</v>
      </c>
      <c r="S186" s="49" t="n">
        <v>3.349326016518006</v>
      </c>
      <c r="T186" s="49" t="n">
        <v>3.29137663799361</v>
      </c>
      <c r="U186" s="49" t="n">
        <v>3.236912084209234</v>
      </c>
      <c r="V186" s="49" t="n">
        <v>3.183624925930791</v>
      </c>
      <c r="W186" s="49" t="n">
        <v>3.123930573773787</v>
      </c>
      <c r="X186" s="49" t="n">
        <v>3.06672155532049</v>
      </c>
      <c r="Y186" s="49" t="n">
        <v>3.012902453049361</v>
      </c>
      <c r="Z186" s="49" t="n">
        <v>2.964261578116997</v>
      </c>
      <c r="AA186" s="49" t="n">
        <v>2.895155298101904</v>
      </c>
      <c r="AB186" s="49" t="n">
        <v>2.846085523886908</v>
      </c>
      <c r="AC186" s="49" t="n">
        <v>2.799407123827033</v>
      </c>
      <c r="AD186" s="49" t="n">
        <v>2.754834218016564</v>
      </c>
      <c r="AE186" s="49" t="n">
        <v>2.712131580084127</v>
      </c>
      <c r="AF186" s="50" t="n">
        <v>2.671103317713147</v>
      </c>
    </row>
    <row r="187" hidden="1" s="108">
      <c r="A187" s="49" t="inlineStr">
        <is>
          <t>Germany_Offshore_2_low_temp_baseline</t>
        </is>
      </c>
      <c r="B187" s="49" t="n">
        <v>5.770282348179007</v>
      </c>
      <c r="C187" s="49" t="n">
        <v>5.586383508186321</v>
      </c>
      <c r="D187" s="49" t="n">
        <v>5.427394857798221</v>
      </c>
      <c r="E187" s="49" t="n">
        <v>5.286226831354184</v>
      </c>
      <c r="F187" s="49" t="n">
        <v>5.158410096585617</v>
      </c>
      <c r="G187" s="49" t="n">
        <v>5.040952321525519</v>
      </c>
      <c r="H187" s="49" t="n">
        <v>4.931755419890934</v>
      </c>
      <c r="I187" s="49" t="n">
        <v>4.829293512920825</v>
      </c>
      <c r="J187" s="49" t="n">
        <v>4.73242339427972</v>
      </c>
      <c r="K187" s="49" t="n">
        <v>4.64026718560784</v>
      </c>
      <c r="L187" s="49" t="n">
        <v>4.552136597114388</v>
      </c>
      <c r="M187" s="49" t="n">
        <v>4.432017875939991</v>
      </c>
      <c r="N187" s="49" t="n">
        <v>4.327059337483356</v>
      </c>
      <c r="O187" s="49" t="n">
        <v>4.232022242547575</v>
      </c>
      <c r="P187" s="49" t="n">
        <v>4.144734716143059</v>
      </c>
      <c r="Q187" s="49" t="n">
        <v>4.063856912212929</v>
      </c>
      <c r="R187" s="49" t="n">
        <v>3.988952228005646</v>
      </c>
      <c r="S187" s="49" t="n">
        <v>3.91781276521397</v>
      </c>
      <c r="T187" s="49" t="n">
        <v>3.850619839271696</v>
      </c>
      <c r="U187" s="49" t="n">
        <v>3.787664418706021</v>
      </c>
      <c r="V187" s="49" t="n">
        <v>3.726115771730789</v>
      </c>
      <c r="W187" s="49" t="n">
        <v>3.656666626809518</v>
      </c>
      <c r="X187" s="49" t="n">
        <v>3.590231075856579</v>
      </c>
      <c r="Y187" s="49" t="n">
        <v>3.527919952510747</v>
      </c>
      <c r="Z187" s="49" t="n">
        <v>3.471928748526561</v>
      </c>
      <c r="AA187" s="49" t="n">
        <v>3.390787538044649</v>
      </c>
      <c r="AB187" s="49" t="n">
        <v>3.334201631153656</v>
      </c>
      <c r="AC187" s="49" t="n">
        <v>3.280517595298353</v>
      </c>
      <c r="AD187" s="49" t="n">
        <v>3.229385264901527</v>
      </c>
      <c r="AE187" s="49" t="n">
        <v>3.180516591853865</v>
      </c>
      <c r="AF187" s="50" t="n">
        <v>3.133671762087261</v>
      </c>
    </row>
    <row r="188" hidden="1" s="108">
      <c r="A188" s="49" t="inlineStr">
        <is>
          <t>Germany_PV_4_low_temp_baseline</t>
        </is>
      </c>
      <c r="B188" s="49" t="n">
        <v>6.36730147860718</v>
      </c>
      <c r="C188" s="49" t="n">
        <v>6.085065251806524</v>
      </c>
      <c r="D188" s="49" t="n">
        <v>5.834754826334335</v>
      </c>
      <c r="E188" s="49" t="n">
        <v>5.607350262077142</v>
      </c>
      <c r="F188" s="49" t="n">
        <v>5.397103748679127</v>
      </c>
      <c r="G188" s="49" t="n">
        <v>5.20014376398067</v>
      </c>
      <c r="H188" s="49" t="n">
        <v>5.013747445119002</v>
      </c>
      <c r="I188" s="49" t="n">
        <v>4.835932238664357</v>
      </c>
      <c r="J188" s="49" t="n">
        <v>4.665212949711128</v>
      </c>
      <c r="K188" s="49" t="n">
        <v>4.500450171027673</v>
      </c>
      <c r="L188" s="49" t="n">
        <v>4.340751924142062</v>
      </c>
      <c r="M188" s="49" t="n">
        <v>4.234009405944763</v>
      </c>
      <c r="N188" s="49" t="n">
        <v>4.134495686037681</v>
      </c>
      <c r="O188" s="49" t="n">
        <v>4.039914493719481</v>
      </c>
      <c r="P188" s="49" t="n">
        <v>3.949867025011456</v>
      </c>
      <c r="Q188" s="49" t="n">
        <v>3.862864739023881</v>
      </c>
      <c r="R188" s="49" t="n">
        <v>3.777994851771235</v>
      </c>
      <c r="S188" s="49" t="n">
        <v>3.697189108562426</v>
      </c>
      <c r="T188" s="49" t="n">
        <v>3.619062301093565</v>
      </c>
      <c r="U188" s="49" t="n">
        <v>3.543855130206034</v>
      </c>
      <c r="V188" s="49" t="n">
        <v>3.470432010713042</v>
      </c>
      <c r="W188" s="49" t="n">
        <v>3.396355643586604</v>
      </c>
      <c r="X188" s="49" t="n">
        <v>3.323352371181918</v>
      </c>
      <c r="Y188" s="49" t="n">
        <v>3.253156194428819</v>
      </c>
      <c r="Z188" s="49" t="n">
        <v>3.19219925979481</v>
      </c>
      <c r="AA188" s="49" t="n">
        <v>3.092129930493577</v>
      </c>
      <c r="AB188" s="49" t="n">
        <v>3.024420784591167</v>
      </c>
      <c r="AC188" s="49" t="n">
        <v>2.95927994598322</v>
      </c>
      <c r="AD188" s="49" t="n">
        <v>2.896448035050843</v>
      </c>
      <c r="AE188" s="49" t="n">
        <v>2.83570568692484</v>
      </c>
      <c r="AF188" s="50" t="n">
        <v>2.776865729733062</v>
      </c>
    </row>
    <row r="189" hidden="1" s="108">
      <c r="A189" s="49" t="inlineStr">
        <is>
          <t>Germany_Onshore_2_high_temp_baseline</t>
        </is>
      </c>
      <c r="B189" s="49" t="n">
        <v>5.799877593992107</v>
      </c>
      <c r="C189" s="49" t="n">
        <v>5.559968933323093</v>
      </c>
      <c r="D189" s="49" t="n">
        <v>5.328227364077859</v>
      </c>
      <c r="E189" s="49" t="n">
        <v>5.102558050406287</v>
      </c>
      <c r="F189" s="49" t="n">
        <v>4.881446163924132</v>
      </c>
      <c r="G189" s="49" t="n">
        <v>4.66375552284781</v>
      </c>
      <c r="H189" s="49" t="n">
        <v>4.448607046124529</v>
      </c>
      <c r="I189" s="49" t="n">
        <v>4.235301904418336</v>
      </c>
      <c r="J189" s="49" t="n">
        <v>4.023271018948349</v>
      </c>
      <c r="K189" s="49" t="n">
        <v>3.812040770135517</v>
      </c>
      <c r="L189" s="49" t="n">
        <v>3.60120904637744</v>
      </c>
      <c r="M189" s="49" t="n">
        <v>3.518599755381145</v>
      </c>
      <c r="N189" s="49" t="n">
        <v>3.447119952973111</v>
      </c>
      <c r="O189" s="49" t="n">
        <v>3.376763267931291</v>
      </c>
      <c r="P189" s="49" t="n">
        <v>3.3076135410495</v>
      </c>
      <c r="Q189" s="49" t="n">
        <v>3.240035778755295</v>
      </c>
      <c r="R189" s="49" t="n">
        <v>3.172928789527411</v>
      </c>
      <c r="S189" s="49" t="n">
        <v>3.106472418816423</v>
      </c>
      <c r="T189" s="49" t="n">
        <v>3.042601759004558</v>
      </c>
      <c r="U189" s="49" t="n">
        <v>2.978229642179079</v>
      </c>
      <c r="V189" s="49" t="n">
        <v>2.913578189388165</v>
      </c>
      <c r="W189" s="49" t="n">
        <v>2.854670540089045</v>
      </c>
      <c r="X189" s="49" t="n">
        <v>2.796519161385489</v>
      </c>
      <c r="Y189" s="49" t="n">
        <v>2.738518304970968</v>
      </c>
      <c r="Z189" s="49" t="n">
        <v>2.683771895114728</v>
      </c>
      <c r="AA189" s="49" t="n">
        <v>2.60086540104503</v>
      </c>
      <c r="AB189" s="49" t="n">
        <v>2.539325821746046</v>
      </c>
      <c r="AC189" s="49" t="n">
        <v>2.478264257907354</v>
      </c>
      <c r="AD189" s="49" t="n">
        <v>2.417587972766154</v>
      </c>
      <c r="AE189" s="49" t="n">
        <v>2.357214445252237</v>
      </c>
      <c r="AF189" s="50" t="n">
        <v>2.297069646550923</v>
      </c>
    </row>
    <row r="190" hidden="1" s="108">
      <c r="A190" s="49" t="inlineStr">
        <is>
          <t>Germany_Onshore_3_high_temp_baseline</t>
        </is>
      </c>
      <c r="B190" s="49" t="n">
        <v>7.548616323041102</v>
      </c>
      <c r="C190" s="49" t="n">
        <v>7.25066140929002</v>
      </c>
      <c r="D190" s="49" t="n">
        <v>6.964138641778083</v>
      </c>
      <c r="E190" s="49" t="n">
        <v>6.685986882135181</v>
      </c>
      <c r="F190" s="49" t="n">
        <v>6.413983118069305</v>
      </c>
      <c r="G190" s="49" t="n">
        <v>6.146450523715107</v>
      </c>
      <c r="H190" s="49" t="n">
        <v>5.882082158214877</v>
      </c>
      <c r="I190" s="49" t="n">
        <v>5.619829413364126</v>
      </c>
      <c r="J190" s="49" t="n">
        <v>5.358828620441632</v>
      </c>
      <c r="K190" s="49" t="n">
        <v>5.098351124232998</v>
      </c>
      <c r="L190" s="49" t="n">
        <v>4.837768317064273</v>
      </c>
      <c r="M190" s="49" t="n">
        <v>4.729836292181361</v>
      </c>
      <c r="N190" s="49" t="n">
        <v>4.637815060667942</v>
      </c>
      <c r="O190" s="49" t="n">
        <v>4.547288575927276</v>
      </c>
      <c r="P190" s="49" t="n">
        <v>4.458372512924495</v>
      </c>
      <c r="Q190" s="49" t="n">
        <v>4.371585740819624</v>
      </c>
      <c r="R190" s="49" t="n">
        <v>4.285341654568951</v>
      </c>
      <c r="S190" s="49" t="n">
        <v>4.199894555616429</v>
      </c>
      <c r="T190" s="49" t="n">
        <v>4.118013074552865</v>
      </c>
      <c r="U190" s="49" t="n">
        <v>4.035266246340506</v>
      </c>
      <c r="V190" s="49" t="n">
        <v>3.951970746179192</v>
      </c>
      <c r="W190" s="49" t="n">
        <v>3.876807507968732</v>
      </c>
      <c r="X190" s="49" t="n">
        <v>3.802693154045011</v>
      </c>
      <c r="Y190" s="49" t="n">
        <v>3.728758161397078</v>
      </c>
      <c r="Z190" s="49" t="n">
        <v>3.659439169236595</v>
      </c>
      <c r="AA190" s="49" t="n">
        <v>3.549804167044966</v>
      </c>
      <c r="AB190" s="49" t="n">
        <v>3.470687072126444</v>
      </c>
      <c r="AC190" s="49" t="n">
        <v>3.392206474964054</v>
      </c>
      <c r="AD190" s="49" t="n">
        <v>3.314225915981782</v>
      </c>
      <c r="AE190" s="49" t="n">
        <v>3.23662332947548</v>
      </c>
      <c r="AF190" s="50" t="n">
        <v>3.159288563756332</v>
      </c>
    </row>
    <row r="191" hidden="1" s="108">
      <c r="A191" s="49" t="inlineStr">
        <is>
          <t>Germany_Offshore_1_high_temp_baseline</t>
        </is>
      </c>
      <c r="B191" s="49" t="n">
        <v>6.966604412859887</v>
      </c>
      <c r="C191" s="49" t="n">
        <v>6.6608073628672</v>
      </c>
      <c r="D191" s="49" t="n">
        <v>6.374142154213836</v>
      </c>
      <c r="E191" s="49" t="n">
        <v>6.10072379948364</v>
      </c>
      <c r="F191" s="49" t="n">
        <v>5.83680877653212</v>
      </c>
      <c r="G191" s="49" t="n">
        <v>5.579861832017349</v>
      </c>
      <c r="H191" s="49" t="n">
        <v>5.328079605475899</v>
      </c>
      <c r="I191" s="49" t="n">
        <v>5.080126980108038</v>
      </c>
      <c r="J191" s="49" t="n">
        <v>4.834981660209834</v>
      </c>
      <c r="K191" s="49" t="n">
        <v>4.591837772652565</v>
      </c>
      <c r="L191" s="49" t="n">
        <v>4.35004351806711</v>
      </c>
      <c r="M191" s="49" t="n">
        <v>4.233910922219037</v>
      </c>
      <c r="N191" s="49" t="n">
        <v>4.128252244566531</v>
      </c>
      <c r="O191" s="49" t="n">
        <v>4.029332412957038</v>
      </c>
      <c r="P191" s="49" t="n">
        <v>3.935617505832588</v>
      </c>
      <c r="Q191" s="49" t="n">
        <v>3.846167153046302</v>
      </c>
      <c r="R191" s="49" t="n">
        <v>3.760692762472321</v>
      </c>
      <c r="S191" s="49" t="n">
        <v>3.677605699292054</v>
      </c>
      <c r="T191" s="49" t="n">
        <v>3.597057289304567</v>
      </c>
      <c r="U191" s="49" t="n">
        <v>3.519279964667994</v>
      </c>
      <c r="V191" s="49" t="n">
        <v>3.44220910561079</v>
      </c>
      <c r="W191" s="49" t="n">
        <v>3.360224159258513</v>
      </c>
      <c r="X191" s="49" t="n">
        <v>3.279936356204273</v>
      </c>
      <c r="Y191" s="49" t="n">
        <v>3.202174324908613</v>
      </c>
      <c r="Z191" s="49" t="n">
        <v>3.128571676041252</v>
      </c>
      <c r="AA191" s="49" t="n">
        <v>3.03584652227921</v>
      </c>
      <c r="AB191" s="49" t="n">
        <v>2.960774482142117</v>
      </c>
      <c r="AC191" s="49" t="n">
        <v>2.887348090468865</v>
      </c>
      <c r="AD191" s="49" t="n">
        <v>2.815312223249431</v>
      </c>
      <c r="AE191" s="49" t="n">
        <v>2.744456385713013</v>
      </c>
      <c r="AF191" s="50" t="n">
        <v>2.674604679465594</v>
      </c>
    </row>
    <row r="192" hidden="1" s="108">
      <c r="A192" s="49" t="inlineStr">
        <is>
          <t>Germany_Offshore_2_high_temp_baseline</t>
        </is>
      </c>
      <c r="B192" s="49" t="n">
        <v>7.498480540808649</v>
      </c>
      <c r="C192" s="49" t="n">
        <v>7.177504755012995</v>
      </c>
      <c r="D192" s="49" t="n">
        <v>6.879537002248179</v>
      </c>
      <c r="E192" s="49" t="n">
        <v>6.597769106604835</v>
      </c>
      <c r="F192" s="49" t="n">
        <v>6.327885523750552</v>
      </c>
      <c r="G192" s="49" t="n">
        <v>6.066977205176251</v>
      </c>
      <c r="H192" s="49" t="n">
        <v>5.812987367978844</v>
      </c>
      <c r="I192" s="49" t="n">
        <v>5.564404892863252</v>
      </c>
      <c r="J192" s="49" t="n">
        <v>5.320083675044803</v>
      </c>
      <c r="K192" s="49" t="n">
        <v>5.07913065166434</v>
      </c>
      <c r="L192" s="49" t="n">
        <v>4.840833439852805</v>
      </c>
      <c r="M192" s="49" t="n">
        <v>4.713185172890175</v>
      </c>
      <c r="N192" s="49" t="n">
        <v>4.598156081038523</v>
      </c>
      <c r="O192" s="49" t="n">
        <v>4.491253844613707</v>
      </c>
      <c r="P192" s="49" t="n">
        <v>4.39063674946614</v>
      </c>
      <c r="Q192" s="49" t="n">
        <v>4.295177102549064</v>
      </c>
      <c r="R192" s="49" t="n">
        <v>4.204533172994281</v>
      </c>
      <c r="S192" s="49" t="n">
        <v>4.116790501148607</v>
      </c>
      <c r="T192" s="49" t="n">
        <v>4.03213640785947</v>
      </c>
      <c r="U192" s="49" t="n">
        <v>3.950856808756753</v>
      </c>
      <c r="V192" s="49" t="n">
        <v>3.870456385536737</v>
      </c>
      <c r="W192" s="49" t="n">
        <v>3.783621929564713</v>
      </c>
      <c r="X192" s="49" t="n">
        <v>3.698926638871994</v>
      </c>
      <c r="Y192" s="49" t="n">
        <v>3.617381923042917</v>
      </c>
      <c r="Z192" s="49" t="n">
        <v>3.540979313927808</v>
      </c>
      <c r="AA192" s="49" t="n">
        <v>3.441446006525048</v>
      </c>
      <c r="AB192" s="49" t="n">
        <v>3.363446628543335</v>
      </c>
      <c r="AC192" s="49" t="n">
        <v>3.287553130050797</v>
      </c>
      <c r="AD192" s="49" t="n">
        <v>3.213461812801085</v>
      </c>
      <c r="AE192" s="49" t="n">
        <v>3.140922708833581</v>
      </c>
      <c r="AF192" s="50" t="n">
        <v>3.069727513940142</v>
      </c>
    </row>
    <row r="193" hidden="1" s="108">
      <c r="A193" s="49" t="inlineStr">
        <is>
          <t>Germany_PV_4_high_temp_baseline</t>
        </is>
      </c>
      <c r="B193" s="49" t="n">
        <v>12.51228778611491</v>
      </c>
      <c r="C193" s="49" t="n">
        <v>11.8180598032332</v>
      </c>
      <c r="D193" s="49" t="n">
        <v>11.16340390494149</v>
      </c>
      <c r="E193" s="49" t="n">
        <v>10.53589725472582</v>
      </c>
      <c r="F193" s="49" t="n">
        <v>9.92752960091741</v>
      </c>
      <c r="G193" s="49" t="n">
        <v>9.332824417594441</v>
      </c>
      <c r="H193" s="49" t="n">
        <v>8.747857404839113</v>
      </c>
      <c r="I193" s="49" t="n">
        <v>8.169704439748264</v>
      </c>
      <c r="J193" s="49" t="n">
        <v>7.596112343981185</v>
      </c>
      <c r="K193" s="49" t="n">
        <v>7.025292937151606</v>
      </c>
      <c r="L193" s="49" t="n">
        <v>6.455788982792889</v>
      </c>
      <c r="M193" s="49" t="n">
        <v>6.269021887600093</v>
      </c>
      <c r="N193" s="49" t="n">
        <v>6.089199087912974</v>
      </c>
      <c r="O193" s="49" t="n">
        <v>5.913930950423059</v>
      </c>
      <c r="P193" s="49" t="n">
        <v>5.742795827818451</v>
      </c>
      <c r="Q193" s="49" t="n">
        <v>5.574253500214354</v>
      </c>
      <c r="R193" s="49" t="n">
        <v>5.407364369930121</v>
      </c>
      <c r="S193" s="49" t="n">
        <v>5.244106897916145</v>
      </c>
      <c r="T193" s="49" t="n">
        <v>5.083054185678099</v>
      </c>
      <c r="U193" s="49" t="n">
        <v>4.924447208574786</v>
      </c>
      <c r="V193" s="49" t="n">
        <v>4.767123852931251</v>
      </c>
      <c r="W193" s="49" t="n">
        <v>4.611638679645018</v>
      </c>
      <c r="X193" s="49" t="n">
        <v>4.456240081664046</v>
      </c>
      <c r="Y193" s="49" t="n">
        <v>4.302665189556734</v>
      </c>
      <c r="Z193" s="49" t="n">
        <v>4.157326136014657</v>
      </c>
      <c r="AA193" s="49" t="n">
        <v>3.971896937183934</v>
      </c>
      <c r="AB193" s="49" t="n">
        <v>3.817847666898623</v>
      </c>
      <c r="AC193" s="49" t="n">
        <v>3.66531417473408</v>
      </c>
      <c r="AD193" s="49" t="n">
        <v>3.514008622916217</v>
      </c>
      <c r="AE193" s="49" t="n">
        <v>3.363685058698049</v>
      </c>
      <c r="AF193" s="50" t="n">
        <v>3.21413112702035</v>
      </c>
    </row>
    <row r="194" hidden="1" s="108">
      <c r="A194" s="49" t="inlineStr">
        <is>
          <t>Denmark_Onshore_1_low_temp_baseline</t>
        </is>
      </c>
      <c r="B194" s="49" t="n">
        <v>3.419337857083445</v>
      </c>
      <c r="C194" s="49" t="n">
        <v>3.323192950137459</v>
      </c>
      <c r="D194" s="49" t="n">
        <v>3.234106149963357</v>
      </c>
      <c r="E194" s="49" t="n">
        <v>3.150527343524829</v>
      </c>
      <c r="F194" s="49" t="n">
        <v>3.071350406524721</v>
      </c>
      <c r="G194" s="49" t="n">
        <v>2.995759210374557</v>
      </c>
      <c r="H194" s="49" t="n">
        <v>2.923134800393302</v>
      </c>
      <c r="I194" s="49" t="n">
        <v>2.852996802294432</v>
      </c>
      <c r="J194" s="49" t="n">
        <v>2.784964990037039</v>
      </c>
      <c r="K194" s="49" t="n">
        <v>2.718733248770319</v>
      </c>
      <c r="L194" s="49" t="n">
        <v>2.654051439834995</v>
      </c>
      <c r="M194" s="49" t="n">
        <v>2.59910710191117</v>
      </c>
      <c r="N194" s="49" t="n">
        <v>2.554204636479896</v>
      </c>
      <c r="O194" s="49" t="n">
        <v>2.510640470582461</v>
      </c>
      <c r="P194" s="49" t="n">
        <v>2.468477619913297</v>
      </c>
      <c r="Q194" s="49" t="n">
        <v>2.428021230719755</v>
      </c>
      <c r="R194" s="49" t="n">
        <v>2.38831351794386</v>
      </c>
      <c r="S194" s="49" t="n">
        <v>2.349503239911426</v>
      </c>
      <c r="T194" s="49" t="n">
        <v>2.313243867315416</v>
      </c>
      <c r="U194" s="49" t="n">
        <v>2.276878234101935</v>
      </c>
      <c r="V194" s="49" t="n">
        <v>2.240594916052907</v>
      </c>
      <c r="W194" s="49" t="n">
        <v>2.208129681695665</v>
      </c>
      <c r="X194" s="49" t="n">
        <v>2.176836060739127</v>
      </c>
      <c r="Y194" s="49" t="n">
        <v>2.146198662031727</v>
      </c>
      <c r="Z194" s="49" t="n">
        <v>2.118869787021036</v>
      </c>
      <c r="AA194" s="49" t="n">
        <v>2.068046525907995</v>
      </c>
      <c r="AB194" s="49" t="n">
        <v>2.035998983183424</v>
      </c>
      <c r="AC194" s="49" t="n">
        <v>2.004901747310658</v>
      </c>
      <c r="AD194" s="49" t="n">
        <v>1.974679755861138</v>
      </c>
      <c r="AE194" s="49" t="n">
        <v>1.945267275690348</v>
      </c>
      <c r="AF194" s="50" t="n">
        <v>1.916606396571588</v>
      </c>
    </row>
    <row r="195" hidden="1" s="108">
      <c r="A195" s="49" t="inlineStr">
        <is>
          <t>Denmark_Onshore_2_low_temp_baseline</t>
        </is>
      </c>
      <c r="B195" s="49" t="n">
        <v>4.136537970829961</v>
      </c>
      <c r="C195" s="49" t="n">
        <v>4.020560376925375</v>
      </c>
      <c r="D195" s="49" t="n">
        <v>3.913231316119364</v>
      </c>
      <c r="E195" s="49" t="n">
        <v>3.812655715396955</v>
      </c>
      <c r="F195" s="49" t="n">
        <v>3.717481471832932</v>
      </c>
      <c r="G195" s="49" t="n">
        <v>3.626711123265012</v>
      </c>
      <c r="H195" s="49" t="n">
        <v>3.539588332146705</v>
      </c>
      <c r="I195" s="49" t="n">
        <v>3.455526230333793</v>
      </c>
      <c r="J195" s="49" t="n">
        <v>3.374060420662032</v>
      </c>
      <c r="K195" s="49" t="n">
        <v>3.294817137137949</v>
      </c>
      <c r="L195" s="49" t="n">
        <v>3.217491068818799</v>
      </c>
      <c r="M195" s="49" t="n">
        <v>3.150827064414218</v>
      </c>
      <c r="N195" s="49" t="n">
        <v>3.096465067686252</v>
      </c>
      <c r="O195" s="49" t="n">
        <v>3.043735175449491</v>
      </c>
      <c r="P195" s="49" t="n">
        <v>2.992714413025108</v>
      </c>
      <c r="Q195" s="49" t="n">
        <v>2.943776455116748</v>
      </c>
      <c r="R195" s="49" t="n">
        <v>2.895747481441058</v>
      </c>
      <c r="S195" s="49" t="n">
        <v>2.848809722170474</v>
      </c>
      <c r="T195" s="49" t="n">
        <v>2.804988547287046</v>
      </c>
      <c r="U195" s="49" t="n">
        <v>2.761028676672208</v>
      </c>
      <c r="V195" s="49" t="n">
        <v>2.717161339163294</v>
      </c>
      <c r="W195" s="49" t="n">
        <v>2.677991018775788</v>
      </c>
      <c r="X195" s="49" t="n">
        <v>2.640239144168922</v>
      </c>
      <c r="Y195" s="49" t="n">
        <v>2.603274272746812</v>
      </c>
      <c r="Z195" s="49" t="n">
        <v>2.570341058338754</v>
      </c>
      <c r="AA195" s="49" t="n">
        <v>2.508654043439881</v>
      </c>
      <c r="AB195" s="49" t="n">
        <v>2.469923437010296</v>
      </c>
      <c r="AC195" s="49" t="n">
        <v>2.432340579307936</v>
      </c>
      <c r="AD195" s="49" t="n">
        <v>2.395813162122623</v>
      </c>
      <c r="AE195" s="49" t="n">
        <v>2.360260358621424</v>
      </c>
      <c r="AF195" s="50" t="n">
        <v>2.325610969376588</v>
      </c>
    </row>
    <row r="196" hidden="1" s="108">
      <c r="A196" s="49" t="inlineStr">
        <is>
          <t>Denmark_Onshore_3_low_temp_baseline</t>
        </is>
      </c>
      <c r="B196" s="49" t="n">
        <v>4.998526704716078</v>
      </c>
      <c r="C196" s="49" t="n">
        <v>4.859157204815423</v>
      </c>
      <c r="D196" s="49" t="n">
        <v>4.730259086766139</v>
      </c>
      <c r="E196" s="49" t="n">
        <v>4.60949822908886</v>
      </c>
      <c r="F196" s="49" t="n">
        <v>4.495207584701985</v>
      </c>
      <c r="G196" s="49" t="n">
        <v>4.386155800876113</v>
      </c>
      <c r="H196" s="49" t="n">
        <v>4.281407738305873</v>
      </c>
      <c r="I196" s="49" t="n">
        <v>4.180236415349282</v>
      </c>
      <c r="J196" s="49" t="n">
        <v>4.082065244817301</v>
      </c>
      <c r="K196" s="49" t="n">
        <v>3.986428895486175</v>
      </c>
      <c r="L196" s="49" t="n">
        <v>3.892946027759628</v>
      </c>
      <c r="M196" s="49" t="n">
        <v>3.81225818196805</v>
      </c>
      <c r="N196" s="49" t="n">
        <v>3.746491414473954</v>
      </c>
      <c r="O196" s="49" t="n">
        <v>3.682705773306569</v>
      </c>
      <c r="P196" s="49" t="n">
        <v>3.620995370385852</v>
      </c>
      <c r="Q196" s="49" t="n">
        <v>3.561814455766564</v>
      </c>
      <c r="R196" s="49" t="n">
        <v>3.503738961223648</v>
      </c>
      <c r="S196" s="49" t="n">
        <v>3.446990387702165</v>
      </c>
      <c r="T196" s="49" t="n">
        <v>3.394028641183018</v>
      </c>
      <c r="U196" s="49" t="n">
        <v>3.340901531348337</v>
      </c>
      <c r="V196" s="49" t="n">
        <v>3.287889592741224</v>
      </c>
      <c r="W196" s="49" t="n">
        <v>3.240578761168287</v>
      </c>
      <c r="X196" s="49" t="n">
        <v>3.194987021786234</v>
      </c>
      <c r="Y196" s="49" t="n">
        <v>3.150347309474857</v>
      </c>
      <c r="Z196" s="49" t="n">
        <v>3.110600659263114</v>
      </c>
      <c r="AA196" s="49" t="n">
        <v>3.035925739199822</v>
      </c>
      <c r="AB196" s="49" t="n">
        <v>2.989130687237831</v>
      </c>
      <c r="AC196" s="49" t="n">
        <v>2.943726038240349</v>
      </c>
      <c r="AD196" s="49" t="n">
        <v>2.899599627137818</v>
      </c>
      <c r="AE196" s="49" t="n">
        <v>2.856653242481161</v>
      </c>
      <c r="AF196" s="50" t="n">
        <v>2.814800373167912</v>
      </c>
    </row>
    <row r="197" hidden="1" s="108">
      <c r="A197" s="49" t="inlineStr">
        <is>
          <t>Denmark_Offshore_1_low_temp_baseline</t>
        </is>
      </c>
      <c r="B197" s="49" t="n">
        <v>4.731732100493312</v>
      </c>
      <c r="C197" s="49" t="n">
        <v>4.579708167044023</v>
      </c>
      <c r="D197" s="49" t="n">
        <v>4.44695631440647</v>
      </c>
      <c r="E197" s="49" t="n">
        <v>4.327999738521811</v>
      </c>
      <c r="F197" s="49" t="n">
        <v>4.219385659355482</v>
      </c>
      <c r="G197" s="49" t="n">
        <v>4.118802241033221</v>
      </c>
      <c r="H197" s="49" t="n">
        <v>4.024628442329774</v>
      </c>
      <c r="I197" s="49" t="n">
        <v>3.935685254561253</v>
      </c>
      <c r="J197" s="49" t="n">
        <v>3.851089291047019</v>
      </c>
      <c r="K197" s="49" t="n">
        <v>3.770162140608225</v>
      </c>
      <c r="L197" s="49" t="n">
        <v>3.692371859442372</v>
      </c>
      <c r="M197" s="49" t="n">
        <v>3.596259467752184</v>
      </c>
      <c r="N197" s="49" t="n">
        <v>3.511880045705555</v>
      </c>
      <c r="O197" s="49" t="n">
        <v>3.435190687575928</v>
      </c>
      <c r="P197" s="49" t="n">
        <v>3.364514986705543</v>
      </c>
      <c r="Q197" s="49" t="n">
        <v>3.298818566426317</v>
      </c>
      <c r="R197" s="49" t="n">
        <v>3.237764031037028</v>
      </c>
      <c r="S197" s="49" t="n">
        <v>3.17964720769741</v>
      </c>
      <c r="T197" s="49" t="n">
        <v>3.124607525309982</v>
      </c>
      <c r="U197" s="49" t="n">
        <v>3.072869033974505</v>
      </c>
      <c r="V197" s="49" t="n">
        <v>3.022246991381428</v>
      </c>
      <c r="W197" s="49" t="n">
        <v>2.965558334140949</v>
      </c>
      <c r="X197" s="49" t="n">
        <v>2.911225067422808</v>
      </c>
      <c r="Y197" s="49" t="n">
        <v>2.860103880021975</v>
      </c>
      <c r="Z197" s="49" t="n">
        <v>2.81388839901</v>
      </c>
      <c r="AA197" s="49" t="n">
        <v>2.748295447373719</v>
      </c>
      <c r="AB197" s="49" t="n">
        <v>2.701678126834953</v>
      </c>
      <c r="AC197" s="49" t="n">
        <v>2.657327808838188</v>
      </c>
      <c r="AD197" s="49" t="n">
        <v>2.614973888671527</v>
      </c>
      <c r="AE197" s="49" t="n">
        <v>2.574393703286687</v>
      </c>
      <c r="AF197" s="50" t="n">
        <v>2.535401817712928</v>
      </c>
    </row>
    <row r="198" hidden="1" s="108">
      <c r="A198" s="49" t="inlineStr">
        <is>
          <t>Denmark_Offshore_2_low_temp_baseline</t>
        </is>
      </c>
      <c r="B198" s="49" t="n">
        <v>5.614415872913112</v>
      </c>
      <c r="C198" s="49" t="n">
        <v>5.435370341546154</v>
      </c>
      <c r="D198" s="49" t="n">
        <v>5.28052546221317</v>
      </c>
      <c r="E198" s="49" t="n">
        <v>5.143003388001153</v>
      </c>
      <c r="F198" s="49" t="n">
        <v>5.018468479022573</v>
      </c>
      <c r="G198" s="49" t="n">
        <v>4.904018077566298</v>
      </c>
      <c r="H198" s="49" t="n">
        <v>4.797617100207852</v>
      </c>
      <c r="I198" s="49" t="n">
        <v>4.697785591855631</v>
      </c>
      <c r="J198" s="49" t="n">
        <v>4.603414839739989</v>
      </c>
      <c r="K198" s="49" t="n">
        <v>4.513653528630279</v>
      </c>
      <c r="L198" s="49" t="n">
        <v>4.427834261699778</v>
      </c>
      <c r="M198" s="49" t="n">
        <v>4.311022029376852</v>
      </c>
      <c r="N198" s="49" t="n">
        <v>4.208944692148165</v>
      </c>
      <c r="O198" s="49" t="n">
        <v>4.116510704222051</v>
      </c>
      <c r="P198" s="49" t="n">
        <v>4.031609207987953</v>
      </c>
      <c r="Q198" s="49" t="n">
        <v>3.952937995681559</v>
      </c>
      <c r="R198" s="49" t="n">
        <v>3.880072722689734</v>
      </c>
      <c r="S198" s="49" t="n">
        <v>3.810867520921337</v>
      </c>
      <c r="T198" s="49" t="n">
        <v>3.74549860137352</v>
      </c>
      <c r="U198" s="49" t="n">
        <v>3.684248747168885</v>
      </c>
      <c r="V198" s="49" t="n">
        <v>3.624366758389908</v>
      </c>
      <c r="W198" s="49" t="n">
        <v>3.556805789584786</v>
      </c>
      <c r="X198" s="49" t="n">
        <v>3.492174432886531</v>
      </c>
      <c r="Y198" s="49" t="n">
        <v>3.431552321005356</v>
      </c>
      <c r="Z198" s="49" t="n">
        <v>3.377073286030383</v>
      </c>
      <c r="AA198" s="49" t="n">
        <v>3.298151369290685</v>
      </c>
      <c r="AB198" s="49" t="n">
        <v>3.243095669719318</v>
      </c>
      <c r="AC198" s="49" t="n">
        <v>3.190861017621471</v>
      </c>
      <c r="AD198" s="49" t="n">
        <v>3.141107087008348</v>
      </c>
      <c r="AE198" s="49" t="n">
        <v>3.093553922376621</v>
      </c>
      <c r="AF198" s="50" t="n">
        <v>3.047968445749731</v>
      </c>
    </row>
    <row r="199" hidden="1" s="108">
      <c r="A199" s="49" t="inlineStr">
        <is>
          <t>Denmark_PV_4_low_temp_baseline</t>
        </is>
      </c>
      <c r="B199" s="49" t="n">
        <v>6.405454991870119</v>
      </c>
      <c r="C199" s="49" t="n">
        <v>6.121998358369233</v>
      </c>
      <c r="D199" s="49" t="n">
        <v>5.870329156461079</v>
      </c>
      <c r="E199" s="49" t="n">
        <v>5.641476518064604</v>
      </c>
      <c r="F199" s="49" t="n">
        <v>5.429724107969662</v>
      </c>
      <c r="G199" s="49" t="n">
        <v>5.23122175276773</v>
      </c>
      <c r="H199" s="49" t="n">
        <v>5.043261717632582</v>
      </c>
      <c r="I199" s="49" t="n">
        <v>4.863872554701574</v>
      </c>
      <c r="J199" s="49" t="n">
        <v>4.691577463780263</v>
      </c>
      <c r="K199" s="49" t="n">
        <v>4.525243542100088</v>
      </c>
      <c r="L199" s="49" t="n">
        <v>4.363983959423976</v>
      </c>
      <c r="M199" s="49" t="n">
        <v>4.256890707590241</v>
      </c>
      <c r="N199" s="49" t="n">
        <v>4.15701174706038</v>
      </c>
      <c r="O199" s="49" t="n">
        <v>4.062057503486797</v>
      </c>
      <c r="P199" s="49" t="n">
        <v>3.97162926638399</v>
      </c>
      <c r="Q199" s="49" t="n">
        <v>3.884243284680355</v>
      </c>
      <c r="R199" s="49" t="n">
        <v>3.798989781694972</v>
      </c>
      <c r="S199" s="49" t="n">
        <v>3.717791526460677</v>
      </c>
      <c r="T199" s="49" t="n">
        <v>3.639268303969137</v>
      </c>
      <c r="U199" s="49" t="n">
        <v>3.563658983179772</v>
      </c>
      <c r="V199" s="49" t="n">
        <v>3.489832484740714</v>
      </c>
      <c r="W199" s="49" t="n">
        <v>3.415351688247581</v>
      </c>
      <c r="X199" s="49" t="n">
        <v>3.341946361862115</v>
      </c>
      <c r="Y199" s="49" t="n">
        <v>3.271341716100088</v>
      </c>
      <c r="Z199" s="49" t="n">
        <v>3.209936787970759</v>
      </c>
      <c r="AA199" s="49" t="n">
        <v>3.109625652174671</v>
      </c>
      <c r="AB199" s="49" t="n">
        <v>3.041518332799007</v>
      </c>
      <c r="AC199" s="49" t="n">
        <v>2.975972509317403</v>
      </c>
      <c r="AD199" s="49" t="n">
        <v>2.912729576141144</v>
      </c>
      <c r="AE199" s="49" t="n">
        <v>2.851570815091081</v>
      </c>
      <c r="AF199" s="50" t="n">
        <v>2.792309599254917</v>
      </c>
    </row>
    <row r="200" hidden="1" s="108">
      <c r="A200" s="49" t="inlineStr">
        <is>
          <t>Denmark_Onshore_1_high_temp_baseline</t>
        </is>
      </c>
      <c r="B200" s="49" t="n">
        <v>5.517848898918507</v>
      </c>
      <c r="C200" s="49" t="n">
        <v>5.279142128821022</v>
      </c>
      <c r="D200" s="49" t="n">
        <v>5.046989692603623</v>
      </c>
      <c r="E200" s="49" t="n">
        <v>4.819597478045611</v>
      </c>
      <c r="F200" s="49" t="n">
        <v>4.59566235292462</v>
      </c>
      <c r="G200" s="49" t="n">
        <v>4.37420159096007</v>
      </c>
      <c r="H200" s="49" t="n">
        <v>4.154449862294781</v>
      </c>
      <c r="I200" s="49" t="n">
        <v>3.935794069125474</v>
      </c>
      <c r="J200" s="49" t="n">
        <v>3.717730494813835</v>
      </c>
      <c r="K200" s="49" t="n">
        <v>3.499835683104815</v>
      </c>
      <c r="L200" s="49" t="n">
        <v>3.281746076734365</v>
      </c>
      <c r="M200" s="49" t="n">
        <v>3.203782270294365</v>
      </c>
      <c r="N200" s="49" t="n">
        <v>3.134804568923355</v>
      </c>
      <c r="O200" s="49" t="n">
        <v>3.066700414504131</v>
      </c>
      <c r="P200" s="49" t="n">
        <v>2.999534134856204</v>
      </c>
      <c r="Q200" s="49" t="n">
        <v>2.93359644932657</v>
      </c>
      <c r="R200" s="49" t="n">
        <v>2.867995560135341</v>
      </c>
      <c r="S200" s="49" t="n">
        <v>2.802874203708</v>
      </c>
      <c r="T200" s="49" t="n">
        <v>2.739785606734349</v>
      </c>
      <c r="U200" s="49" t="n">
        <v>2.676242913289966</v>
      </c>
      <c r="V200" s="49" t="n">
        <v>2.612424611054524</v>
      </c>
      <c r="W200" s="49" t="n">
        <v>2.553653951693947</v>
      </c>
      <c r="X200" s="49" t="n">
        <v>2.495399492200575</v>
      </c>
      <c r="Y200" s="49" t="n">
        <v>2.437171921683793</v>
      </c>
      <c r="Z200" s="49" t="n">
        <v>2.38144751429212</v>
      </c>
      <c r="AA200" s="49" t="n">
        <v>2.303144435242685</v>
      </c>
      <c r="AB200" s="49" t="n">
        <v>2.241814835406543</v>
      </c>
      <c r="AC200" s="49" t="n">
        <v>2.180765703660736</v>
      </c>
      <c r="AD200" s="49" t="n">
        <v>2.119918507375328</v>
      </c>
      <c r="AE200" s="49" t="n">
        <v>2.059202977341944</v>
      </c>
      <c r="AF200" s="50" t="n">
        <v>1.998555698832274</v>
      </c>
    </row>
    <row r="201" hidden="1" s="108">
      <c r="A201" s="49" t="inlineStr">
        <is>
          <t>Denmark_Onshore_2_high_temp_baseline</t>
        </is>
      </c>
      <c r="B201" s="49" t="n">
        <v>6.506680118188857</v>
      </c>
      <c r="C201" s="49" t="n">
        <v>6.232108740357004</v>
      </c>
      <c r="D201" s="49" t="n">
        <v>5.965376593589571</v>
      </c>
      <c r="E201" s="49" t="n">
        <v>5.704188296026945</v>
      </c>
      <c r="F201" s="49" t="n">
        <v>5.446867117155812</v>
      </c>
      <c r="G201" s="49" t="n">
        <v>5.192139221452775</v>
      </c>
      <c r="H201" s="49" t="n">
        <v>4.939003292578391</v>
      </c>
      <c r="I201" s="49" t="n">
        <v>4.68664797759703</v>
      </c>
      <c r="J201" s="49" t="n">
        <v>4.434397520051614</v>
      </c>
      <c r="K201" s="49" t="n">
        <v>4.181674731726392</v>
      </c>
      <c r="L201" s="49" t="n">
        <v>3.927975018568616</v>
      </c>
      <c r="M201" s="49" t="n">
        <v>3.83565704125857</v>
      </c>
      <c r="N201" s="49" t="n">
        <v>3.754444541968933</v>
      </c>
      <c r="O201" s="49" t="n">
        <v>3.674272680601014</v>
      </c>
      <c r="P201" s="49" t="n">
        <v>3.595219297401921</v>
      </c>
      <c r="Q201" s="49" t="n">
        <v>3.517642350298824</v>
      </c>
      <c r="R201" s="49" t="n">
        <v>3.440435493287837</v>
      </c>
      <c r="S201" s="49" t="n">
        <v>3.36377399167017</v>
      </c>
      <c r="T201" s="49" t="n">
        <v>3.289577192338068</v>
      </c>
      <c r="U201" s="49" t="n">
        <v>3.214766674986478</v>
      </c>
      <c r="V201" s="49" t="n">
        <v>3.139562670954839</v>
      </c>
      <c r="W201" s="49" t="n">
        <v>3.07096152012097</v>
      </c>
      <c r="X201" s="49" t="n">
        <v>3.002882936080128</v>
      </c>
      <c r="Y201" s="49" t="n">
        <v>2.934715917077683</v>
      </c>
      <c r="Z201" s="49" t="n">
        <v>2.869505036308646</v>
      </c>
      <c r="AA201" s="49" t="n">
        <v>2.776353848409569</v>
      </c>
      <c r="AB201" s="49" t="n">
        <v>2.703981824959537</v>
      </c>
      <c r="AC201" s="49" t="n">
        <v>2.631811034010379</v>
      </c>
      <c r="AD201" s="49" t="n">
        <v>2.559736082227912</v>
      </c>
      <c r="AE201" s="49" t="n">
        <v>2.487661482722662</v>
      </c>
      <c r="AF201" s="50" t="n">
        <v>2.415499876739197</v>
      </c>
    </row>
    <row r="202" hidden="1" s="108">
      <c r="A202" s="49" t="inlineStr">
        <is>
          <t>Denmark_Onshore_3_high_temp_baseline</t>
        </is>
      </c>
      <c r="B202" s="49" t="n">
        <v>7.716190962761544</v>
      </c>
      <c r="C202" s="49" t="n">
        <v>7.397678542890469</v>
      </c>
      <c r="D202" s="49" t="n">
        <v>7.088440359229397</v>
      </c>
      <c r="E202" s="49" t="n">
        <v>6.785582412888143</v>
      </c>
      <c r="F202" s="49" t="n">
        <v>6.486977042987157</v>
      </c>
      <c r="G202" s="49" t="n">
        <v>6.190994205678333</v>
      </c>
      <c r="H202" s="49" t="n">
        <v>5.896338937547998</v>
      </c>
      <c r="I202" s="49" t="n">
        <v>5.601948274847656</v>
      </c>
      <c r="J202" s="49" t="n">
        <v>5.306923202919716</v>
      </c>
      <c r="K202" s="49" t="n">
        <v>5.010482133079741</v>
      </c>
      <c r="L202" s="49" t="n">
        <v>4.711928083286646</v>
      </c>
      <c r="M202" s="49" t="n">
        <v>4.602094680709897</v>
      </c>
      <c r="N202" s="49" t="n">
        <v>4.505839029638484</v>
      </c>
      <c r="O202" s="49" t="n">
        <v>4.41082100331831</v>
      </c>
      <c r="P202" s="49" t="n">
        <v>4.317134405360804</v>
      </c>
      <c r="Q202" s="49" t="n">
        <v>4.22521594193157</v>
      </c>
      <c r="R202" s="49" t="n">
        <v>4.133708875957383</v>
      </c>
      <c r="S202" s="49" t="n">
        <v>4.042826491334662</v>
      </c>
      <c r="T202" s="49" t="n">
        <v>3.954916386939826</v>
      </c>
      <c r="U202" s="49" t="n">
        <v>3.866208561364321</v>
      </c>
      <c r="V202" s="49" t="n">
        <v>3.776971795872152</v>
      </c>
      <c r="W202" s="49" t="n">
        <v>3.695736112386195</v>
      </c>
      <c r="X202" s="49" t="n">
        <v>3.615107398008458</v>
      </c>
      <c r="Y202" s="49" t="n">
        <v>3.534335710112343</v>
      </c>
      <c r="Z202" s="49" t="n">
        <v>3.457140042154439</v>
      </c>
      <c r="AA202" s="49" t="n">
        <v>3.345755288262352</v>
      </c>
      <c r="AB202" s="49" t="n">
        <v>3.259729878115047</v>
      </c>
      <c r="AC202" s="49" t="n">
        <v>3.173905926002182</v>
      </c>
      <c r="AD202" s="49" t="n">
        <v>3.088151049495903</v>
      </c>
      <c r="AE202" s="49" t="n">
        <v>3.002344798762562</v>
      </c>
      <c r="AF202" s="50" t="n">
        <v>2.916376463101403</v>
      </c>
    </row>
    <row r="203" hidden="1" s="108">
      <c r="A203" s="49" t="inlineStr">
        <is>
          <t>Denmark_Offshore_1_high_temp_baseline</t>
        </is>
      </c>
      <c r="B203" s="49" t="n">
        <v>6.708344126610029</v>
      </c>
      <c r="C203" s="49" t="n">
        <v>6.410257095373304</v>
      </c>
      <c r="D203" s="49" t="n">
        <v>6.13032695486937</v>
      </c>
      <c r="E203" s="49" t="n">
        <v>5.863109822144127</v>
      </c>
      <c r="F203" s="49" t="n">
        <v>5.605149985769386</v>
      </c>
      <c r="G203" s="49" t="n">
        <v>5.354113782459062</v>
      </c>
      <c r="H203" s="49" t="n">
        <v>5.108347536839767</v>
      </c>
      <c r="I203" s="49" t="n">
        <v>4.86663295716314</v>
      </c>
      <c r="J203" s="49" t="n">
        <v>4.628042981197916</v>
      </c>
      <c r="K203" s="49" t="n">
        <v>4.391852402069818</v>
      </c>
      <c r="L203" s="49" t="n">
        <v>4.157480094621193</v>
      </c>
      <c r="M203" s="49" t="n">
        <v>4.046249110630669</v>
      </c>
      <c r="N203" s="49" t="n">
        <v>3.944889103757388</v>
      </c>
      <c r="O203" s="49" t="n">
        <v>3.849880916197522</v>
      </c>
      <c r="P203" s="49" t="n">
        <v>3.759779118305996</v>
      </c>
      <c r="Q203" s="49" t="n">
        <v>3.673697514283506</v>
      </c>
      <c r="R203" s="49" t="n">
        <v>3.591363896098932</v>
      </c>
      <c r="S203" s="49" t="n">
        <v>3.51128167696312</v>
      </c>
      <c r="T203" s="49" t="n">
        <v>3.43359314146195</v>
      </c>
      <c r="U203" s="49" t="n">
        <v>3.358516936590076</v>
      </c>
      <c r="V203" s="49" t="n">
        <v>3.284108472659841</v>
      </c>
      <c r="W203" s="49" t="n">
        <v>3.204980299417346</v>
      </c>
      <c r="X203" s="49" t="n">
        <v>3.127482333915115</v>
      </c>
      <c r="Y203" s="49" t="n">
        <v>3.052396698936635</v>
      </c>
      <c r="Z203" s="49" t="n">
        <v>2.981264579114441</v>
      </c>
      <c r="AA203" s="49" t="n">
        <v>2.892147151056784</v>
      </c>
      <c r="AB203" s="49" t="n">
        <v>2.819700585053051</v>
      </c>
      <c r="AC203" s="49" t="n">
        <v>2.748843043679839</v>
      </c>
      <c r="AD203" s="49" t="n">
        <v>2.679335734872794</v>
      </c>
      <c r="AE203" s="49" t="n">
        <v>2.610981867835425</v>
      </c>
      <c r="AF203" s="50" t="n">
        <v>2.543617219080446</v>
      </c>
    </row>
    <row r="204" hidden="1" s="108">
      <c r="A204" s="49" t="inlineStr">
        <is>
          <t>Denmark_Offshore_2_high_temp_baseline</t>
        </is>
      </c>
      <c r="B204" s="49" t="n">
        <v>7.358506907588756</v>
      </c>
      <c r="C204" s="49" t="n">
        <v>7.041310582476243</v>
      </c>
      <c r="D204" s="49" t="n">
        <v>6.746424559758114</v>
      </c>
      <c r="E204" s="49" t="n">
        <v>6.467318211162977</v>
      </c>
      <c r="F204" s="49" t="n">
        <v>6.199854967473513</v>
      </c>
      <c r="G204" s="49" t="n">
        <v>5.941249182382196</v>
      </c>
      <c r="H204" s="49" t="n">
        <v>5.689533883510187</v>
      </c>
      <c r="I204" s="49" t="n">
        <v>5.443266355158611</v>
      </c>
      <c r="J204" s="49" t="n">
        <v>5.201354685652209</v>
      </c>
      <c r="K204" s="49" t="n">
        <v>4.962950268579936</v>
      </c>
      <c r="L204" s="49" t="n">
        <v>4.727378343009481</v>
      </c>
      <c r="M204" s="49" t="n">
        <v>4.602495212100147</v>
      </c>
      <c r="N204" s="49" t="n">
        <v>4.48982502196584</v>
      </c>
      <c r="O204" s="49" t="n">
        <v>4.385024275293887</v>
      </c>
      <c r="P204" s="49" t="n">
        <v>4.286312564192755</v>
      </c>
      <c r="Q204" s="49" t="n">
        <v>4.192599859656943</v>
      </c>
      <c r="R204" s="49" t="n">
        <v>4.103556252268435</v>
      </c>
      <c r="S204" s="49" t="n">
        <v>4.017330340746833</v>
      </c>
      <c r="T204" s="49" t="n">
        <v>3.934103736374157</v>
      </c>
      <c r="U204" s="49" t="n">
        <v>3.854153483125208</v>
      </c>
      <c r="V204" s="49" t="n">
        <v>3.775065760749453</v>
      </c>
      <c r="W204" s="49" t="n">
        <v>3.689594853368311</v>
      </c>
      <c r="X204" s="49" t="n">
        <v>3.606245156619954</v>
      </c>
      <c r="Y204" s="49" t="n">
        <v>3.525998159562969</v>
      </c>
      <c r="Z204" s="49" t="n">
        <v>3.450785463321083</v>
      </c>
      <c r="AA204" s="49" t="n">
        <v>3.353226215247667</v>
      </c>
      <c r="AB204" s="49" t="n">
        <v>3.276578488481372</v>
      </c>
      <c r="AC204" s="49" t="n">
        <v>3.202031018196143</v>
      </c>
      <c r="AD204" s="49" t="n">
        <v>3.129292098199132</v>
      </c>
      <c r="AE204" s="49" t="n">
        <v>3.058121917543161</v>
      </c>
      <c r="AF204" s="50" t="n">
        <v>2.988320913284755</v>
      </c>
    </row>
    <row r="205" hidden="1" s="108">
      <c r="A205" s="49" t="inlineStr">
        <is>
          <t>Denmark_PV_4_high_temp_baseline</t>
        </is>
      </c>
      <c r="B205" s="49" t="n">
        <v>12.59969236268124</v>
      </c>
      <c r="C205" s="49" t="n">
        <v>11.89701843733962</v>
      </c>
      <c r="D205" s="49" t="n">
        <v>11.23459228027196</v>
      </c>
      <c r="E205" s="49" t="n">
        <v>10.60008809390086</v>
      </c>
      <c r="F205" s="49" t="n">
        <v>9.98557570154324</v>
      </c>
      <c r="G205" s="49" t="n">
        <v>9.385649546322039</v>
      </c>
      <c r="H205" s="49" t="n">
        <v>8.796451500959948</v>
      </c>
      <c r="I205" s="49" t="n">
        <v>8.215121386502069</v>
      </c>
      <c r="J205" s="49" t="n">
        <v>7.63946938455233</v>
      </c>
      <c r="K205" s="49" t="n">
        <v>7.067771216833409</v>
      </c>
      <c r="L205" s="49" t="n">
        <v>6.498634913022064</v>
      </c>
      <c r="M205" s="49" t="n">
        <v>6.310830873851458</v>
      </c>
      <c r="N205" s="49" t="n">
        <v>6.130127086172148</v>
      </c>
      <c r="O205" s="49" t="n">
        <v>5.954076625670709</v>
      </c>
      <c r="P205" s="49" t="n">
        <v>5.782247827563024</v>
      </c>
      <c r="Q205" s="49" t="n">
        <v>5.613063502316182</v>
      </c>
      <c r="R205" s="49" t="n">
        <v>5.44556149376184</v>
      </c>
      <c r="S205" s="49" t="n">
        <v>5.281767960026219</v>
      </c>
      <c r="T205" s="49" t="n">
        <v>5.120221696646692</v>
      </c>
      <c r="U205" s="49" t="n">
        <v>4.961169523830053</v>
      </c>
      <c r="V205" s="49" t="n">
        <v>4.803421352537653</v>
      </c>
      <c r="W205" s="49" t="n">
        <v>4.647798478075615</v>
      </c>
      <c r="X205" s="49" t="n">
        <v>4.492084181383483</v>
      </c>
      <c r="Y205" s="49" t="n">
        <v>4.33804103402747</v>
      </c>
      <c r="Z205" s="49" t="n">
        <v>4.192175313591177</v>
      </c>
      <c r="AA205" s="49" t="n">
        <v>4.00535355474416</v>
      </c>
      <c r="AB205" s="49" t="n">
        <v>3.850242134781003</v>
      </c>
      <c r="AC205" s="49" t="n">
        <v>3.696438033426486</v>
      </c>
      <c r="AD205" s="49" t="n">
        <v>3.543630911101508</v>
      </c>
      <c r="AE205" s="49" t="n">
        <v>3.391553686529431</v>
      </c>
      <c r="AF205" s="50" t="n">
        <v>3.23997388488046</v>
      </c>
    </row>
    <row r="206" hidden="1" s="108">
      <c r="A206" s="49" t="inlineStr">
        <is>
          <t>Dominican_Republic_Onshore_3_low_temp_baseline</t>
        </is>
      </c>
      <c r="B206" s="49" t="n">
        <v>6.084380936859525</v>
      </c>
      <c r="C206" s="49" t="n">
        <v>5.920222508384168</v>
      </c>
      <c r="D206" s="49" t="n">
        <v>5.770415746107214</v>
      </c>
      <c r="E206" s="49" t="n">
        <v>5.631816721782662</v>
      </c>
      <c r="F206" s="49" t="n">
        <v>5.502182662439751</v>
      </c>
      <c r="G206" s="49" t="n">
        <v>5.379859317005983</v>
      </c>
      <c r="H206" s="49" t="n">
        <v>5.263592528778199</v>
      </c>
      <c r="I206" s="49" t="n">
        <v>5.15240930181098</v>
      </c>
      <c r="J206" s="49" t="n">
        <v>5.045539797932691</v>
      </c>
      <c r="K206" s="49" t="n">
        <v>4.942364495764121</v>
      </c>
      <c r="L206" s="49" t="n">
        <v>4.842377389664704</v>
      </c>
      <c r="M206" s="49" t="n">
        <v>4.741128011720633</v>
      </c>
      <c r="N206" s="49" t="n">
        <v>4.660350522730219</v>
      </c>
      <c r="O206" s="49" t="n">
        <v>4.582203756875177</v>
      </c>
      <c r="P206" s="49" t="n">
        <v>4.506818858326207</v>
      </c>
      <c r="Q206" s="49" t="n">
        <v>4.434823451212607</v>
      </c>
      <c r="R206" s="49" t="n">
        <v>4.364255470685699</v>
      </c>
      <c r="S206" s="49" t="n">
        <v>4.295421665065732</v>
      </c>
      <c r="T206" s="49" t="n">
        <v>4.231714607190419</v>
      </c>
      <c r="U206" s="49" t="n">
        <v>4.16768694861844</v>
      </c>
      <c r="V206" s="49" t="n">
        <v>4.103726836356389</v>
      </c>
      <c r="W206" s="49" t="n">
        <v>4.047502615021389</v>
      </c>
      <c r="X206" s="49" t="n">
        <v>3.993578816804293</v>
      </c>
      <c r="Y206" s="49" t="n">
        <v>3.940899718118646</v>
      </c>
      <c r="Z206" s="49" t="n">
        <v>3.894905542767714</v>
      </c>
      <c r="AA206" s="49" t="n">
        <v>3.800635437409256</v>
      </c>
      <c r="AB206" s="49" t="n">
        <v>3.744771107225627</v>
      </c>
      <c r="AC206" s="49" t="n">
        <v>3.690759937743263</v>
      </c>
      <c r="AD206" s="49" t="n">
        <v>3.638449119365467</v>
      </c>
      <c r="AE206" s="49" t="n">
        <v>3.587704959615253</v>
      </c>
      <c r="AF206" s="50" t="n">
        <v>3.53840979291711</v>
      </c>
    </row>
    <row r="207" hidden="1" s="108">
      <c r="A207" s="49" t="inlineStr">
        <is>
          <t>Dominican_Republic_Offshore_1_low_temp_baseline</t>
        </is>
      </c>
      <c r="B207" s="49" t="n">
        <v>5.568037652633466</v>
      </c>
      <c r="C207" s="49" t="n">
        <v>5.389422566062713</v>
      </c>
      <c r="D207" s="49" t="n">
        <v>5.233645878348022</v>
      </c>
      <c r="E207" s="49" t="n">
        <v>5.094198689204502</v>
      </c>
      <c r="F207" s="49" t="n">
        <v>4.966977088518114</v>
      </c>
      <c r="G207" s="49" t="n">
        <v>4.849232924148809</v>
      </c>
      <c r="H207" s="49" t="n">
        <v>4.739038935815954</v>
      </c>
      <c r="I207" s="49" t="n">
        <v>4.634993165575021</v>
      </c>
      <c r="J207" s="49" t="n">
        <v>4.536044980133798</v>
      </c>
      <c r="K207" s="49" t="n">
        <v>4.441387352775615</v>
      </c>
      <c r="L207" s="49" t="n">
        <v>4.35038733370916</v>
      </c>
      <c r="M207" s="49" t="n">
        <v>4.236992627388976</v>
      </c>
      <c r="N207" s="49" t="n">
        <v>4.137487710121166</v>
      </c>
      <c r="O207" s="49" t="n">
        <v>4.047085074952661</v>
      </c>
      <c r="P207" s="49" t="n">
        <v>3.963799600258706</v>
      </c>
      <c r="Q207" s="49" t="n">
        <v>3.886406449198738</v>
      </c>
      <c r="R207" s="49" t="n">
        <v>3.814506142195098</v>
      </c>
      <c r="S207" s="49" t="n">
        <v>3.746080673411678</v>
      </c>
      <c r="T207" s="49" t="n">
        <v>3.681295212215918</v>
      </c>
      <c r="U207" s="49" t="n">
        <v>3.620415134466733</v>
      </c>
      <c r="V207" s="49" t="n">
        <v>3.56085334485993</v>
      </c>
      <c r="W207" s="49" t="n">
        <v>3.494110992630242</v>
      </c>
      <c r="X207" s="49" t="n">
        <v>3.430151525522569</v>
      </c>
      <c r="Y207" s="49" t="n">
        <v>3.369988430762505</v>
      </c>
      <c r="Z207" s="49" t="n">
        <v>3.315625372574414</v>
      </c>
      <c r="AA207" s="49" t="n">
        <v>3.23832099431309</v>
      </c>
      <c r="AB207" s="49" t="n">
        <v>3.183469943449269</v>
      </c>
      <c r="AC207" s="49" t="n">
        <v>3.131294301637213</v>
      </c>
      <c r="AD207" s="49" t="n">
        <v>3.081473250497159</v>
      </c>
      <c r="AE207" s="49" t="n">
        <v>3.033742823962846</v>
      </c>
      <c r="AF207" s="50" t="n">
        <v>2.987883204148435</v>
      </c>
    </row>
    <row r="208" hidden="1" s="108">
      <c r="A208" s="49" t="inlineStr">
        <is>
          <t>Dominican_Republic_Offshore_2_low_temp_baseline</t>
        </is>
      </c>
      <c r="B208" s="49" t="n">
        <v>7.515474652527087</v>
      </c>
      <c r="C208" s="49" t="n">
        <v>7.276143492295512</v>
      </c>
      <c r="D208" s="49" t="n">
        <v>7.06936169290275</v>
      </c>
      <c r="E208" s="49" t="n">
        <v>6.885846089829426</v>
      </c>
      <c r="F208" s="49" t="n">
        <v>6.719743914899506</v>
      </c>
      <c r="G208" s="49" t="n">
        <v>6.567136151350563</v>
      </c>
      <c r="H208" s="49" t="n">
        <v>6.42527460682439</v>
      </c>
      <c r="I208" s="49" t="n">
        <v>6.292160296714511</v>
      </c>
      <c r="J208" s="49" t="n">
        <v>6.166295294820255</v>
      </c>
      <c r="K208" s="49" t="n">
        <v>6.046529095185404</v>
      </c>
      <c r="L208" s="49" t="n">
        <v>5.931959444105861</v>
      </c>
      <c r="M208" s="49" t="n">
        <v>5.775346865124972</v>
      </c>
      <c r="N208" s="49" t="n">
        <v>5.638525662592489</v>
      </c>
      <c r="O208" s="49" t="n">
        <v>5.514656012005931</v>
      </c>
      <c r="P208" s="49" t="n">
        <v>5.400902279991524</v>
      </c>
      <c r="Q208" s="49" t="n">
        <v>5.295515154960514</v>
      </c>
      <c r="R208" s="49" t="n">
        <v>5.197924626791147</v>
      </c>
      <c r="S208" s="49" t="n">
        <v>5.105248027018642</v>
      </c>
      <c r="T208" s="49" t="n">
        <v>5.017722117175236</v>
      </c>
      <c r="U208" s="49" t="n">
        <v>4.935726824628152</v>
      </c>
      <c r="V208" s="49" t="n">
        <v>4.855566288648768</v>
      </c>
      <c r="W208" s="49" t="n">
        <v>4.765088487430228</v>
      </c>
      <c r="X208" s="49" t="n">
        <v>4.678542624266678</v>
      </c>
      <c r="Y208" s="49" t="n">
        <v>4.597378709499729</v>
      </c>
      <c r="Z208" s="49" t="n">
        <v>4.524462606195593</v>
      </c>
      <c r="AA208" s="49" t="n">
        <v>4.418711145101921</v>
      </c>
      <c r="AB208" s="49" t="n">
        <v>4.345013421285715</v>
      </c>
      <c r="AC208" s="49" t="n">
        <v>4.27510085987379</v>
      </c>
      <c r="AD208" s="49" t="n">
        <v>4.208516157065946</v>
      </c>
      <c r="AE208" s="49" t="n">
        <v>4.144883138579385</v>
      </c>
      <c r="AF208" s="50" t="n">
        <v>4.083888627195202</v>
      </c>
    </row>
    <row r="209" hidden="1" s="108">
      <c r="A209" s="49" t="inlineStr">
        <is>
          <t>Dominican_Republic_PV_1_low_temp_baseline</t>
        </is>
      </c>
      <c r="B209" s="49" t="n">
        <v>4.070878574935694</v>
      </c>
      <c r="C209" s="49" t="n">
        <v>3.891603743923636</v>
      </c>
      <c r="D209" s="49" t="n">
        <v>3.731940873712391</v>
      </c>
      <c r="E209" s="49" t="n">
        <v>3.586381077148454</v>
      </c>
      <c r="F209" s="49" t="n">
        <v>3.451414645857937</v>
      </c>
      <c r="G209" s="49" t="n">
        <v>3.324678077756285</v>
      </c>
      <c r="H209" s="49" t="n">
        <v>3.204509484044177</v>
      </c>
      <c r="I209" s="49" t="n">
        <v>3.08969910715578</v>
      </c>
      <c r="J209" s="49" t="n">
        <v>2.979340905024026</v>
      </c>
      <c r="K209" s="49" t="n">
        <v>2.872739967945553</v>
      </c>
      <c r="L209" s="49" t="n">
        <v>2.769352444808735</v>
      </c>
      <c r="M209" s="49" t="n">
        <v>2.701724147921179</v>
      </c>
      <c r="N209" s="49" t="n">
        <v>2.63859050436445</v>
      </c>
      <c r="O209" s="49" t="n">
        <v>2.578528605113733</v>
      </c>
      <c r="P209" s="49" t="n">
        <v>2.521288930999825</v>
      </c>
      <c r="Q209" s="49" t="n">
        <v>2.46595008864809</v>
      </c>
      <c r="R209" s="49" t="n">
        <v>2.411947227159629</v>
      </c>
      <c r="S209" s="49" t="n">
        <v>2.360469881614404</v>
      </c>
      <c r="T209" s="49" t="n">
        <v>2.310661813838194</v>
      </c>
      <c r="U209" s="49" t="n">
        <v>2.262669631936562</v>
      </c>
      <c r="V209" s="49" t="n">
        <v>2.215792319141469</v>
      </c>
      <c r="W209" s="49" t="n">
        <v>2.168517587201643</v>
      </c>
      <c r="X209" s="49" t="n">
        <v>2.121919703159942</v>
      </c>
      <c r="Y209" s="49" t="n">
        <v>2.077066206123588</v>
      </c>
      <c r="Z209" s="49" t="n">
        <v>2.037917854935089</v>
      </c>
      <c r="AA209" s="49" t="n">
        <v>1.974699423776522</v>
      </c>
      <c r="AB209" s="49" t="n">
        <v>1.931423410599013</v>
      </c>
      <c r="AC209" s="49" t="n">
        <v>1.889744099484952</v>
      </c>
      <c r="AD209" s="49" t="n">
        <v>1.849501645411601</v>
      </c>
      <c r="AE209" s="49" t="n">
        <v>1.810560832933215</v>
      </c>
      <c r="AF209" s="50" t="n">
        <v>1.77280626239501</v>
      </c>
    </row>
    <row r="210" hidden="1" s="108">
      <c r="A210" s="49" t="inlineStr">
        <is>
          <t>Dominican_Republic_PV_2_low_temp_baseline</t>
        </is>
      </c>
      <c r="B210" s="49" t="n">
        <v>4.262645813898549</v>
      </c>
      <c r="C210" s="49" t="n">
        <v>4.074575099059783</v>
      </c>
      <c r="D210" s="49" t="n">
        <v>3.907247489371801</v>
      </c>
      <c r="E210" s="49" t="n">
        <v>3.754835512418861</v>
      </c>
      <c r="F210" s="49" t="n">
        <v>3.613626532720046</v>
      </c>
      <c r="G210" s="49" t="n">
        <v>3.481120425300376</v>
      </c>
      <c r="H210" s="49" t="n">
        <v>3.355559260135385</v>
      </c>
      <c r="I210" s="49" t="n">
        <v>3.235663387133537</v>
      </c>
      <c r="J210" s="49" t="n">
        <v>3.120474434987615</v>
      </c>
      <c r="K210" s="49" t="n">
        <v>3.009257372807722</v>
      </c>
      <c r="L210" s="49" t="n">
        <v>2.901436961816052</v>
      </c>
      <c r="M210" s="49" t="n">
        <v>2.830418016811504</v>
      </c>
      <c r="N210" s="49" t="n">
        <v>2.764154500140394</v>
      </c>
      <c r="O210" s="49" t="n">
        <v>2.701139191511643</v>
      </c>
      <c r="P210" s="49" t="n">
        <v>2.641106900446368</v>
      </c>
      <c r="Q210" s="49" t="n">
        <v>2.583082132029139</v>
      </c>
      <c r="R210" s="49" t="n">
        <v>2.526467005687782</v>
      </c>
      <c r="S210" s="49" t="n">
        <v>2.472518611703654</v>
      </c>
      <c r="T210" s="49" t="n">
        <v>2.420330956003594</v>
      </c>
      <c r="U210" s="49" t="n">
        <v>2.370058408836972</v>
      </c>
      <c r="V210" s="49" t="n">
        <v>2.320959647049612</v>
      </c>
      <c r="W210" s="49" t="n">
        <v>2.27143534888932</v>
      </c>
      <c r="X210" s="49" t="n">
        <v>2.222622014008998</v>
      </c>
      <c r="Y210" s="49" t="n">
        <v>2.175648030951383</v>
      </c>
      <c r="Z210" s="49" t="n">
        <v>2.134700280630367</v>
      </c>
      <c r="AA210" s="49" t="n">
        <v>2.068305673125905</v>
      </c>
      <c r="AB210" s="49" t="n">
        <v>2.022985962745073</v>
      </c>
      <c r="AC210" s="49" t="n">
        <v>1.979350525045287</v>
      </c>
      <c r="AD210" s="49" t="n">
        <v>1.9372307503877</v>
      </c>
      <c r="AE210" s="49" t="n">
        <v>1.896484012734504</v>
      </c>
      <c r="AF210" s="50" t="n">
        <v>1.856988590779996</v>
      </c>
    </row>
    <row r="211" hidden="1" s="108">
      <c r="A211" s="49" t="inlineStr">
        <is>
          <t>Dominican_Republic_PV_4_low_temp_baseline</t>
        </is>
      </c>
      <c r="B211" s="49" t="n">
        <v>4.877607718035166</v>
      </c>
      <c r="C211" s="49" t="n">
        <v>4.661420684255701</v>
      </c>
      <c r="D211" s="49" t="n">
        <v>4.469642274411091</v>
      </c>
      <c r="E211" s="49" t="n">
        <v>4.29538533980581</v>
      </c>
      <c r="F211" s="49" t="n">
        <v>4.134261438168707</v>
      </c>
      <c r="G211" s="49" t="n">
        <v>3.983314872957972</v>
      </c>
      <c r="H211" s="49" t="n">
        <v>3.8404670414178</v>
      </c>
      <c r="I211" s="49" t="n">
        <v>3.70420460790679</v>
      </c>
      <c r="J211" s="49" t="n">
        <v>3.573393985321528</v>
      </c>
      <c r="K211" s="49" t="n">
        <v>3.447165597980421</v>
      </c>
      <c r="L211" s="49" t="n">
        <v>3.324838778355035</v>
      </c>
      <c r="M211" s="49" t="n">
        <v>3.243073204963707</v>
      </c>
      <c r="N211" s="49" t="n">
        <v>3.166852930898962</v>
      </c>
      <c r="O211" s="49" t="n">
        <v>3.094416260707309</v>
      </c>
      <c r="P211" s="49" t="n">
        <v>3.025455376507403</v>
      </c>
      <c r="Q211" s="49" t="n">
        <v>2.958829184862655</v>
      </c>
      <c r="R211" s="49" t="n">
        <v>2.893838165658924</v>
      </c>
      <c r="S211" s="49" t="n">
        <v>2.831958385741721</v>
      </c>
      <c r="T211" s="49" t="n">
        <v>2.772128979096921</v>
      </c>
      <c r="U211" s="49" t="n">
        <v>2.714532671373552</v>
      </c>
      <c r="V211" s="49" t="n">
        <v>2.658300579603694</v>
      </c>
      <c r="W211" s="49" t="n">
        <v>2.601561025836032</v>
      </c>
      <c r="X211" s="49" t="n">
        <v>2.54564270423335</v>
      </c>
      <c r="Y211" s="49" t="n">
        <v>2.491870314277924</v>
      </c>
      <c r="Z211" s="49" t="n">
        <v>2.445157823024354</v>
      </c>
      <c r="AA211" s="49" t="n">
        <v>2.36856596203388</v>
      </c>
      <c r="AB211" s="49" t="n">
        <v>2.316697646760843</v>
      </c>
      <c r="AC211" s="49" t="n">
        <v>2.266792812074713</v>
      </c>
      <c r="AD211" s="49" t="n">
        <v>2.218653301265482</v>
      </c>
      <c r="AE211" s="49" t="n">
        <v>2.172111524639162</v>
      </c>
      <c r="AF211" s="50" t="n">
        <v>2.127024484572427</v>
      </c>
    </row>
    <row r="212" hidden="1" s="108">
      <c r="A212" s="49" t="inlineStr">
        <is>
          <t>Dominican_Republic_Onshore_3_high_temp_baseline</t>
        </is>
      </c>
      <c r="B212" s="49" t="n">
        <v>8.224637291681699</v>
      </c>
      <c r="C212" s="49" t="n">
        <v>7.905998381403941</v>
      </c>
      <c r="D212" s="49" t="n">
        <v>7.600096174593084</v>
      </c>
      <c r="E212" s="49" t="n">
        <v>7.303441988955628</v>
      </c>
      <c r="F212" s="49" t="n">
        <v>7.013495133669836</v>
      </c>
      <c r="G212" s="49" t="n">
        <v>6.728331893245748</v>
      </c>
      <c r="H212" s="49" t="n">
        <v>6.44644554257829</v>
      </c>
      <c r="I212" s="49" t="n">
        <v>6.166619720656881</v>
      </c>
      <c r="J212" s="49" t="n">
        <v>5.88784502731575</v>
      </c>
      <c r="K212" s="49" t="n">
        <v>5.609262190467949</v>
      </c>
      <c r="L212" s="49" t="n">
        <v>5.330122159927788</v>
      </c>
      <c r="M212" s="49" t="n">
        <v>5.212020705417092</v>
      </c>
      <c r="N212" s="49" t="n">
        <v>5.111912496321478</v>
      </c>
      <c r="O212" s="49" t="n">
        <v>5.013556485358697</v>
      </c>
      <c r="P212" s="49" t="n">
        <v>4.917087567537715</v>
      </c>
      <c r="Q212" s="49" t="n">
        <v>4.823096637048583</v>
      </c>
      <c r="R212" s="49" t="n">
        <v>4.729795913625885</v>
      </c>
      <c r="S212" s="49" t="n">
        <v>4.637476037762737</v>
      </c>
      <c r="T212" s="49" t="n">
        <v>4.54927407337056</v>
      </c>
      <c r="U212" s="49" t="n">
        <v>4.460181551662039</v>
      </c>
      <c r="V212" s="49" t="n">
        <v>4.370557903082784</v>
      </c>
      <c r="W212" s="49" t="n">
        <v>4.290193812324602</v>
      </c>
      <c r="X212" s="49" t="n">
        <v>4.21096003301814</v>
      </c>
      <c r="Y212" s="49" t="n">
        <v>4.131867125254878</v>
      </c>
      <c r="Z212" s="49" t="n">
        <v>4.057934784199252</v>
      </c>
      <c r="AA212" s="49" t="n">
        <v>3.938282889664935</v>
      </c>
      <c r="AB212" s="49" t="n">
        <v>3.853116565165637</v>
      </c>
      <c r="AC212" s="49" t="n">
        <v>3.768591923851613</v>
      </c>
      <c r="AD212" s="49" t="n">
        <v>3.684548638997744</v>
      </c>
      <c r="AE212" s="49" t="n">
        <v>3.60084236038592</v>
      </c>
      <c r="AF212" s="50" t="n">
        <v>3.517341877426413</v>
      </c>
    </row>
    <row r="213" hidden="1" s="108">
      <c r="A213" s="49" t="inlineStr">
        <is>
          <t>Dominican_Republic_Offshore_1_high_temp_baseline</t>
        </is>
      </c>
      <c r="B213" s="49" t="n">
        <v>7.703377536507477</v>
      </c>
      <c r="C213" s="49" t="n">
        <v>7.368849499148522</v>
      </c>
      <c r="D213" s="49" t="n">
        <v>7.055766690461478</v>
      </c>
      <c r="E213" s="49" t="n">
        <v>6.757430554474059</v>
      </c>
      <c r="F213" s="49" t="n">
        <v>6.469573706631951</v>
      </c>
      <c r="G213" s="49" t="n">
        <v>6.189300076759377</v>
      </c>
      <c r="H213" s="49" t="n">
        <v>5.914543821176049</v>
      </c>
      <c r="I213" s="49" t="n">
        <v>5.643769813419304</v>
      </c>
      <c r="J213" s="49" t="n">
        <v>5.375797040886361</v>
      </c>
      <c r="K213" s="49" t="n">
        <v>5.109689030066562</v>
      </c>
      <c r="L213" s="49" t="n">
        <v>4.844682937051376</v>
      </c>
      <c r="M213" s="49" t="n">
        <v>4.715624475880922</v>
      </c>
      <c r="N213" s="49" t="n">
        <v>4.598371929086754</v>
      </c>
      <c r="O213" s="49" t="n">
        <v>4.488708872468551</v>
      </c>
      <c r="P213" s="49" t="n">
        <v>4.384903144924014</v>
      </c>
      <c r="Q213" s="49" t="n">
        <v>4.285892594685958</v>
      </c>
      <c r="R213" s="49" t="n">
        <v>4.191350483341425</v>
      </c>
      <c r="S213" s="49" t="n">
        <v>4.099484043960395</v>
      </c>
      <c r="T213" s="49" t="n">
        <v>4.010463144966075</v>
      </c>
      <c r="U213" s="49" t="n">
        <v>3.92454901955495</v>
      </c>
      <c r="V213" s="49" t="n">
        <v>3.83941301365739</v>
      </c>
      <c r="W213" s="49" t="n">
        <v>3.748813597270845</v>
      </c>
      <c r="X213" s="49" t="n">
        <v>3.660051425821245</v>
      </c>
      <c r="Y213" s="49" t="n">
        <v>3.574054579009953</v>
      </c>
      <c r="Z213" s="49" t="n">
        <v>3.492655093412458</v>
      </c>
      <c r="AA213" s="49" t="n">
        <v>3.389654438386989</v>
      </c>
      <c r="AB213" s="49" t="n">
        <v>3.306428895985765</v>
      </c>
      <c r="AC213" s="49" t="n">
        <v>3.22495773046124</v>
      </c>
      <c r="AD213" s="49" t="n">
        <v>3.144948359974803</v>
      </c>
      <c r="AE213" s="49" t="n">
        <v>3.066158624209936</v>
      </c>
      <c r="AF213" s="50" t="n">
        <v>2.98838541854018</v>
      </c>
    </row>
    <row r="214" hidden="1" s="108">
      <c r="A214" s="49" t="inlineStr">
        <is>
          <t>Dominican_Republic_Offshore_2_high_temp_baseline</t>
        </is>
      </c>
      <c r="B214" s="49" t="n">
        <v>9.601925735717565</v>
      </c>
      <c r="C214" s="49" t="n">
        <v>9.199048892868044</v>
      </c>
      <c r="D214" s="49" t="n">
        <v>8.826183454831634</v>
      </c>
      <c r="E214" s="49" t="n">
        <v>8.474155207377738</v>
      </c>
      <c r="F214" s="49" t="n">
        <v>8.137131935285126</v>
      </c>
      <c r="G214" s="49" t="n">
        <v>7.811166392771961</v>
      </c>
      <c r="H214" s="49" t="n">
        <v>7.493452648455548</v>
      </c>
      <c r="I214" s="49" t="n">
        <v>7.181914570348149</v>
      </c>
      <c r="J214" s="49" t="n">
        <v>6.874963261063271</v>
      </c>
      <c r="K214" s="49" t="n">
        <v>6.571346617397801</v>
      </c>
      <c r="L214" s="49" t="n">
        <v>6.270052023862024</v>
      </c>
      <c r="M214" s="49" t="n">
        <v>6.105293986258159</v>
      </c>
      <c r="N214" s="49" t="n">
        <v>5.95712879197234</v>
      </c>
      <c r="O214" s="49" t="n">
        <v>5.819621887489765</v>
      </c>
      <c r="P214" s="49" t="n">
        <v>5.69033695178476</v>
      </c>
      <c r="Q214" s="49" t="n">
        <v>5.567780734699225</v>
      </c>
      <c r="R214" s="49" t="n">
        <v>5.451496121179867</v>
      </c>
      <c r="S214" s="49" t="n">
        <v>5.338957753716063</v>
      </c>
      <c r="T214" s="49" t="n">
        <v>5.230407421798239</v>
      </c>
      <c r="U214" s="49" t="n">
        <v>5.126216023999526</v>
      </c>
      <c r="V214" s="49" t="n">
        <v>5.023099544830402</v>
      </c>
      <c r="W214" s="49" t="n">
        <v>4.911743326677485</v>
      </c>
      <c r="X214" s="49" t="n">
        <v>4.803125527507324</v>
      </c>
      <c r="Y214" s="49" t="n">
        <v>4.698569832065456</v>
      </c>
      <c r="Z214" s="49" t="n">
        <v>4.600684565108833</v>
      </c>
      <c r="AA214" s="49" t="n">
        <v>4.472366623334847</v>
      </c>
      <c r="AB214" s="49" t="n">
        <v>4.372225482446828</v>
      </c>
      <c r="AC214" s="49" t="n">
        <v>4.27475844903231</v>
      </c>
      <c r="AD214" s="49" t="n">
        <v>4.179562473416592</v>
      </c>
      <c r="AE214" s="49" t="n">
        <v>4.086305219527393</v>
      </c>
      <c r="AF214" s="50" t="n">
        <v>3.994709163921708</v>
      </c>
    </row>
    <row r="215" hidden="1" s="108">
      <c r="A215" s="49" t="inlineStr">
        <is>
          <t>Dominican_Republic_PV_1_high_temp_baseline</t>
        </is>
      </c>
      <c r="B215" s="49" t="n">
        <v>8.398934381373959</v>
      </c>
      <c r="C215" s="49" t="n">
        <v>7.925751446768418</v>
      </c>
      <c r="D215" s="49" t="n">
        <v>7.476264483578518</v>
      </c>
      <c r="E215" s="49" t="n">
        <v>7.043608455032496</v>
      </c>
      <c r="F215" s="49" t="n">
        <v>6.623380646964243</v>
      </c>
      <c r="G215" s="49" t="n">
        <v>6.212592935331189</v>
      </c>
      <c r="H215" s="49" t="n">
        <v>5.809124749270151</v>
      </c>
      <c r="I215" s="49" t="n">
        <v>5.411415581077253</v>
      </c>
      <c r="J215" s="49" t="n">
        <v>5.018281749419069</v>
      </c>
      <c r="K215" s="49" t="n">
        <v>4.628801897212139</v>
      </c>
      <c r="L215" s="49" t="n">
        <v>4.242242564936449</v>
      </c>
      <c r="M215" s="49" t="n">
        <v>4.118761359389408</v>
      </c>
      <c r="N215" s="49" t="n">
        <v>3.999521624293358</v>
      </c>
      <c r="O215" s="49" t="n">
        <v>3.883089529595213</v>
      </c>
      <c r="P215" s="49" t="n">
        <v>3.769216073027907</v>
      </c>
      <c r="Q215" s="49" t="n">
        <v>3.656975429574721</v>
      </c>
      <c r="R215" s="49" t="n">
        <v>3.545802450471447</v>
      </c>
      <c r="S215" s="49" t="n">
        <v>3.43689734424281</v>
      </c>
      <c r="T215" s="49" t="n">
        <v>3.329400531734755</v>
      </c>
      <c r="U215" s="49" t="n">
        <v>3.223461421038614</v>
      </c>
      <c r="V215" s="49" t="n">
        <v>3.118378250860477</v>
      </c>
      <c r="W215" s="49" t="n">
        <v>3.014298259630425</v>
      </c>
      <c r="X215" s="49" t="n">
        <v>2.910288034653354</v>
      </c>
      <c r="Y215" s="49" t="n">
        <v>2.807401124017205</v>
      </c>
      <c r="Z215" s="49" t="n">
        <v>2.70952358693443</v>
      </c>
      <c r="AA215" s="49" t="n">
        <v>2.587364956709977</v>
      </c>
      <c r="AB215" s="49" t="n">
        <v>2.484246555051785</v>
      </c>
      <c r="AC215" s="49" t="n">
        <v>2.382063434019519</v>
      </c>
      <c r="AD215" s="49" t="n">
        <v>2.280640506174606</v>
      </c>
      <c r="AE215" s="49" t="n">
        <v>2.17982829199248</v>
      </c>
      <c r="AF215" s="50" t="n">
        <v>2.079497863759065</v>
      </c>
    </row>
    <row r="216" hidden="1" s="108">
      <c r="A216" s="49" t="inlineStr">
        <is>
          <t>Dominican_Republic_PV_2_high_temp_baseline</t>
        </is>
      </c>
      <c r="B216" s="49" t="n">
        <v>8.723070009381544</v>
      </c>
      <c r="C216" s="49" t="n">
        <v>8.232746691709441</v>
      </c>
      <c r="D216" s="49" t="n">
        <v>7.767479133320293</v>
      </c>
      <c r="E216" s="49" t="n">
        <v>7.319920219281739</v>
      </c>
      <c r="F216" s="49" t="n">
        <v>6.885355550273353</v>
      </c>
      <c r="G216" s="49" t="n">
        <v>6.460583201951915</v>
      </c>
      <c r="H216" s="49" t="n">
        <v>6.043328793082256</v>
      </c>
      <c r="I216" s="49" t="n">
        <v>5.631916672506675</v>
      </c>
      <c r="J216" s="49" t="n">
        <v>5.225073961181082</v>
      </c>
      <c r="K216" s="49" t="n">
        <v>4.821808090404909</v>
      </c>
      <c r="L216" s="49" t="n">
        <v>4.421327193386154</v>
      </c>
      <c r="M216" s="49" t="n">
        <v>4.292822087752572</v>
      </c>
      <c r="N216" s="49" t="n">
        <v>4.16878458306419</v>
      </c>
      <c r="O216" s="49" t="n">
        <v>4.047692966965374</v>
      </c>
      <c r="P216" s="49" t="n">
        <v>3.929280245235526</v>
      </c>
      <c r="Q216" s="49" t="n">
        <v>3.812564997541049</v>
      </c>
      <c r="R216" s="49" t="n">
        <v>3.696948382747131</v>
      </c>
      <c r="S216" s="49" t="n">
        <v>3.583695272117879</v>
      </c>
      <c r="T216" s="49" t="n">
        <v>3.471895771509766</v>
      </c>
      <c r="U216" s="49" t="n">
        <v>3.361705220865805</v>
      </c>
      <c r="V216" s="49" t="n">
        <v>3.25238193353947</v>
      </c>
      <c r="W216" s="49" t="n">
        <v>3.144037339266188</v>
      </c>
      <c r="X216" s="49" t="n">
        <v>3.035793210543178</v>
      </c>
      <c r="Y216" s="49" t="n">
        <v>2.928761652464365</v>
      </c>
      <c r="Z216" s="49" t="n">
        <v>2.827045316815703</v>
      </c>
      <c r="AA216" s="49" t="n">
        <v>2.699734043587473</v>
      </c>
      <c r="AB216" s="49" t="n">
        <v>2.592543710116279</v>
      </c>
      <c r="AC216" s="49" t="n">
        <v>2.486374137472731</v>
      </c>
      <c r="AD216" s="49" t="n">
        <v>2.381042872165237</v>
      </c>
      <c r="AE216" s="49" t="n">
        <v>2.276394336780864</v>
      </c>
      <c r="AF216" s="50" t="n">
        <v>2.17229452965502</v>
      </c>
    </row>
    <row r="217" hidden="1" s="108">
      <c r="A217" s="49" t="inlineStr">
        <is>
          <t>Dominican_Republic_PV_4_high_temp_baseline</t>
        </is>
      </c>
      <c r="B217" s="49" t="n">
        <v>9.768127158235693</v>
      </c>
      <c r="C217" s="49" t="n">
        <v>9.222799150557327</v>
      </c>
      <c r="D217" s="49" t="n">
        <v>8.706854088491227</v>
      </c>
      <c r="E217" s="49" t="n">
        <v>8.211275416489419</v>
      </c>
      <c r="F217" s="49" t="n">
        <v>7.730260175589565</v>
      </c>
      <c r="G217" s="49" t="n">
        <v>7.259851372765624</v>
      </c>
      <c r="H217" s="49" t="n">
        <v>6.797223630736825</v>
      </c>
      <c r="I217" s="49" t="n">
        <v>6.340281470779576</v>
      </c>
      <c r="J217" s="49" t="n">
        <v>5.887419800292443</v>
      </c>
      <c r="K217" s="49" t="n">
        <v>5.437374150382981</v>
      </c>
      <c r="L217" s="49" t="n">
        <v>4.989123252681711</v>
      </c>
      <c r="M217" s="49" t="n">
        <v>4.844304028139675</v>
      </c>
      <c r="N217" s="49" t="n">
        <v>4.704672420504439</v>
      </c>
      <c r="O217" s="49" t="n">
        <v>4.568468598120047</v>
      </c>
      <c r="P217" s="49" t="n">
        <v>4.435387758831605</v>
      </c>
      <c r="Q217" s="49" t="n">
        <v>4.304293262637904</v>
      </c>
      <c r="R217" s="49" t="n">
        <v>4.174491226710659</v>
      </c>
      <c r="S217" s="49" t="n">
        <v>4.047457311135589</v>
      </c>
      <c r="T217" s="49" t="n">
        <v>3.922135823393273</v>
      </c>
      <c r="U217" s="49" t="n">
        <v>3.798711055408666</v>
      </c>
      <c r="V217" s="49" t="n">
        <v>3.676320825683859</v>
      </c>
      <c r="W217" s="49" t="n">
        <v>3.554839300181878</v>
      </c>
      <c r="X217" s="49" t="n">
        <v>3.43352466542116</v>
      </c>
      <c r="Y217" s="49" t="n">
        <v>3.313679965324914</v>
      </c>
      <c r="Z217" s="49" t="n">
        <v>3.200114366868734</v>
      </c>
      <c r="AA217" s="49" t="n">
        <v>3.056621112483007</v>
      </c>
      <c r="AB217" s="49" t="n">
        <v>2.936746647148822</v>
      </c>
      <c r="AC217" s="49" t="n">
        <v>2.818131098752998</v>
      </c>
      <c r="AD217" s="49" t="n">
        <v>2.7005655766144</v>
      </c>
      <c r="AE217" s="49" t="n">
        <v>2.583872305618839</v>
      </c>
      <c r="AF217" s="50" t="n">
        <v>2.467898498813835</v>
      </c>
    </row>
    <row r="218" hidden="1" s="108">
      <c r="A218" s="49" t="inlineStr">
        <is>
          <t>Algeria_Onshore_1_low_temp_baseline</t>
        </is>
      </c>
      <c r="B218" s="49" t="n">
        <v>3.840742154854319</v>
      </c>
      <c r="C218" s="49" t="n">
        <v>3.734626046794594</v>
      </c>
      <c r="D218" s="49" t="n">
        <v>3.636973102063697</v>
      </c>
      <c r="E218" s="49" t="n">
        <v>3.545936508467774</v>
      </c>
      <c r="F218" s="49" t="n">
        <v>3.460198971229286</v>
      </c>
      <c r="G218" s="49" t="n">
        <v>3.37878902966522</v>
      </c>
      <c r="H218" s="49" t="n">
        <v>3.300970347842231</v>
      </c>
      <c r="I218" s="49" t="n">
        <v>3.226171835176638</v>
      </c>
      <c r="J218" s="49" t="n">
        <v>3.153941815458039</v>
      </c>
      <c r="K218" s="49" t="n">
        <v>3.083916979802187</v>
      </c>
      <c r="L218" s="49" t="n">
        <v>3.015800764008099</v>
      </c>
      <c r="M218" s="49" t="n">
        <v>2.953064011924714</v>
      </c>
      <c r="N218" s="49" t="n">
        <v>2.902376469595628</v>
      </c>
      <c r="O218" s="49" t="n">
        <v>2.853266132790883</v>
      </c>
      <c r="P218" s="49" t="n">
        <v>2.80580944561865</v>
      </c>
      <c r="Q218" s="49" t="n">
        <v>2.760374246413155</v>
      </c>
      <c r="R218" s="49" t="n">
        <v>2.715808483604778</v>
      </c>
      <c r="S218" s="49" t="n">
        <v>2.672291706883904</v>
      </c>
      <c r="T218" s="49" t="n">
        <v>2.631814513446491</v>
      </c>
      <c r="U218" s="49" t="n">
        <v>2.591179416057795</v>
      </c>
      <c r="V218" s="49" t="n">
        <v>2.550613782098663</v>
      </c>
      <c r="W218" s="49" t="n">
        <v>2.514607649487239</v>
      </c>
      <c r="X218" s="49" t="n">
        <v>2.479984052747862</v>
      </c>
      <c r="Y218" s="49" t="n">
        <v>2.446123102275071</v>
      </c>
      <c r="Z218" s="49" t="n">
        <v>2.416218289807458</v>
      </c>
      <c r="AA218" s="49" t="n">
        <v>2.358001710545961</v>
      </c>
      <c r="AB218" s="49" t="n">
        <v>2.322362335364924</v>
      </c>
      <c r="AC218" s="49" t="n">
        <v>2.287841107215677</v>
      </c>
      <c r="AD218" s="49" t="n">
        <v>2.254348122946878</v>
      </c>
      <c r="AE218" s="49" t="n">
        <v>2.221804690804214</v>
      </c>
      <c r="AF218" s="50" t="n">
        <v>2.19014151914285</v>
      </c>
    </row>
    <row r="219" hidden="1" s="108">
      <c r="A219" s="49" t="inlineStr">
        <is>
          <t>Algeria_Onshore_2_low_temp_baseline</t>
        </is>
      </c>
      <c r="B219" s="49" t="n">
        <v>4.78289140192993</v>
      </c>
      <c r="C219" s="49" t="n">
        <v>4.651297145356066</v>
      </c>
      <c r="D219" s="49" t="n">
        <v>4.530375402037839</v>
      </c>
      <c r="E219" s="49" t="n">
        <v>4.41779375041668</v>
      </c>
      <c r="F219" s="49" t="n">
        <v>4.311888424831696</v>
      </c>
      <c r="G219" s="49" t="n">
        <v>4.211432364895532</v>
      </c>
      <c r="H219" s="49" t="n">
        <v>4.115495413937589</v>
      </c>
      <c r="I219" s="49" t="n">
        <v>4.023356076267995</v>
      </c>
      <c r="J219" s="49" t="n">
        <v>3.934443642148193</v>
      </c>
      <c r="K219" s="49" t="n">
        <v>3.848298981561008</v>
      </c>
      <c r="L219" s="49" t="n">
        <v>3.764547238926335</v>
      </c>
      <c r="M219" s="49" t="n">
        <v>3.686159105941126</v>
      </c>
      <c r="N219" s="49" t="n">
        <v>3.622968958320558</v>
      </c>
      <c r="O219" s="49" t="n">
        <v>3.561760793324337</v>
      </c>
      <c r="P219" s="49" t="n">
        <v>3.502631052697541</v>
      </c>
      <c r="Q219" s="49" t="n">
        <v>3.44604384355833</v>
      </c>
      <c r="R219" s="49" t="n">
        <v>3.390545459222974</v>
      </c>
      <c r="S219" s="49" t="n">
        <v>3.336362502106554</v>
      </c>
      <c r="T219" s="49" t="n">
        <v>3.286006490631739</v>
      </c>
      <c r="U219" s="49" t="n">
        <v>3.235443140023892</v>
      </c>
      <c r="V219" s="49" t="n">
        <v>3.184959481437924</v>
      </c>
      <c r="W219" s="49" t="n">
        <v>3.14023249878061</v>
      </c>
      <c r="X219" s="49" t="n">
        <v>3.097240846920649</v>
      </c>
      <c r="Y219" s="49" t="n">
        <v>3.055202519977758</v>
      </c>
      <c r="Z219" s="49" t="n">
        <v>3.018145750158278</v>
      </c>
      <c r="AA219" s="49" t="n">
        <v>2.945369737392668</v>
      </c>
      <c r="AB219" s="49" t="n">
        <v>2.901063973294387</v>
      </c>
      <c r="AC219" s="49" t="n">
        <v>2.858160447089102</v>
      </c>
      <c r="AD219" s="49" t="n">
        <v>2.81654573957221</v>
      </c>
      <c r="AE219" s="49" t="n">
        <v>2.776120584824927</v>
      </c>
      <c r="AF219" s="50" t="n">
        <v>2.736797583431262</v>
      </c>
    </row>
    <row r="220" hidden="1" s="108">
      <c r="A220" s="49" t="inlineStr">
        <is>
          <t>Algeria_Onshore_3_low_temp_baseline</t>
        </is>
      </c>
      <c r="B220" s="49" t="n">
        <v>6.047458379559365</v>
      </c>
      <c r="C220" s="49" t="n">
        <v>5.881809010043132</v>
      </c>
      <c r="D220" s="49" t="n">
        <v>5.729761562279386</v>
      </c>
      <c r="E220" s="49" t="n">
        <v>5.588326847352213</v>
      </c>
      <c r="F220" s="49" t="n">
        <v>5.45537198414522</v>
      </c>
      <c r="G220" s="49" t="n">
        <v>5.329323352505026</v>
      </c>
      <c r="H220" s="49" t="n">
        <v>5.208987551176758</v>
      </c>
      <c r="I220" s="49" t="n">
        <v>5.093438382679835</v>
      </c>
      <c r="J220" s="49" t="n">
        <v>4.981942728321594</v>
      </c>
      <c r="K220" s="49" t="n">
        <v>4.873910331738442</v>
      </c>
      <c r="L220" s="49" t="n">
        <v>4.768858823891999</v>
      </c>
      <c r="M220" s="49" t="n">
        <v>4.669506972285821</v>
      </c>
      <c r="N220" s="49" t="n">
        <v>4.589536570464483</v>
      </c>
      <c r="O220" s="49" t="n">
        <v>4.512084012969299</v>
      </c>
      <c r="P220" s="49" t="n">
        <v>4.437271516700624</v>
      </c>
      <c r="Q220" s="49" t="n">
        <v>4.365689917760966</v>
      </c>
      <c r="R220" s="49" t="n">
        <v>4.295485093166416</v>
      </c>
      <c r="S220" s="49" t="n">
        <v>4.226945604647391</v>
      </c>
      <c r="T220" s="49" t="n">
        <v>4.163271246250797</v>
      </c>
      <c r="U220" s="49" t="n">
        <v>4.099320335492856</v>
      </c>
      <c r="V220" s="49" t="n">
        <v>4.035459073405124</v>
      </c>
      <c r="W220" s="49" t="n">
        <v>3.978932803777836</v>
      </c>
      <c r="X220" s="49" t="n">
        <v>3.924610374781686</v>
      </c>
      <c r="Y220" s="49" t="n">
        <v>3.871495683598079</v>
      </c>
      <c r="Z220" s="49" t="n">
        <v>3.824718872018099</v>
      </c>
      <c r="AA220" s="49" t="n">
        <v>3.732446816286532</v>
      </c>
      <c r="AB220" s="49" t="n">
        <v>3.676427206950481</v>
      </c>
      <c r="AC220" s="49" t="n">
        <v>3.622187422643997</v>
      </c>
      <c r="AD220" s="49" t="n">
        <v>3.569582938349876</v>
      </c>
      <c r="AE220" s="49" t="n">
        <v>3.518487269435793</v>
      </c>
      <c r="AF220" s="50" t="n">
        <v>3.468789056704413</v>
      </c>
    </row>
    <row r="221" hidden="1" s="108">
      <c r="A221" s="49" t="inlineStr">
        <is>
          <t>Algeria_Offshore_1_low_temp_baseline</t>
        </is>
      </c>
      <c r="B221" s="49" t="n">
        <v>8.377698181622954</v>
      </c>
      <c r="C221" s="49" t="n">
        <v>8.109727552203717</v>
      </c>
      <c r="D221" s="49" t="n">
        <v>7.876655004697978</v>
      </c>
      <c r="E221" s="49" t="n">
        <v>7.668508299911618</v>
      </c>
      <c r="F221" s="49" t="n">
        <v>7.478999171805017</v>
      </c>
      <c r="G221" s="49" t="n">
        <v>7.303916167253071</v>
      </c>
      <c r="H221" s="49" t="n">
        <v>7.140305343864208</v>
      </c>
      <c r="I221" s="49" t="n">
        <v>6.986017477257159</v>
      </c>
      <c r="J221" s="49" t="n">
        <v>6.839441549950433</v>
      </c>
      <c r="K221" s="49" t="n">
        <v>6.699339736973613</v>
      </c>
      <c r="L221" s="49" t="n">
        <v>6.564740889858239</v>
      </c>
      <c r="M221" s="49" t="n">
        <v>6.393047801301239</v>
      </c>
      <c r="N221" s="49" t="n">
        <v>6.242562437709278</v>
      </c>
      <c r="O221" s="49" t="n">
        <v>6.105969670396142</v>
      </c>
      <c r="P221" s="49" t="n">
        <v>5.980236446924952</v>
      </c>
      <c r="Q221" s="49" t="n">
        <v>5.863491435081359</v>
      </c>
      <c r="R221" s="49" t="n">
        <v>5.755124454585933</v>
      </c>
      <c r="S221" s="49" t="n">
        <v>5.652052191453257</v>
      </c>
      <c r="T221" s="49" t="n">
        <v>5.554527247307986</v>
      </c>
      <c r="U221" s="49" t="n">
        <v>5.462955336252669</v>
      </c>
      <c r="V221" s="49" t="n">
        <v>5.373383555174023</v>
      </c>
      <c r="W221" s="49" t="n">
        <v>5.272827438017345</v>
      </c>
      <c r="X221" s="49" t="n">
        <v>5.176505488067403</v>
      </c>
      <c r="Y221" s="49" t="n">
        <v>5.085964612979488</v>
      </c>
      <c r="Z221" s="49" t="n">
        <v>5.004263056298198</v>
      </c>
      <c r="AA221" s="49" t="n">
        <v>4.887510002712444</v>
      </c>
      <c r="AB221" s="49" t="n">
        <v>4.805028083238928</v>
      </c>
      <c r="AC221" s="49" t="n">
        <v>4.726611378609609</v>
      </c>
      <c r="AD221" s="49" t="n">
        <v>4.651769048578218</v>
      </c>
      <c r="AE221" s="49" t="n">
        <v>4.580097263586258</v>
      </c>
      <c r="AF221" s="50" t="n">
        <v>4.511259762413516</v>
      </c>
    </row>
    <row r="222" hidden="1" s="108">
      <c r="A222" s="49" t="inlineStr">
        <is>
          <t>Algeria_Offshore_2_low_temp_baseline</t>
        </is>
      </c>
      <c r="B222" s="49" t="n">
        <v>10.78087982462248</v>
      </c>
      <c r="C222" s="49" t="n">
        <v>10.43820805757968</v>
      </c>
      <c r="D222" s="49" t="n">
        <v>10.14258110832301</v>
      </c>
      <c r="E222" s="49" t="n">
        <v>9.880540531775548</v>
      </c>
      <c r="F222" s="49" t="n">
        <v>9.643599703647702</v>
      </c>
      <c r="G222" s="49" t="n">
        <v>9.426074776209777</v>
      </c>
      <c r="H222" s="49" t="n">
        <v>9.223978948089993</v>
      </c>
      <c r="I222" s="49" t="n">
        <v>9.034411380933944</v>
      </c>
      <c r="J222" s="49" t="n">
        <v>8.855197522602129</v>
      </c>
      <c r="K222" s="49" t="n">
        <v>8.684666409710514</v>
      </c>
      <c r="L222" s="49" t="n">
        <v>8.521506918573353</v>
      </c>
      <c r="M222" s="49" t="n">
        <v>8.296193279693531</v>
      </c>
      <c r="N222" s="49" t="n">
        <v>8.099455653841261</v>
      </c>
      <c r="O222" s="49" t="n">
        <v>7.921414473743373</v>
      </c>
      <c r="P222" s="49" t="n">
        <v>7.757973483326932</v>
      </c>
      <c r="Q222" s="49" t="n">
        <v>7.606605558223276</v>
      </c>
      <c r="R222" s="49" t="n">
        <v>7.466486675183228</v>
      </c>
      <c r="S222" s="49" t="n">
        <v>7.333453887032196</v>
      </c>
      <c r="T222" s="49" t="n">
        <v>7.207848534380186</v>
      </c>
      <c r="U222" s="49" t="n">
        <v>7.090218591955274</v>
      </c>
      <c r="V222" s="49" t="n">
        <v>6.975227926767219</v>
      </c>
      <c r="W222" s="49" t="n">
        <v>6.845352341411971</v>
      </c>
      <c r="X222" s="49" t="n">
        <v>6.721138139400111</v>
      </c>
      <c r="Y222" s="49" t="n">
        <v>6.604675448579662</v>
      </c>
      <c r="Z222" s="49" t="n">
        <v>6.500095532493792</v>
      </c>
      <c r="AA222" s="49" t="n">
        <v>6.348133714289308</v>
      </c>
      <c r="AB222" s="49" t="n">
        <v>6.24239653289238</v>
      </c>
      <c r="AC222" s="49" t="n">
        <v>6.142099601683391</v>
      </c>
      <c r="AD222" s="49" t="n">
        <v>6.046581454067893</v>
      </c>
      <c r="AE222" s="49" t="n">
        <v>5.955297991782342</v>
      </c>
      <c r="AF222" s="50" t="n">
        <v>5.867796255484172</v>
      </c>
    </row>
    <row r="223" hidden="1" s="108">
      <c r="A223" s="49" t="inlineStr">
        <is>
          <t>Algeria_PV_2_low_temp_baseline</t>
        </is>
      </c>
      <c r="B223" s="49" t="n">
        <v>4.045528750575327</v>
      </c>
      <c r="C223" s="49" t="n">
        <v>3.868808924682742</v>
      </c>
      <c r="D223" s="49" t="n">
        <v>3.710731566586474</v>
      </c>
      <c r="E223" s="49" t="n">
        <v>3.566058987794861</v>
      </c>
      <c r="F223" s="49" t="n">
        <v>3.431453931376876</v>
      </c>
      <c r="G223" s="49" t="n">
        <v>3.3046687935273</v>
      </c>
      <c r="H223" s="49" t="n">
        <v>3.184123004489716</v>
      </c>
      <c r="I223" s="49" t="n">
        <v>3.068665866644239</v>
      </c>
      <c r="J223" s="49" t="n">
        <v>2.957435461775285</v>
      </c>
      <c r="K223" s="49" t="n">
        <v>2.849770632246907</v>
      </c>
      <c r="L223" s="49" t="n">
        <v>2.74515386635372</v>
      </c>
      <c r="M223" s="49" t="n">
        <v>2.678783506382489</v>
      </c>
      <c r="N223" s="49" t="n">
        <v>2.616690122098126</v>
      </c>
      <c r="O223" s="49" t="n">
        <v>2.557527077404204</v>
      </c>
      <c r="P223" s="49" t="n">
        <v>2.501057923628869</v>
      </c>
      <c r="Q223" s="49" t="n">
        <v>2.446410544081342</v>
      </c>
      <c r="R223" s="49" t="n">
        <v>2.393050165973004</v>
      </c>
      <c r="S223" s="49" t="n">
        <v>2.342101890675977</v>
      </c>
      <c r="T223" s="49" t="n">
        <v>2.292755271178828</v>
      </c>
      <c r="U223" s="49" t="n">
        <v>2.245148684552318</v>
      </c>
      <c r="V223" s="49" t="n">
        <v>2.198618558359578</v>
      </c>
      <c r="W223" s="49" t="n">
        <v>2.151736858634139</v>
      </c>
      <c r="X223" s="49" t="n">
        <v>2.105516370488142</v>
      </c>
      <c r="Y223" s="49" t="n">
        <v>2.060967155334219</v>
      </c>
      <c r="Z223" s="49" t="n">
        <v>2.021838012777081</v>
      </c>
      <c r="AA223" s="49" t="n">
        <v>1.959945977290534</v>
      </c>
      <c r="AB223" s="49" t="n">
        <v>1.916948684483324</v>
      </c>
      <c r="AC223" s="49" t="n">
        <v>1.875482442657741</v>
      </c>
      <c r="AD223" s="49" t="n">
        <v>1.835395946923423</v>
      </c>
      <c r="AE223" s="49" t="n">
        <v>1.796561165503039</v>
      </c>
      <c r="AF223" s="50" t="n">
        <v>1.758868791710452</v>
      </c>
    </row>
    <row r="224" hidden="1" s="108">
      <c r="A224" s="49" t="inlineStr">
        <is>
          <t>Algeria_PV_3_low_temp_baseline</t>
        </is>
      </c>
      <c r="B224" s="49" t="n">
        <v>4.287454947727435</v>
      </c>
      <c r="C224" s="49" t="n">
        <v>4.099788042190637</v>
      </c>
      <c r="D224" s="49" t="n">
        <v>3.932081024011894</v>
      </c>
      <c r="E224" s="49" t="n">
        <v>3.778734163704446</v>
      </c>
      <c r="F224" s="49" t="n">
        <v>3.636179837750204</v>
      </c>
      <c r="G224" s="49" t="n">
        <v>3.502015506567202</v>
      </c>
      <c r="H224" s="49" t="n">
        <v>3.374551798926094</v>
      </c>
      <c r="I224" s="49" t="n">
        <v>3.252558921090131</v>
      </c>
      <c r="J224" s="49" t="n">
        <v>3.135115796904583</v>
      </c>
      <c r="K224" s="49" t="n">
        <v>3.021515960043108</v>
      </c>
      <c r="L224" s="49" t="n">
        <v>2.911206491017682</v>
      </c>
      <c r="M224" s="49" t="n">
        <v>2.840627887644556</v>
      </c>
      <c r="N224" s="49" t="n">
        <v>2.77463856090771</v>
      </c>
      <c r="O224" s="49" t="n">
        <v>2.71179122975514</v>
      </c>
      <c r="P224" s="49" t="n">
        <v>2.651831553356366</v>
      </c>
      <c r="Q224" s="49" t="n">
        <v>2.593822424753375</v>
      </c>
      <c r="R224" s="49" t="n">
        <v>2.53718929595642</v>
      </c>
      <c r="S224" s="49" t="n">
        <v>2.483140548645813</v>
      </c>
      <c r="T224" s="49" t="n">
        <v>2.430805513249558</v>
      </c>
      <c r="U224" s="49" t="n">
        <v>2.380332692210382</v>
      </c>
      <c r="V224" s="49" t="n">
        <v>2.331009357172191</v>
      </c>
      <c r="W224" s="49" t="n">
        <v>2.281297675472529</v>
      </c>
      <c r="X224" s="49" t="n">
        <v>2.232289969264102</v>
      </c>
      <c r="Y224" s="49" t="n">
        <v>2.185070607559478</v>
      </c>
      <c r="Z224" s="49" t="n">
        <v>2.143663388340954</v>
      </c>
      <c r="AA224" s="49" t="n">
        <v>2.077817087678139</v>
      </c>
      <c r="AB224" s="49" t="n">
        <v>2.032247299048826</v>
      </c>
      <c r="AC224" s="49" t="n">
        <v>1.988314841563017</v>
      </c>
      <c r="AD224" s="49" t="n">
        <v>1.945857075990013</v>
      </c>
      <c r="AE224" s="49" t="n">
        <v>1.904736394582191</v>
      </c>
      <c r="AF224" s="50" t="n">
        <v>1.86483532945193</v>
      </c>
    </row>
    <row r="225" hidden="1" s="108">
      <c r="A225" s="49" t="inlineStr">
        <is>
          <t>Algeria_PV_4_low_temp_baseline</t>
        </is>
      </c>
      <c r="B225" s="49" t="n">
        <v>4.768082433058508</v>
      </c>
      <c r="C225" s="49" t="n">
        <v>4.558696886327258</v>
      </c>
      <c r="D225" s="49" t="n">
        <v>4.371959760395286</v>
      </c>
      <c r="E225" s="49" t="n">
        <v>4.201501419890768</v>
      </c>
      <c r="F225" s="49" t="n">
        <v>4.043263435439306</v>
      </c>
      <c r="G225" s="49" t="n">
        <v>3.894512551688362</v>
      </c>
      <c r="H225" s="49" t="n">
        <v>3.753326718567027</v>
      </c>
      <c r="I225" s="49" t="n">
        <v>3.618306667316473</v>
      </c>
      <c r="J225" s="49" t="n">
        <v>3.488404321332064</v>
      </c>
      <c r="K225" s="49" t="n">
        <v>3.362815752848415</v>
      </c>
      <c r="L225" s="49" t="n">
        <v>3.240911723659963</v>
      </c>
      <c r="M225" s="49" t="n">
        <v>3.162057477865587</v>
      </c>
      <c r="N225" s="49" t="n">
        <v>3.088383376866425</v>
      </c>
      <c r="O225" s="49" t="n">
        <v>3.018252702842742</v>
      </c>
      <c r="P225" s="49" t="n">
        <v>2.951379081248553</v>
      </c>
      <c r="Q225" s="49" t="n">
        <v>2.886702244199951</v>
      </c>
      <c r="R225" s="49" t="n">
        <v>2.823572063850476</v>
      </c>
      <c r="S225" s="49" t="n">
        <v>2.76335900275377</v>
      </c>
      <c r="T225" s="49" t="n">
        <v>2.705077350124401</v>
      </c>
      <c r="U225" s="49" t="n">
        <v>2.648896393112486</v>
      </c>
      <c r="V225" s="49" t="n">
        <v>2.594008757945543</v>
      </c>
      <c r="W225" s="49" t="n">
        <v>2.538674914464501</v>
      </c>
      <c r="X225" s="49" t="n">
        <v>2.484129275371668</v>
      </c>
      <c r="Y225" s="49" t="n">
        <v>2.431602297351506</v>
      </c>
      <c r="Z225" s="49" t="n">
        <v>2.385660090969206</v>
      </c>
      <c r="AA225" s="49" t="n">
        <v>2.311977323547715</v>
      </c>
      <c r="AB225" s="49" t="n">
        <v>2.261291335729221</v>
      </c>
      <c r="AC225" s="49" t="n">
        <v>2.212454169650608</v>
      </c>
      <c r="AD225" s="49" t="n">
        <v>2.165281767936094</v>
      </c>
      <c r="AE225" s="49" t="n">
        <v>2.119618414582153</v>
      </c>
      <c r="AF225" s="50" t="n">
        <v>2.075331195772122</v>
      </c>
    </row>
    <row r="226" hidden="1" s="108">
      <c r="A226" s="49" t="inlineStr">
        <is>
          <t>Algeria_Onshore_1_high_temp_baseline</t>
        </is>
      </c>
      <c r="B226" s="49" t="n">
        <v>5.7905280083494</v>
      </c>
      <c r="C226" s="49" t="n">
        <v>5.549885784001935</v>
      </c>
      <c r="D226" s="49" t="n">
        <v>5.316829393308467</v>
      </c>
      <c r="E226" s="49" t="n">
        <v>5.089247787175243</v>
      </c>
      <c r="F226" s="49" t="n">
        <v>4.865604605988811</v>
      </c>
      <c r="G226" s="49" t="n">
        <v>4.644738074802143</v>
      </c>
      <c r="H226" s="49" t="n">
        <v>4.425740134943169</v>
      </c>
      <c r="I226" s="49" t="n">
        <v>4.207879951848488</v>
      </c>
      <c r="J226" s="49" t="n">
        <v>3.990553581541726</v>
      </c>
      <c r="K226" s="49" t="n">
        <v>3.773249728267078</v>
      </c>
      <c r="L226" s="49" t="n">
        <v>3.555525763034705</v>
      </c>
      <c r="M226" s="49" t="n">
        <v>3.47311866626081</v>
      </c>
      <c r="N226" s="49" t="n">
        <v>3.401308075787075</v>
      </c>
      <c r="O226" s="49" t="n">
        <v>3.330524491894164</v>
      </c>
      <c r="P226" s="49" t="n">
        <v>3.260844816130705</v>
      </c>
      <c r="Q226" s="49" t="n">
        <v>3.192613455006235</v>
      </c>
      <c r="R226" s="49" t="n">
        <v>3.124778028067107</v>
      </c>
      <c r="S226" s="49" t="n">
        <v>3.057507703447814</v>
      </c>
      <c r="T226" s="49" t="n">
        <v>2.992639215340401</v>
      </c>
      <c r="U226" s="49" t="n">
        <v>2.927234082520622</v>
      </c>
      <c r="V226" s="49" t="n">
        <v>2.861503173033772</v>
      </c>
      <c r="W226" s="49" t="n">
        <v>2.801305963720178</v>
      </c>
      <c r="X226" s="49" t="n">
        <v>2.741834243078002</v>
      </c>
      <c r="Y226" s="49" t="n">
        <v>2.682513678897981</v>
      </c>
      <c r="Z226" s="49" t="n">
        <v>2.626288374069443</v>
      </c>
      <c r="AA226" s="49" t="n">
        <v>2.543369215836951</v>
      </c>
      <c r="AB226" s="49" t="n">
        <v>2.480724424995006</v>
      </c>
      <c r="AC226" s="49" t="n">
        <v>2.41854425301374</v>
      </c>
      <c r="AD226" s="49" t="n">
        <v>2.356741283027739</v>
      </c>
      <c r="AE226" s="49" t="n">
        <v>2.295237869226372</v>
      </c>
      <c r="AF226" s="50" t="n">
        <v>2.233964499640375</v>
      </c>
    </row>
    <row r="227" hidden="1" s="108">
      <c r="A227" s="49" t="inlineStr">
        <is>
          <t>Algeria_Onshore_2_high_temp_baseline</t>
        </is>
      </c>
      <c r="B227" s="49" t="n">
        <v>7.023095133362784</v>
      </c>
      <c r="C227" s="49" t="n">
        <v>6.738031334505431</v>
      </c>
      <c r="D227" s="49" t="n">
        <v>6.462357551857208</v>
      </c>
      <c r="E227" s="49" t="n">
        <v>6.193339141385279</v>
      </c>
      <c r="F227" s="49" t="n">
        <v>5.928976284593822</v>
      </c>
      <c r="G227" s="49" t="n">
        <v>5.66774711646945</v>
      </c>
      <c r="H227" s="49" t="n">
        <v>5.408452464582698</v>
      </c>
      <c r="I227" s="49" t="n">
        <v>5.150117485224788</v>
      </c>
      <c r="J227" s="49" t="n">
        <v>4.891926827714731</v>
      </c>
      <c r="K227" s="49" t="n">
        <v>4.633180411020673</v>
      </c>
      <c r="L227" s="49" t="n">
        <v>4.373262331257479</v>
      </c>
      <c r="M227" s="49" t="n">
        <v>4.272974743585077</v>
      </c>
      <c r="N227" s="49" t="n">
        <v>4.186118781702433</v>
      </c>
      <c r="O227" s="49" t="n">
        <v>4.100558603778314</v>
      </c>
      <c r="P227" s="49" t="n">
        <v>4.016392122721086</v>
      </c>
      <c r="Q227" s="49" t="n">
        <v>3.93405670292089</v>
      </c>
      <c r="R227" s="49" t="n">
        <v>3.852217445975278</v>
      </c>
      <c r="S227" s="49" t="n">
        <v>3.771089157050122</v>
      </c>
      <c r="T227" s="49" t="n">
        <v>3.693003157714852</v>
      </c>
      <c r="U227" s="49" t="n">
        <v>3.614230491827804</v>
      </c>
      <c r="V227" s="49" t="n">
        <v>3.535038617318323</v>
      </c>
      <c r="W227" s="49" t="n">
        <v>3.463049403942369</v>
      </c>
      <c r="X227" s="49" t="n">
        <v>3.391900324524635</v>
      </c>
      <c r="Y227" s="49" t="n">
        <v>3.320858344510993</v>
      </c>
      <c r="Z227" s="49" t="n">
        <v>3.253651762604074</v>
      </c>
      <c r="AA227" s="49" t="n">
        <v>3.152519614561219</v>
      </c>
      <c r="AB227" s="49" t="n">
        <v>3.076997181364277</v>
      </c>
      <c r="AC227" s="49" t="n">
        <v>3.001964853826546</v>
      </c>
      <c r="AD227" s="49" t="n">
        <v>2.927306546498421</v>
      </c>
      <c r="AE227" s="49" t="n">
        <v>2.85291839868647</v>
      </c>
      <c r="AF227" s="50" t="n">
        <v>2.778706676835622</v>
      </c>
    </row>
    <row r="228" hidden="1" s="108">
      <c r="A228" s="49" t="inlineStr">
        <is>
          <t>Algeria_Onshore_3_high_temp_baseline</t>
        </is>
      </c>
      <c r="B228" s="49" t="n">
        <v>8.692512074731933</v>
      </c>
      <c r="C228" s="49" t="n">
        <v>8.345093205059676</v>
      </c>
      <c r="D228" s="49" t="n">
        <v>8.009759854867195</v>
      </c>
      <c r="E228" s="49" t="n">
        <v>7.682995158567978</v>
      </c>
      <c r="F228" s="49" t="n">
        <v>7.362225384113009</v>
      </c>
      <c r="G228" s="49" t="n">
        <v>7.045489843002279</v>
      </c>
      <c r="H228" s="49" t="n">
        <v>6.731241336789888</v>
      </c>
      <c r="I228" s="49" t="n">
        <v>6.418219688979457</v>
      </c>
      <c r="J228" s="49" t="n">
        <v>6.105368336727807</v>
      </c>
      <c r="K228" s="49" t="n">
        <v>5.791777386910784</v>
      </c>
      <c r="L228" s="49" t="n">
        <v>5.476643522996767</v>
      </c>
      <c r="M228" s="49" t="n">
        <v>5.352429598510692</v>
      </c>
      <c r="N228" s="49" t="n">
        <v>5.245478703238653</v>
      </c>
      <c r="O228" s="49" t="n">
        <v>5.140147824343208</v>
      </c>
      <c r="P228" s="49" t="n">
        <v>5.036561009990622</v>
      </c>
      <c r="Q228" s="49" t="n">
        <v>4.935279110718703</v>
      </c>
      <c r="R228" s="49" t="n">
        <v>4.834581194453017</v>
      </c>
      <c r="S228" s="49" t="n">
        <v>4.734742053183195</v>
      </c>
      <c r="T228" s="49" t="n">
        <v>4.63875899977862</v>
      </c>
      <c r="U228" s="49" t="n">
        <v>4.541831688772147</v>
      </c>
      <c r="V228" s="49" t="n">
        <v>4.444303317602187</v>
      </c>
      <c r="W228" s="49" t="n">
        <v>4.356221056043511</v>
      </c>
      <c r="X228" s="49" t="n">
        <v>4.269091745220408</v>
      </c>
      <c r="Y228" s="49" t="n">
        <v>4.18196492531656</v>
      </c>
      <c r="Z228" s="49" t="n">
        <v>4.099615774336625</v>
      </c>
      <c r="AA228" s="49" t="n">
        <v>3.97360630019083</v>
      </c>
      <c r="AB228" s="49" t="n">
        <v>3.880302190731902</v>
      </c>
      <c r="AC228" s="49" t="n">
        <v>3.787462950260813</v>
      </c>
      <c r="AD228" s="49" t="n">
        <v>3.694928692606922</v>
      </c>
      <c r="AE228" s="49" t="n">
        <v>3.602554792275364</v>
      </c>
      <c r="AF228" s="50" t="n">
        <v>3.510209134998827</v>
      </c>
    </row>
    <row r="229" hidden="1" s="108">
      <c r="A229" s="49" t="inlineStr">
        <is>
          <t>Algeria_Offshore_1_high_temp_baseline</t>
        </is>
      </c>
      <c r="B229" s="49" t="n">
        <v>11.18714906640999</v>
      </c>
      <c r="C229" s="49" t="n">
        <v>10.71574447825479</v>
      </c>
      <c r="D229" s="49" t="n">
        <v>10.27702660248519</v>
      </c>
      <c r="E229" s="49" t="n">
        <v>9.860346331549753</v>
      </c>
      <c r="F229" s="49" t="n">
        <v>9.458880269748173</v>
      </c>
      <c r="G229" s="49" t="n">
        <v>9.067959423019117</v>
      </c>
      <c r="H229" s="49" t="n">
        <v>8.684215471466205</v>
      </c>
      <c r="I229" s="49" t="n">
        <v>8.305107766262221</v>
      </c>
      <c r="J229" s="49" t="n">
        <v>7.928643998885569</v>
      </c>
      <c r="K229" s="49" t="n">
        <v>7.553206455940023</v>
      </c>
      <c r="L229" s="49" t="n">
        <v>7.177439137249196</v>
      </c>
      <c r="M229" s="49" t="n">
        <v>6.987589827287366</v>
      </c>
      <c r="N229" s="49" t="n">
        <v>6.815856591365149</v>
      </c>
      <c r="O229" s="49" t="n">
        <v>6.655735689081929</v>
      </c>
      <c r="P229" s="49" t="n">
        <v>6.504552100014497</v>
      </c>
      <c r="Q229" s="49" t="n">
        <v>6.36066400434868</v>
      </c>
      <c r="R229" s="49" t="n">
        <v>6.223561909337824</v>
      </c>
      <c r="S229" s="49" t="n">
        <v>6.090483443283798</v>
      </c>
      <c r="T229" s="49" t="n">
        <v>5.961685007691164</v>
      </c>
      <c r="U229" s="49" t="n">
        <v>5.837562833646668</v>
      </c>
      <c r="V229" s="49" t="n">
        <v>5.714535731975472</v>
      </c>
      <c r="W229" s="49" t="n">
        <v>5.583270801822318</v>
      </c>
      <c r="X229" s="49" t="n">
        <v>5.454764261803225</v>
      </c>
      <c r="Y229" s="49" t="n">
        <v>5.330436711008575</v>
      </c>
      <c r="Z229" s="49" t="n">
        <v>5.213094851390193</v>
      </c>
      <c r="AA229" s="49" t="n">
        <v>5.062533552624743</v>
      </c>
      <c r="AB229" s="49" t="n">
        <v>4.942242477603211</v>
      </c>
      <c r="AC229" s="49" t="n">
        <v>4.824561541278539</v>
      </c>
      <c r="AD229" s="49" t="n">
        <v>4.709036747842933</v>
      </c>
      <c r="AE229" s="49" t="n">
        <v>4.595291395276095</v>
      </c>
      <c r="AF229" s="50" t="n">
        <v>4.483008595439211</v>
      </c>
    </row>
    <row r="230" hidden="1" s="108">
      <c r="A230" s="49" t="inlineStr">
        <is>
          <t>Algeria_Offshore_2_high_temp_baseline</t>
        </is>
      </c>
      <c r="B230" s="49" t="n">
        <v>13.4454284082203</v>
      </c>
      <c r="C230" s="49" t="n">
        <v>12.8931747480958</v>
      </c>
      <c r="D230" s="49" t="n">
        <v>12.38427326762265</v>
      </c>
      <c r="E230" s="49" t="n">
        <v>11.90513272890499</v>
      </c>
      <c r="F230" s="49" t="n">
        <v>11.44708411079649</v>
      </c>
      <c r="G230" s="49" t="n">
        <v>11.00423227341024</v>
      </c>
      <c r="H230" s="49" t="n">
        <v>10.57235914000834</v>
      </c>
      <c r="I230" s="49" t="n">
        <v>10.14831646046452</v>
      </c>
      <c r="J230" s="49" t="n">
        <v>9.729667599752389</v>
      </c>
      <c r="K230" s="49" t="n">
        <v>9.31446509401569</v>
      </c>
      <c r="L230" s="49" t="n">
        <v>8.901106487809013</v>
      </c>
      <c r="M230" s="49" t="n">
        <v>8.668269598668997</v>
      </c>
      <c r="N230" s="49" t="n">
        <v>8.459536652232964</v>
      </c>
      <c r="O230" s="49" t="n">
        <v>8.266279941106555</v>
      </c>
      <c r="P230" s="49" t="n">
        <v>8.084957905775308</v>
      </c>
      <c r="Q230" s="49" t="n">
        <v>7.913400017195961</v>
      </c>
      <c r="R230" s="49" t="n">
        <v>7.750942338969693</v>
      </c>
      <c r="S230" s="49" t="n">
        <v>7.593912852648435</v>
      </c>
      <c r="T230" s="49" t="n">
        <v>7.442663653028704</v>
      </c>
      <c r="U230" s="49" t="n">
        <v>7.297734649951229</v>
      </c>
      <c r="V230" s="49" t="n">
        <v>7.154349737153973</v>
      </c>
      <c r="W230" s="49" t="n">
        <v>6.998885863782108</v>
      </c>
      <c r="X230" s="49" t="n">
        <v>6.847325880754472</v>
      </c>
      <c r="Y230" s="49" t="n">
        <v>6.701589014443149</v>
      </c>
      <c r="Z230" s="49" t="n">
        <v>6.56545973092549</v>
      </c>
      <c r="AA230" s="49" t="n">
        <v>6.385015084284738</v>
      </c>
      <c r="AB230" s="49" t="n">
        <v>6.245426131859846</v>
      </c>
      <c r="AC230" s="49" t="n">
        <v>6.109621633587304</v>
      </c>
      <c r="AD230" s="49" t="n">
        <v>5.977009935100116</v>
      </c>
      <c r="AE230" s="49" t="n">
        <v>5.847102248535255</v>
      </c>
      <c r="AF230" s="50" t="n">
        <v>5.719489476555975</v>
      </c>
    </row>
    <row r="231" hidden="1" s="108">
      <c r="A231" s="49" t="inlineStr">
        <is>
          <t>Algeria_PV_2_high_temp_baseline</t>
        </is>
      </c>
      <c r="B231" s="49" t="n">
        <v>8.583405272766091</v>
      </c>
      <c r="C231" s="49" t="n">
        <v>8.09934848054416</v>
      </c>
      <c r="D231" s="49" t="n">
        <v>7.638312488517226</v>
      </c>
      <c r="E231" s="49" t="n">
        <v>7.19354620176088</v>
      </c>
      <c r="F231" s="49" t="n">
        <v>6.760715213566051</v>
      </c>
      <c r="G231" s="49" t="n">
        <v>6.336873789890958</v>
      </c>
      <c r="H231" s="49" t="n">
        <v>5.919928000643495</v>
      </c>
      <c r="I231" s="49" t="n">
        <v>5.50833387362239</v>
      </c>
      <c r="J231" s="49" t="n">
        <v>5.100917477400462</v>
      </c>
      <c r="K231" s="49" t="n">
        <v>4.696762465310757</v>
      </c>
      <c r="L231" s="49" t="n">
        <v>4.295136959281138</v>
      </c>
      <c r="M231" s="49" t="n">
        <v>4.169588265032811</v>
      </c>
      <c r="N231" s="49" t="n">
        <v>4.048105379762541</v>
      </c>
      <c r="O231" s="49" t="n">
        <v>3.929327881127878</v>
      </c>
      <c r="P231" s="49" t="n">
        <v>3.81302057763462</v>
      </c>
      <c r="Q231" s="49" t="n">
        <v>3.69830453136812</v>
      </c>
      <c r="R231" s="49" t="n">
        <v>3.584643072927824</v>
      </c>
      <c r="S231" s="49" t="n">
        <v>3.473178535210257</v>
      </c>
      <c r="T231" s="49" t="n">
        <v>3.36309432828242</v>
      </c>
      <c r="U231" s="49" t="n">
        <v>3.25453348263879</v>
      </c>
      <c r="V231" s="49" t="n">
        <v>3.146828831261441</v>
      </c>
      <c r="W231" s="49" t="n">
        <v>3.04006884402161</v>
      </c>
      <c r="X231" s="49" t="n">
        <v>2.933448748245692</v>
      </c>
      <c r="Y231" s="49" t="n">
        <v>2.827976190108666</v>
      </c>
      <c r="Z231" s="49" t="n">
        <v>2.727368326011968</v>
      </c>
      <c r="AA231" s="49" t="n">
        <v>2.603634465300628</v>
      </c>
      <c r="AB231" s="49" t="n">
        <v>2.498172366540339</v>
      </c>
      <c r="AC231" s="49" t="n">
        <v>2.393691923279765</v>
      </c>
      <c r="AD231" s="49" t="n">
        <v>2.29003065010142</v>
      </c>
      <c r="AE231" s="49" t="n">
        <v>2.187050303876458</v>
      </c>
      <c r="AF231" s="50" t="n">
        <v>2.08463211533673</v>
      </c>
    </row>
    <row r="232" hidden="1" s="108">
      <c r="A232" s="49" t="inlineStr">
        <is>
          <t>Algeria_PV_3_high_temp_baseline</t>
        </is>
      </c>
      <c r="B232" s="49" t="n">
        <v>9.008289025889916</v>
      </c>
      <c r="C232" s="49" t="n">
        <v>8.500801801657714</v>
      </c>
      <c r="D232" s="49" t="n">
        <v>8.017919614846971</v>
      </c>
      <c r="E232" s="49" t="n">
        <v>7.552438053307183</v>
      </c>
      <c r="F232" s="49" t="n">
        <v>7.099732912388336</v>
      </c>
      <c r="G232" s="49" t="n">
        <v>6.656662501883167</v>
      </c>
      <c r="H232" s="49" t="n">
        <v>6.220994430692941</v>
      </c>
      <c r="I232" s="49" t="n">
        <v>5.791083348813382</v>
      </c>
      <c r="J232" s="49" t="n">
        <v>5.365678877564688</v>
      </c>
      <c r="K232" s="49" t="n">
        <v>4.943805566532977</v>
      </c>
      <c r="L232" s="49" t="n">
        <v>4.524684850422431</v>
      </c>
      <c r="M232" s="49" t="n">
        <v>4.392626535396946</v>
      </c>
      <c r="N232" s="49" t="n">
        <v>4.264938658210168</v>
      </c>
      <c r="O232" s="49" t="n">
        <v>4.140153872929857</v>
      </c>
      <c r="P232" s="49" t="n">
        <v>4.018018300330422</v>
      </c>
      <c r="Q232" s="49" t="n">
        <v>3.897584033991564</v>
      </c>
      <c r="R232" s="49" t="n">
        <v>3.778272330878402</v>
      </c>
      <c r="S232" s="49" t="n">
        <v>3.661314600251081</v>
      </c>
      <c r="T232" s="49" t="n">
        <v>3.545830287461906</v>
      </c>
      <c r="U232" s="49" t="n">
        <v>3.431973417593381</v>
      </c>
      <c r="V232" s="49" t="n">
        <v>3.319024671434332</v>
      </c>
      <c r="W232" s="49" t="n">
        <v>3.20710147271761</v>
      </c>
      <c r="X232" s="49" t="n">
        <v>3.095289172045424</v>
      </c>
      <c r="Y232" s="49" t="n">
        <v>2.984671251732146</v>
      </c>
      <c r="Z232" s="49" t="n">
        <v>2.879243995897196</v>
      </c>
      <c r="AA232" s="49" t="n">
        <v>2.748900015545366</v>
      </c>
      <c r="AB232" s="49" t="n">
        <v>2.638168722602074</v>
      </c>
      <c r="AC232" s="49" t="n">
        <v>2.528445705616093</v>
      </c>
      <c r="AD232" s="49" t="n">
        <v>2.419553487617589</v>
      </c>
      <c r="AE232" s="49" t="n">
        <v>2.311340825049855</v>
      </c>
      <c r="AF232" s="50" t="n">
        <v>2.20367753967019</v>
      </c>
    </row>
    <row r="233" hidden="1" s="108">
      <c r="A233" s="49" t="inlineStr">
        <is>
          <t>Algeria_PV_4_high_temp_baseline</t>
        </is>
      </c>
      <c r="B233" s="49" t="n">
        <v>9.850144374908602</v>
      </c>
      <c r="C233" s="49" t="n">
        <v>9.296976524031646</v>
      </c>
      <c r="D233" s="49" t="n">
        <v>8.771908010037828</v>
      </c>
      <c r="E233" s="49" t="n">
        <v>8.266544611440498</v>
      </c>
      <c r="F233" s="49" t="n">
        <v>7.775493079291692</v>
      </c>
      <c r="G233" s="49" t="n">
        <v>7.295084369020912</v>
      </c>
      <c r="H233" s="49" t="n">
        <v>6.822706837696146</v>
      </c>
      <c r="I233" s="49" t="n">
        <v>6.356431326081079</v>
      </c>
      <c r="J233" s="49" t="n">
        <v>5.894787671797651</v>
      </c>
      <c r="K233" s="49" t="n">
        <v>5.436625007521926</v>
      </c>
      <c r="L233" s="49" t="n">
        <v>4.981020918543554</v>
      </c>
      <c r="M233" s="49" t="n">
        <v>4.836087556906895</v>
      </c>
      <c r="N233" s="49" t="n">
        <v>4.696100825537469</v>
      </c>
      <c r="O233" s="49" t="n">
        <v>4.559377844119727</v>
      </c>
      <c r="P233" s="49" t="n">
        <v>4.425622866035707</v>
      </c>
      <c r="Q233" s="49" t="n">
        <v>4.293750716061857</v>
      </c>
      <c r="R233" s="49" t="n">
        <v>4.163099276171211</v>
      </c>
      <c r="S233" s="49" t="n">
        <v>4.035065873734621</v>
      </c>
      <c r="T233" s="49" t="n">
        <v>3.90864464695857</v>
      </c>
      <c r="U233" s="49" t="n">
        <v>3.784006850315088</v>
      </c>
      <c r="V233" s="49" t="n">
        <v>3.660332758946784</v>
      </c>
      <c r="W233" s="49" t="n">
        <v>3.537872313706591</v>
      </c>
      <c r="X233" s="49" t="n">
        <v>3.415534142312006</v>
      </c>
      <c r="Y233" s="49" t="n">
        <v>3.294547778093672</v>
      </c>
      <c r="Z233" s="49" t="n">
        <v>3.179449455512827</v>
      </c>
      <c r="AA233" s="49" t="n">
        <v>3.036067962381307</v>
      </c>
      <c r="AB233" s="49" t="n">
        <v>2.914941691693718</v>
      </c>
      <c r="AC233" s="49" t="n">
        <v>2.794958137881038</v>
      </c>
      <c r="AD233" s="49" t="n">
        <v>2.675916673822238</v>
      </c>
      <c r="AE233" s="49" t="n">
        <v>2.557646326408417</v>
      </c>
      <c r="AF233" s="50" t="n">
        <v>2.439999932528789</v>
      </c>
    </row>
    <row r="234" hidden="1" s="108">
      <c r="A234" s="49" t="inlineStr">
        <is>
          <t>Egypt_Onshore_2_low_temp_baseline</t>
        </is>
      </c>
      <c r="B234" s="49" t="n">
        <v>4.69856900312348</v>
      </c>
      <c r="C234" s="49" t="n">
        <v>4.569901392647871</v>
      </c>
      <c r="D234" s="49" t="n">
        <v>4.451971404359436</v>
      </c>
      <c r="E234" s="49" t="n">
        <v>4.342454886933327</v>
      </c>
      <c r="F234" s="49" t="n">
        <v>4.239694747471609</v>
      </c>
      <c r="G234" s="49" t="n">
        <v>4.142469528559221</v>
      </c>
      <c r="H234" s="49" t="n">
        <v>4.049853935686643</v>
      </c>
      <c r="I234" s="49" t="n">
        <v>3.961130809153886</v>
      </c>
      <c r="J234" s="49" t="n">
        <v>3.875733394496219</v>
      </c>
      <c r="K234" s="49" t="n">
        <v>3.793206238061102</v>
      </c>
      <c r="L234" s="49" t="n">
        <v>3.713177955004574</v>
      </c>
      <c r="M234" s="49" t="n">
        <v>3.635719811091493</v>
      </c>
      <c r="N234" s="49" t="n">
        <v>3.573546884326257</v>
      </c>
      <c r="O234" s="49" t="n">
        <v>3.513356550427008</v>
      </c>
      <c r="P234" s="49" t="n">
        <v>3.455246541594262</v>
      </c>
      <c r="Q234" s="49" t="n">
        <v>3.399684910058338</v>
      </c>
      <c r="R234" s="49" t="n">
        <v>3.345208259915076</v>
      </c>
      <c r="S234" s="49" t="n">
        <v>3.292045198052802</v>
      </c>
      <c r="T234" s="49" t="n">
        <v>3.242726283704323</v>
      </c>
      <c r="U234" s="49" t="n">
        <v>3.193188098720982</v>
      </c>
      <c r="V234" s="49" t="n">
        <v>3.14371981228568</v>
      </c>
      <c r="W234" s="49" t="n">
        <v>3.100021229465722</v>
      </c>
      <c r="X234" s="49" t="n">
        <v>3.058062725203755</v>
      </c>
      <c r="Y234" s="49" t="n">
        <v>3.017056648489645</v>
      </c>
      <c r="Z234" s="49" t="n">
        <v>2.981063764462659</v>
      </c>
      <c r="AA234" s="49" t="n">
        <v>2.909055344511855</v>
      </c>
      <c r="AB234" s="49" t="n">
        <v>2.865736304531792</v>
      </c>
      <c r="AC234" s="49" t="n">
        <v>2.823822591441587</v>
      </c>
      <c r="AD234" s="49" t="n">
        <v>2.783200279153121</v>
      </c>
      <c r="AE234" s="49" t="n">
        <v>2.743769673612228</v>
      </c>
      <c r="AF234" s="50" t="n">
        <v>2.70544301279133</v>
      </c>
    </row>
    <row r="235" hidden="1" s="108">
      <c r="A235" s="49" t="inlineStr">
        <is>
          <t>Egypt_Onshore_3_low_temp_baseline</t>
        </is>
      </c>
      <c r="B235" s="49" t="n">
        <v>6.032619930854568</v>
      </c>
      <c r="C235" s="49" t="n">
        <v>5.868679545687078</v>
      </c>
      <c r="D235" s="49" t="n">
        <v>5.718827510426795</v>
      </c>
      <c r="E235" s="49" t="n">
        <v>5.580008595937821</v>
      </c>
      <c r="F235" s="49" t="n">
        <v>5.450044382230747</v>
      </c>
      <c r="G235" s="49" t="n">
        <v>5.327329064310761</v>
      </c>
      <c r="H235" s="49" t="n">
        <v>5.210646121930891</v>
      </c>
      <c r="I235" s="49" t="n">
        <v>5.099052610490818</v>
      </c>
      <c r="J235" s="49" t="n">
        <v>4.99180327784619</v>
      </c>
      <c r="K235" s="49" t="n">
        <v>4.888299162987883</v>
      </c>
      <c r="L235" s="49" t="n">
        <v>4.788051800465116</v>
      </c>
      <c r="M235" s="49" t="n">
        <v>4.688010142224644</v>
      </c>
      <c r="N235" s="49" t="n">
        <v>4.608034925582414</v>
      </c>
      <c r="O235" s="49" t="n">
        <v>4.530646789290176</v>
      </c>
      <c r="P235" s="49" t="n">
        <v>4.455974305127798</v>
      </c>
      <c r="Q235" s="49" t="n">
        <v>4.384632576932806</v>
      </c>
      <c r="R235" s="49" t="n">
        <v>4.314699047178485</v>
      </c>
      <c r="S235" s="49" t="n">
        <v>4.2464742739926</v>
      </c>
      <c r="T235" s="49" t="n">
        <v>4.18328305131614</v>
      </c>
      <c r="U235" s="49" t="n">
        <v>4.119787017725139</v>
      </c>
      <c r="V235" s="49" t="n">
        <v>4.05636636048314</v>
      </c>
      <c r="W235" s="49" t="n">
        <v>4.000507158432641</v>
      </c>
      <c r="X235" s="49" t="n">
        <v>3.946913379985264</v>
      </c>
      <c r="Y235" s="49" t="n">
        <v>3.894550295372732</v>
      </c>
      <c r="Z235" s="49" t="n">
        <v>3.848750752482211</v>
      </c>
      <c r="AA235" s="49" t="n">
        <v>3.75563698357438</v>
      </c>
      <c r="AB235" s="49" t="n">
        <v>3.700180964706634</v>
      </c>
      <c r="AC235" s="49" t="n">
        <v>3.646551561249781</v>
      </c>
      <c r="AD235" s="49" t="n">
        <v>3.594599038492295</v>
      </c>
      <c r="AE235" s="49" t="n">
        <v>3.544192386652306</v>
      </c>
      <c r="AF235" s="50" t="n">
        <v>3.495216294332157</v>
      </c>
    </row>
    <row r="236" hidden="1" s="108">
      <c r="A236" s="49" t="inlineStr">
        <is>
          <t>Egypt_Offshore_1_low_temp_baseline</t>
        </is>
      </c>
      <c r="B236" s="49" t="n">
        <v>8.484969733895362</v>
      </c>
      <c r="C236" s="49" t="n">
        <v>8.21393897368695</v>
      </c>
      <c r="D236" s="49" t="n">
        <v>7.978481660282204</v>
      </c>
      <c r="E236" s="49" t="n">
        <v>7.768383050013416</v>
      </c>
      <c r="F236" s="49" t="n">
        <v>7.577199761415914</v>
      </c>
      <c r="G236" s="49" t="n">
        <v>7.400614622033292</v>
      </c>
      <c r="H236" s="49" t="n">
        <v>7.235597940637167</v>
      </c>
      <c r="I236" s="49" t="n">
        <v>7.079943946898755</v>
      </c>
      <c r="J236" s="49" t="n">
        <v>6.931997923392247</v>
      </c>
      <c r="K236" s="49" t="n">
        <v>6.790487242991921</v>
      </c>
      <c r="L236" s="49" t="n">
        <v>6.654412295991198</v>
      </c>
      <c r="M236" s="49" t="n">
        <v>6.480213737991114</v>
      </c>
      <c r="N236" s="49" t="n">
        <v>6.327582086078198</v>
      </c>
      <c r="O236" s="49" t="n">
        <v>6.189076414612907</v>
      </c>
      <c r="P236" s="49" t="n">
        <v>6.061611288745251</v>
      </c>
      <c r="Q236" s="49" t="n">
        <v>5.943282986427948</v>
      </c>
      <c r="R236" s="49" t="n">
        <v>5.833470463491344</v>
      </c>
      <c r="S236" s="49" t="n">
        <v>5.729037822528704</v>
      </c>
      <c r="T236" s="49" t="n">
        <v>5.630241663680404</v>
      </c>
      <c r="U236" s="49" t="n">
        <v>5.537494249246874</v>
      </c>
      <c r="V236" s="49" t="n">
        <v>5.446775885074697</v>
      </c>
      <c r="W236" s="49" t="n">
        <v>5.344876919174725</v>
      </c>
      <c r="X236" s="49" t="n">
        <v>5.247283759493623</v>
      </c>
      <c r="Y236" s="49" t="n">
        <v>5.155570965523741</v>
      </c>
      <c r="Z236" s="49" t="n">
        <v>5.072851230910883</v>
      </c>
      <c r="AA236" s="49" t="n">
        <v>4.954473946194741</v>
      </c>
      <c r="AB236" s="49" t="n">
        <v>4.870961778194002</v>
      </c>
      <c r="AC236" s="49" t="n">
        <v>4.791588580516537</v>
      </c>
      <c r="AD236" s="49" t="n">
        <v>4.715855972779886</v>
      </c>
      <c r="AE236" s="49" t="n">
        <v>4.643353928674317</v>
      </c>
      <c r="AF236" s="50" t="n">
        <v>4.573741031947968</v>
      </c>
    </row>
    <row r="237" hidden="1" s="108">
      <c r="A237" s="49" t="inlineStr">
        <is>
          <t>Egypt_Offshore_2_low_temp_baseline</t>
        </is>
      </c>
      <c r="B237" s="49" t="n">
        <v>10.96888503539676</v>
      </c>
      <c r="C237" s="49" t="n">
        <v>10.62038461501903</v>
      </c>
      <c r="D237" s="49" t="n">
        <v>10.31991047791862</v>
      </c>
      <c r="E237" s="49" t="n">
        <v>10.05371350460105</v>
      </c>
      <c r="F237" s="49" t="n">
        <v>9.813123338613424</v>
      </c>
      <c r="G237" s="49" t="n">
        <v>9.592332710602724</v>
      </c>
      <c r="H237" s="49" t="n">
        <v>9.387267925303295</v>
      </c>
      <c r="I237" s="49" t="n">
        <v>9.194964628466613</v>
      </c>
      <c r="J237" s="49" t="n">
        <v>9.013200386590755</v>
      </c>
      <c r="K237" s="49" t="n">
        <v>8.840267192646065</v>
      </c>
      <c r="L237" s="49" t="n">
        <v>8.674824619101187</v>
      </c>
      <c r="M237" s="49" t="n">
        <v>8.445296332642867</v>
      </c>
      <c r="N237" s="49" t="n">
        <v>8.244924391266732</v>
      </c>
      <c r="O237" s="49" t="n">
        <v>8.063628112207093</v>
      </c>
      <c r="P237" s="49" t="n">
        <v>7.897228390501495</v>
      </c>
      <c r="Q237" s="49" t="n">
        <v>7.743147193893696</v>
      </c>
      <c r="R237" s="49" t="n">
        <v>7.600544601146943</v>
      </c>
      <c r="S237" s="49" t="n">
        <v>7.465172173025161</v>
      </c>
      <c r="T237" s="49" t="n">
        <v>7.337379042238958</v>
      </c>
      <c r="U237" s="49" t="n">
        <v>7.217725343064663</v>
      </c>
      <c r="V237" s="49" t="n">
        <v>7.100764101168687</v>
      </c>
      <c r="W237" s="49" t="n">
        <v>6.968585997535782</v>
      </c>
      <c r="X237" s="49" t="n">
        <v>6.842189082350979</v>
      </c>
      <c r="Y237" s="49" t="n">
        <v>6.723709494653219</v>
      </c>
      <c r="Z237" s="49" t="n">
        <v>6.61736914775317</v>
      </c>
      <c r="AA237" s="49" t="n">
        <v>6.462633176346639</v>
      </c>
      <c r="AB237" s="49" t="n">
        <v>6.355114303365237</v>
      </c>
      <c r="AC237" s="49" t="n">
        <v>6.253157773587214</v>
      </c>
      <c r="AD237" s="49" t="n">
        <v>6.156089279038684</v>
      </c>
      <c r="AE237" s="49" t="n">
        <v>6.063354167599256</v>
      </c>
      <c r="AF237" s="50" t="n">
        <v>5.974490700332053</v>
      </c>
    </row>
    <row r="238" hidden="1" s="108">
      <c r="A238" s="49" t="inlineStr">
        <is>
          <t>Egypt_PV_1_low_temp_baseline</t>
        </is>
      </c>
      <c r="B238" s="49" t="n">
        <v>3.854064391755688</v>
      </c>
      <c r="C238" s="49" t="n">
        <v>3.686249053051883</v>
      </c>
      <c r="D238" s="49" t="n">
        <v>3.535847689958037</v>
      </c>
      <c r="E238" s="49" t="n">
        <v>3.397977092653174</v>
      </c>
      <c r="F238" s="49" t="n">
        <v>3.269526012740741</v>
      </c>
      <c r="G238" s="49" t="n">
        <v>3.148399155927811</v>
      </c>
      <c r="H238" s="49" t="n">
        <v>3.033123124117767</v>
      </c>
      <c r="I238" s="49" t="n">
        <v>2.922625287713769</v>
      </c>
      <c r="J238" s="49" t="n">
        <v>2.816102235823357</v>
      </c>
      <c r="K238" s="49" t="n">
        <v>2.712937713048007</v>
      </c>
      <c r="L238" s="49" t="n">
        <v>2.612649370917254</v>
      </c>
      <c r="M238" s="49" t="n">
        <v>2.549714435196581</v>
      </c>
      <c r="N238" s="49" t="n">
        <v>2.490789951886003</v>
      </c>
      <c r="O238" s="49" t="n">
        <v>2.434615755957435</v>
      </c>
      <c r="P238" s="49" t="n">
        <v>2.380970193482367</v>
      </c>
      <c r="Q238" s="49" t="n">
        <v>2.329037246483741</v>
      </c>
      <c r="R238" s="49" t="n">
        <v>2.278316526927824</v>
      </c>
      <c r="S238" s="49" t="n">
        <v>2.229859748655116</v>
      </c>
      <c r="T238" s="49" t="n">
        <v>2.182908749002821</v>
      </c>
      <c r="U238" s="49" t="n">
        <v>2.137592591675843</v>
      </c>
      <c r="V238" s="49" t="n">
        <v>2.093290620512856</v>
      </c>
      <c r="W238" s="49" t="n">
        <v>2.048664424860043</v>
      </c>
      <c r="X238" s="49" t="n">
        <v>2.004664105027953</v>
      </c>
      <c r="Y238" s="49" t="n">
        <v>1.962233791076164</v>
      </c>
      <c r="Z238" s="49" t="n">
        <v>1.924877887547227</v>
      </c>
      <c r="AA238" s="49" t="n">
        <v>1.866249822667006</v>
      </c>
      <c r="AB238" s="49" t="n">
        <v>1.825292567356378</v>
      </c>
      <c r="AC238" s="49" t="n">
        <v>1.785773805592453</v>
      </c>
      <c r="AD238" s="49" t="n">
        <v>1.747551990137673</v>
      </c>
      <c r="AE238" s="49" t="n">
        <v>1.710507332220407</v>
      </c>
      <c r="AF238" s="50" t="n">
        <v>1.67453754983369</v>
      </c>
    </row>
    <row r="239" hidden="1" s="108">
      <c r="A239" s="49" t="inlineStr">
        <is>
          <t>Egypt_PV_2_low_temp_baseline</t>
        </is>
      </c>
      <c r="B239" s="49" t="n">
        <v>4.026340169658636</v>
      </c>
      <c r="C239" s="49" t="n">
        <v>3.850726573986001</v>
      </c>
      <c r="D239" s="49" t="n">
        <v>3.69349300754009</v>
      </c>
      <c r="E239" s="49" t="n">
        <v>3.54948056665007</v>
      </c>
      <c r="F239" s="49" t="n">
        <v>3.415402278219512</v>
      </c>
      <c r="G239" s="49" t="n">
        <v>3.289044459632882</v>
      </c>
      <c r="H239" s="49" t="n">
        <v>3.168850433266297</v>
      </c>
      <c r="I239" s="49" t="n">
        <v>3.05368692240227</v>
      </c>
      <c r="J239" s="49" t="n">
        <v>2.94270507725019</v>
      </c>
      <c r="K239" s="49" t="n">
        <v>2.835253779195478</v>
      </c>
      <c r="L239" s="49" t="n">
        <v>2.730823385532797</v>
      </c>
      <c r="M239" s="49" t="n">
        <v>2.664916824150712</v>
      </c>
      <c r="N239" s="49" t="n">
        <v>2.603234952484417</v>
      </c>
      <c r="O239" s="49" t="n">
        <v>2.544448840777123</v>
      </c>
      <c r="P239" s="49" t="n">
        <v>2.488324965799042</v>
      </c>
      <c r="Q239" s="49" t="n">
        <v>2.434002722958829</v>
      </c>
      <c r="R239" s="49" t="n">
        <v>2.380954390978406</v>
      </c>
      <c r="S239" s="49" t="n">
        <v>2.330289739630071</v>
      </c>
      <c r="T239" s="49" t="n">
        <v>2.281209091297848</v>
      </c>
      <c r="U239" s="49" t="n">
        <v>2.233848801269181</v>
      </c>
      <c r="V239" s="49" t="n">
        <v>2.187554164620172</v>
      </c>
      <c r="W239" s="49" t="n">
        <v>2.140913141998538</v>
      </c>
      <c r="X239" s="49" t="n">
        <v>2.094928187736369</v>
      </c>
      <c r="Y239" s="49" t="n">
        <v>2.050595575934513</v>
      </c>
      <c r="Z239" s="49" t="n">
        <v>2.011613087170955</v>
      </c>
      <c r="AA239" s="49" t="n">
        <v>1.950180846064109</v>
      </c>
      <c r="AB239" s="49" t="n">
        <v>1.907390105641216</v>
      </c>
      <c r="AC239" s="49" t="n">
        <v>1.866113179764029</v>
      </c>
      <c r="AD239" s="49" t="n">
        <v>1.826200769948247</v>
      </c>
      <c r="AE239" s="49" t="n">
        <v>1.787526535375996</v>
      </c>
      <c r="AF239" s="50" t="n">
        <v>1.74998260668161</v>
      </c>
    </row>
    <row r="240" hidden="1" s="108">
      <c r="A240" s="49" t="inlineStr">
        <is>
          <t>Egypt_PV_3_low_temp_baseline</t>
        </is>
      </c>
      <c r="B240" s="49" t="n">
        <v>4.188102482456598</v>
      </c>
      <c r="C240" s="49" t="n">
        <v>4.005168805674679</v>
      </c>
      <c r="D240" s="49" t="n">
        <v>3.841490765965052</v>
      </c>
      <c r="E240" s="49" t="n">
        <v>3.691671331653043</v>
      </c>
      <c r="F240" s="49" t="n">
        <v>3.552272077308532</v>
      </c>
      <c r="G240" s="49" t="n">
        <v>3.420977503513472</v>
      </c>
      <c r="H240" s="49" t="n">
        <v>3.296159462940527</v>
      </c>
      <c r="I240" s="49" t="n">
        <v>3.176632742597632</v>
      </c>
      <c r="J240" s="49" t="n">
        <v>3.061509662745864</v>
      </c>
      <c r="K240" s="49" t="n">
        <v>2.950109375525335</v>
      </c>
      <c r="L240" s="49" t="n">
        <v>2.841899012956278</v>
      </c>
      <c r="M240" s="49" t="n">
        <v>2.773163606646042</v>
      </c>
      <c r="N240" s="49" t="n">
        <v>2.708865079015604</v>
      </c>
      <c r="O240" s="49" t="n">
        <v>2.647606105092148</v>
      </c>
      <c r="P240" s="49" t="n">
        <v>2.589140748607043</v>
      </c>
      <c r="Q240" s="49" t="n">
        <v>2.532564363426671</v>
      </c>
      <c r="R240" s="49" t="n">
        <v>2.477322302439102</v>
      </c>
      <c r="S240" s="49" t="n">
        <v>2.424580111383684</v>
      </c>
      <c r="T240" s="49" t="n">
        <v>2.373497440065562</v>
      </c>
      <c r="U240" s="49" t="n">
        <v>2.324217255746878</v>
      </c>
      <c r="V240" s="49" t="n">
        <v>2.276051766905681</v>
      </c>
      <c r="W240" s="49" t="n">
        <v>2.227518593480187</v>
      </c>
      <c r="X240" s="49" t="n">
        <v>2.179670051098674</v>
      </c>
      <c r="Y240" s="49" t="n">
        <v>2.133552408469053</v>
      </c>
      <c r="Z240" s="49" t="n">
        <v>2.093048835950158</v>
      </c>
      <c r="AA240" s="49" t="n">
        <v>2.028966220752284</v>
      </c>
      <c r="AB240" s="49" t="n">
        <v>1.984455320875765</v>
      </c>
      <c r="AC240" s="49" t="n">
        <v>1.941530088271663</v>
      </c>
      <c r="AD240" s="49" t="n">
        <v>1.90003379856926</v>
      </c>
      <c r="AE240" s="49" t="n">
        <v>1.85983383461103</v>
      </c>
      <c r="AF240" s="50" t="n">
        <v>1.820816975419407</v>
      </c>
    </row>
    <row r="241" hidden="1" s="108">
      <c r="A241" s="49" t="inlineStr">
        <is>
          <t>Egypt_PV_4_low_temp_baseline</t>
        </is>
      </c>
      <c r="B241" s="49" t="n">
        <v>5.58519488634146</v>
      </c>
      <c r="C241" s="49" t="n">
        <v>5.337783223469529</v>
      </c>
      <c r="D241" s="49" t="n">
        <v>5.118142833695623</v>
      </c>
      <c r="E241" s="49" t="n">
        <v>4.918471446612518</v>
      </c>
      <c r="F241" s="49" t="n">
        <v>4.733798499369607</v>
      </c>
      <c r="G241" s="49" t="n">
        <v>4.560776908798569</v>
      </c>
      <c r="H241" s="49" t="n">
        <v>4.397053323615387</v>
      </c>
      <c r="I241" s="49" t="n">
        <v>4.240914751215035</v>
      </c>
      <c r="J241" s="49" t="n">
        <v>4.091078342247129</v>
      </c>
      <c r="K241" s="49" t="n">
        <v>3.946560259163227</v>
      </c>
      <c r="L241" s="49" t="n">
        <v>3.806590591751904</v>
      </c>
      <c r="M241" s="49" t="n">
        <v>3.712954807331815</v>
      </c>
      <c r="N241" s="49" t="n">
        <v>3.625679911434265</v>
      </c>
      <c r="O241" s="49" t="n">
        <v>3.542744814499095</v>
      </c>
      <c r="P241" s="49" t="n">
        <v>3.463794551014116</v>
      </c>
      <c r="Q241" s="49" t="n">
        <v>3.387520910003508</v>
      </c>
      <c r="R241" s="49" t="n">
        <v>3.313122130610734</v>
      </c>
      <c r="S241" s="49" t="n">
        <v>3.242285738629694</v>
      </c>
      <c r="T241" s="49" t="n">
        <v>3.173796496150608</v>
      </c>
      <c r="U241" s="49" t="n">
        <v>3.107862114163922</v>
      </c>
      <c r="V241" s="49" t="n">
        <v>3.043488075539429</v>
      </c>
      <c r="W241" s="49" t="n">
        <v>2.978527389711151</v>
      </c>
      <c r="X241" s="49" t="n">
        <v>2.914506329214386</v>
      </c>
      <c r="Y241" s="49" t="n">
        <v>2.852939719290657</v>
      </c>
      <c r="Z241" s="49" t="n">
        <v>2.799447732398369</v>
      </c>
      <c r="AA241" s="49" t="n">
        <v>2.711784892828048</v>
      </c>
      <c r="AB241" s="49" t="n">
        <v>2.652396593536633</v>
      </c>
      <c r="AC241" s="49" t="n">
        <v>2.595255395614909</v>
      </c>
      <c r="AD241" s="49" t="n">
        <v>2.540135170904597</v>
      </c>
      <c r="AE241" s="49" t="n">
        <v>2.486844664878601</v>
      </c>
      <c r="AF241" s="50" t="n">
        <v>2.435220679464369</v>
      </c>
    </row>
    <row r="242" hidden="1" s="108">
      <c r="A242" s="49" t="inlineStr">
        <is>
          <t>Egypt_Onshore_2_high_temp_baseline</t>
        </is>
      </c>
      <c r="B242" s="49" t="n">
        <v>6.835814854305571</v>
      </c>
      <c r="C242" s="49" t="n">
        <v>6.557045905512595</v>
      </c>
      <c r="D242" s="49" t="n">
        <v>6.28774293764484</v>
      </c>
      <c r="E242" s="49" t="n">
        <v>6.025295523923917</v>
      </c>
      <c r="F242" s="49" t="n">
        <v>5.767804351672052</v>
      </c>
      <c r="G242" s="49" t="n">
        <v>5.513833497579213</v>
      </c>
      <c r="H242" s="49" t="n">
        <v>5.262260796289776</v>
      </c>
      <c r="I242" s="49" t="n">
        <v>5.012183141593673</v>
      </c>
      <c r="J242" s="49" t="n">
        <v>4.762854165830388</v>
      </c>
      <c r="K242" s="49" t="n">
        <v>4.513641833830707</v>
      </c>
      <c r="L242" s="49" t="n">
        <v>4.263998733658589</v>
      </c>
      <c r="M242" s="49" t="n">
        <v>4.166398547754778</v>
      </c>
      <c r="N242" s="49" t="n">
        <v>4.082053493938233</v>
      </c>
      <c r="O242" s="49" t="n">
        <v>3.999019191766352</v>
      </c>
      <c r="P242" s="49" t="n">
        <v>3.917394023246502</v>
      </c>
      <c r="Q242" s="49" t="n">
        <v>3.837611264038304</v>
      </c>
      <c r="R242" s="49" t="n">
        <v>3.758356836692076</v>
      </c>
      <c r="S242" s="49" t="n">
        <v>3.679843949881894</v>
      </c>
      <c r="T242" s="49" t="n">
        <v>3.604375226044002</v>
      </c>
      <c r="U242" s="49" t="n">
        <v>3.528272854916012</v>
      </c>
      <c r="V242" s="49" t="n">
        <v>3.45180117035862</v>
      </c>
      <c r="W242" s="49" t="n">
        <v>3.382017169612092</v>
      </c>
      <c r="X242" s="49" t="n">
        <v>3.313225158209287</v>
      </c>
      <c r="Y242" s="49" t="n">
        <v>3.244708229941822</v>
      </c>
      <c r="Z242" s="49" t="n">
        <v>3.180170015322992</v>
      </c>
      <c r="AA242" s="49" t="n">
        <v>3.082157716962066</v>
      </c>
      <c r="AB242" s="49" t="n">
        <v>3.00971625079979</v>
      </c>
      <c r="AC242" s="49" t="n">
        <v>2.937952437450509</v>
      </c>
      <c r="AD242" s="49" t="n">
        <v>2.866760700326624</v>
      </c>
      <c r="AE242" s="49" t="n">
        <v>2.796047695152497</v>
      </c>
      <c r="AF242" s="50" t="n">
        <v>2.725730279914594</v>
      </c>
    </row>
    <row r="243" hidden="1" s="108">
      <c r="A243" s="49" t="inlineStr">
        <is>
          <t>Egypt_Onshore_3_high_temp_baseline</t>
        </is>
      </c>
      <c r="B243" s="49" t="n">
        <v>8.487136799568153</v>
      </c>
      <c r="C243" s="49" t="n">
        <v>8.14794939478751</v>
      </c>
      <c r="D243" s="49" t="n">
        <v>7.821197302199192</v>
      </c>
      <c r="E243" s="49" t="n">
        <v>7.503474917908466</v>
      </c>
      <c r="F243" s="49" t="n">
        <v>7.192304258113268</v>
      </c>
      <c r="G243" s="49" t="n">
        <v>6.885811590896642</v>
      </c>
      <c r="H243" s="49" t="n">
        <v>6.582532104307631</v>
      </c>
      <c r="I243" s="49" t="n">
        <v>6.281286269163664</v>
      </c>
      <c r="J243" s="49" t="n">
        <v>5.981098455150719</v>
      </c>
      <c r="K243" s="49" t="n">
        <v>5.681141531030374</v>
      </c>
      <c r="L243" s="49" t="n">
        <v>5.380698027424206</v>
      </c>
      <c r="M243" s="49" t="n">
        <v>5.25935333312778</v>
      </c>
      <c r="N243" s="49" t="n">
        <v>5.155408690402897</v>
      </c>
      <c r="O243" s="49" t="n">
        <v>5.053178077499529</v>
      </c>
      <c r="P243" s="49" t="n">
        <v>4.952791627664778</v>
      </c>
      <c r="Q243" s="49" t="n">
        <v>4.854819730422422</v>
      </c>
      <c r="R243" s="49" t="n">
        <v>4.757536169981906</v>
      </c>
      <c r="S243" s="49" t="n">
        <v>4.661221657231594</v>
      </c>
      <c r="T243" s="49" t="n">
        <v>4.568904595268205</v>
      </c>
      <c r="U243" s="49" t="n">
        <v>4.475750013422313</v>
      </c>
      <c r="V243" s="49" t="n">
        <v>4.38210529073457</v>
      </c>
      <c r="W243" s="49" t="n">
        <v>4.29701103227438</v>
      </c>
      <c r="X243" s="49" t="n">
        <v>4.213195662394919</v>
      </c>
      <c r="Y243" s="49" t="n">
        <v>4.129714782426081</v>
      </c>
      <c r="Z243" s="49" t="n">
        <v>4.051437579367176</v>
      </c>
      <c r="AA243" s="49" t="n">
        <v>3.929110506472103</v>
      </c>
      <c r="AB243" s="49" t="n">
        <v>3.840380817406146</v>
      </c>
      <c r="AC243" s="49" t="n">
        <v>3.752509647570546</v>
      </c>
      <c r="AD243" s="49" t="n">
        <v>3.665356319495587</v>
      </c>
      <c r="AE243" s="49" t="n">
        <v>3.578796162067697</v>
      </c>
      <c r="AF243" s="50" t="n">
        <v>3.492717835514059</v>
      </c>
    </row>
    <row r="244" hidden="1" s="108">
      <c r="A244" s="49" t="inlineStr">
        <is>
          <t>Egypt_Offshore_1_high_temp_baseline</t>
        </is>
      </c>
      <c r="B244" s="49" t="n">
        <v>10.98604156920926</v>
      </c>
      <c r="C244" s="49" t="n">
        <v>10.53194063452363</v>
      </c>
      <c r="D244" s="49" t="n">
        <v>10.11153763469768</v>
      </c>
      <c r="E244" s="49" t="n">
        <v>9.713861913399025</v>
      </c>
      <c r="F244" s="49" t="n">
        <v>9.33187939813771</v>
      </c>
      <c r="G244" s="49" t="n">
        <v>8.96077159147403</v>
      </c>
      <c r="H244" s="49" t="n">
        <v>8.597056378519301</v>
      </c>
      <c r="I244" s="49" t="n">
        <v>8.238100799112637</v>
      </c>
      <c r="J244" s="49" t="n">
        <v>7.88183317595181</v>
      </c>
      <c r="K244" s="49" t="n">
        <v>7.526563896285898</v>
      </c>
      <c r="L244" s="49" t="n">
        <v>7.170868795335783</v>
      </c>
      <c r="M244" s="49" t="n">
        <v>6.982354339024546</v>
      </c>
      <c r="N244" s="49" t="n">
        <v>6.81255960919516</v>
      </c>
      <c r="O244" s="49" t="n">
        <v>6.654748283634655</v>
      </c>
      <c r="P244" s="49" t="n">
        <v>6.506148608355444</v>
      </c>
      <c r="Q244" s="49" t="n">
        <v>6.365058810420249</v>
      </c>
      <c r="R244" s="49" t="n">
        <v>6.230949277455903</v>
      </c>
      <c r="S244" s="49" t="n">
        <v>6.100959350735706</v>
      </c>
      <c r="T244" s="49" t="n">
        <v>5.975352571475439</v>
      </c>
      <c r="U244" s="49" t="n">
        <v>5.85453692827295</v>
      </c>
      <c r="V244" s="49" t="n">
        <v>5.734805863522605</v>
      </c>
      <c r="W244" s="49" t="n">
        <v>5.60706061421735</v>
      </c>
      <c r="X244" s="49" t="n">
        <v>5.481992013885646</v>
      </c>
      <c r="Y244" s="49" t="n">
        <v>5.361053021017234</v>
      </c>
      <c r="Z244" s="49" t="n">
        <v>5.24712289937828</v>
      </c>
      <c r="AA244" s="49" t="n">
        <v>5.098702350756957</v>
      </c>
      <c r="AB244" s="49" t="n">
        <v>4.981296931837422</v>
      </c>
      <c r="AC244" s="49" t="n">
        <v>4.866337414246396</v>
      </c>
      <c r="AD244" s="49" t="n">
        <v>4.753336620063688</v>
      </c>
      <c r="AE244" s="49" t="n">
        <v>4.641886782218834</v>
      </c>
      <c r="AF244" s="50" t="n">
        <v>4.531641328016641</v>
      </c>
    </row>
    <row r="245" hidden="1" s="108">
      <c r="A245" s="49" t="inlineStr">
        <is>
          <t>Egypt_Offshore_2_high_temp_baseline</t>
        </is>
      </c>
      <c r="B245" s="49" t="n">
        <v>13.37568077171439</v>
      </c>
      <c r="C245" s="49" t="n">
        <v>12.83622642139548</v>
      </c>
      <c r="D245" s="49" t="n">
        <v>12.34158968118913</v>
      </c>
      <c r="E245" s="49" t="n">
        <v>11.87766318003763</v>
      </c>
      <c r="F245" s="49" t="n">
        <v>11.43543914013711</v>
      </c>
      <c r="G245" s="49" t="n">
        <v>11.0087820893312</v>
      </c>
      <c r="H245" s="49" t="n">
        <v>10.59329160699906</v>
      </c>
      <c r="I245" s="49" t="n">
        <v>10.18567254832447</v>
      </c>
      <c r="J245" s="49" t="n">
        <v>9.783363366397984</v>
      </c>
      <c r="K245" s="49" t="n">
        <v>9.384305119701246</v>
      </c>
      <c r="L245" s="49" t="n">
        <v>8.986791567393347</v>
      </c>
      <c r="M245" s="49" t="n">
        <v>8.753208015258171</v>
      </c>
      <c r="N245" s="49" t="n">
        <v>8.544527765924332</v>
      </c>
      <c r="O245" s="49" t="n">
        <v>8.351774660119528</v>
      </c>
      <c r="P245" s="49" t="n">
        <v>8.171256160103884</v>
      </c>
      <c r="Q245" s="49" t="n">
        <v>8.000705307007044</v>
      </c>
      <c r="R245" s="49" t="n">
        <v>7.839417635015096</v>
      </c>
      <c r="S245" s="49" t="n">
        <v>7.683579022401004</v>
      </c>
      <c r="T245" s="49" t="n">
        <v>7.53354161197711</v>
      </c>
      <c r="U245" s="49" t="n">
        <v>7.389850256381395</v>
      </c>
      <c r="V245" s="49" t="n">
        <v>7.247560381302349</v>
      </c>
      <c r="W245" s="49" t="n">
        <v>7.094075221124132</v>
      </c>
      <c r="X245" s="49" t="n">
        <v>6.944244310822198</v>
      </c>
      <c r="Y245" s="49" t="n">
        <v>6.800013340137498</v>
      </c>
      <c r="Z245" s="49" t="n">
        <v>6.665236433370321</v>
      </c>
      <c r="AA245" s="49" t="n">
        <v>6.484460087976427</v>
      </c>
      <c r="AB245" s="49" t="n">
        <v>6.345217326453214</v>
      </c>
      <c r="AC245" s="49" t="n">
        <v>6.209343226093908</v>
      </c>
      <c r="AD245" s="49" t="n">
        <v>6.076190820019686</v>
      </c>
      <c r="AE245" s="49" t="n">
        <v>5.94521842418521</v>
      </c>
      <c r="AF245" s="50" t="n">
        <v>5.81596540396385</v>
      </c>
    </row>
    <row r="246" hidden="1" s="108">
      <c r="A246" s="49" t="inlineStr">
        <is>
          <t>Egypt_PV_1_high_temp_baseline</t>
        </is>
      </c>
      <c r="B246" s="49" t="n">
        <v>8.358683699922832</v>
      </c>
      <c r="C246" s="49" t="n">
        <v>7.888225758112847</v>
      </c>
      <c r="D246" s="49" t="n">
        <v>7.438869019435689</v>
      </c>
      <c r="E246" s="49" t="n">
        <v>7.004374812976387</v>
      </c>
      <c r="F246" s="49" t="n">
        <v>6.580734922830558</v>
      </c>
      <c r="G246" s="49" t="n">
        <v>6.165222875539619</v>
      </c>
      <c r="H246" s="49" t="n">
        <v>5.755898440057361</v>
      </c>
      <c r="I246" s="49" t="n">
        <v>5.3513290138767</v>
      </c>
      <c r="J246" s="49" t="n">
        <v>4.950423536937122</v>
      </c>
      <c r="K246" s="49" t="n">
        <v>4.552328669456656</v>
      </c>
      <c r="L246" s="49" t="n">
        <v>4.156361281329742</v>
      </c>
      <c r="M246" s="49" t="n">
        <v>4.034475157033376</v>
      </c>
      <c r="N246" s="49" t="n">
        <v>3.916311093484858</v>
      </c>
      <c r="O246" s="49" t="n">
        <v>3.800627279194858</v>
      </c>
      <c r="P246" s="49" t="n">
        <v>3.687207141967021</v>
      </c>
      <c r="Q246" s="49" t="n">
        <v>3.575249147641861</v>
      </c>
      <c r="R246" s="49" t="n">
        <v>3.464264031873043</v>
      </c>
      <c r="S246" s="49" t="n">
        <v>3.355288481722752</v>
      </c>
      <c r="T246" s="49" t="n">
        <v>3.247578721552959</v>
      </c>
      <c r="U246" s="49" t="n">
        <v>3.141263150062565</v>
      </c>
      <c r="V246" s="49" t="n">
        <v>3.035734855346579</v>
      </c>
      <c r="W246" s="49" t="n">
        <v>2.93074406284997</v>
      </c>
      <c r="X246" s="49" t="n">
        <v>2.826013386588303</v>
      </c>
      <c r="Y246" s="49" t="n">
        <v>2.722463944026977</v>
      </c>
      <c r="Z246" s="49" t="n">
        <v>2.623496328535919</v>
      </c>
      <c r="AA246" s="49" t="n">
        <v>2.503540909368379</v>
      </c>
      <c r="AB246" s="49" t="n">
        <v>2.400410793038283</v>
      </c>
      <c r="AC246" s="49" t="n">
        <v>2.298329665878533</v>
      </c>
      <c r="AD246" s="49" t="n">
        <v>2.197155914814132</v>
      </c>
      <c r="AE246" s="49" t="n">
        <v>2.096769583909314</v>
      </c>
      <c r="AF246" s="50" t="n">
        <v>1.997068127000774</v>
      </c>
    </row>
    <row r="247" hidden="1" s="108">
      <c r="A247" s="49" t="inlineStr">
        <is>
          <t>Egypt_PV_2_high_temp_baseline</t>
        </is>
      </c>
      <c r="B247" s="49" t="n">
        <v>8.668110915270297</v>
      </c>
      <c r="C247" s="49" t="n">
        <v>8.180504265190969</v>
      </c>
      <c r="D247" s="49" t="n">
        <v>7.71526946365064</v>
      </c>
      <c r="E247" s="49" t="n">
        <v>7.265710503500308</v>
      </c>
      <c r="F247" s="49" t="n">
        <v>6.827522331997415</v>
      </c>
      <c r="G247" s="49" t="n">
        <v>6.39777391240645</v>
      </c>
      <c r="H247" s="49" t="n">
        <v>5.974377031075178</v>
      </c>
      <c r="I247" s="49" t="n">
        <v>5.555787578739295</v>
      </c>
      <c r="J247" s="49" t="n">
        <v>5.140827456899189</v>
      </c>
      <c r="K247" s="49" t="n">
        <v>4.728573233645326</v>
      </c>
      <c r="L247" s="49" t="n">
        <v>4.318283729769412</v>
      </c>
      <c r="M247" s="49" t="n">
        <v>4.191721543621911</v>
      </c>
      <c r="N247" s="49" t="n">
        <v>4.069081125261374</v>
      </c>
      <c r="O247" s="49" t="n">
        <v>3.949055963000874</v>
      </c>
      <c r="P247" s="49" t="n">
        <v>3.831419536196188</v>
      </c>
      <c r="Q247" s="49" t="n">
        <v>3.71532797611941</v>
      </c>
      <c r="R247" s="49" t="n">
        <v>3.600266055467142</v>
      </c>
      <c r="S247" s="49" t="n">
        <v>3.487328805241801</v>
      </c>
      <c r="T247" s="49" t="n">
        <v>3.375732513142183</v>
      </c>
      <c r="U247" s="49" t="n">
        <v>3.265613808294424</v>
      </c>
      <c r="V247" s="49" t="n">
        <v>3.156332625314254</v>
      </c>
      <c r="W247" s="49" t="n">
        <v>3.047738054505815</v>
      </c>
      <c r="X247" s="49" t="n">
        <v>2.939397948192107</v>
      </c>
      <c r="Y247" s="49" t="n">
        <v>2.832285299328775</v>
      </c>
      <c r="Z247" s="49" t="n">
        <v>2.729992507978692</v>
      </c>
      <c r="AA247" s="49" t="n">
        <v>2.605506183039413</v>
      </c>
      <c r="AB247" s="49" t="n">
        <v>2.498774239944377</v>
      </c>
      <c r="AC247" s="49" t="n">
        <v>2.393129268808499</v>
      </c>
      <c r="AD247" s="49" t="n">
        <v>2.288421414116558</v>
      </c>
      <c r="AE247" s="49" t="n">
        <v>2.184523696350116</v>
      </c>
      <c r="AF247" s="50" t="n">
        <v>2.081327524325395</v>
      </c>
    </row>
    <row r="248" hidden="1" s="108">
      <c r="A248" s="49" t="inlineStr">
        <is>
          <t>Egypt_PV_3_high_temp_baseline</t>
        </is>
      </c>
      <c r="B248" s="49" t="n">
        <v>8.957959640465084</v>
      </c>
      <c r="C248" s="49" t="n">
        <v>8.453805326911192</v>
      </c>
      <c r="D248" s="49" t="n">
        <v>7.973196933906118</v>
      </c>
      <c r="E248" s="49" t="n">
        <v>7.509071155719841</v>
      </c>
      <c r="F248" s="49" t="n">
        <v>7.056886261562664</v>
      </c>
      <c r="G248" s="49" t="n">
        <v>6.613549608570122</v>
      </c>
      <c r="H248" s="49" t="n">
        <v>6.176857418452039</v>
      </c>
      <c r="I248" s="49" t="n">
        <v>5.745179724544927</v>
      </c>
      <c r="J248" s="49" t="n">
        <v>5.317272534034554</v>
      </c>
      <c r="K248" s="49" t="n">
        <v>4.892160387585639</v>
      </c>
      <c r="L248" s="49" t="n">
        <v>4.469059977527132</v>
      </c>
      <c r="M248" s="49" t="n">
        <v>4.338136146032993</v>
      </c>
      <c r="N248" s="49" t="n">
        <v>4.211333496895739</v>
      </c>
      <c r="O248" s="49" t="n">
        <v>4.087282471660756</v>
      </c>
      <c r="P248" s="49" t="n">
        <v>3.965747366935506</v>
      </c>
      <c r="Q248" s="49" t="n">
        <v>3.845842831704815</v>
      </c>
      <c r="R248" s="49" t="n">
        <v>3.727028146265382</v>
      </c>
      <c r="S248" s="49" t="n">
        <v>3.610456863941203</v>
      </c>
      <c r="T248" s="49" t="n">
        <v>3.49530588638069</v>
      </c>
      <c r="U248" s="49" t="n">
        <v>3.381720449483409</v>
      </c>
      <c r="V248" s="49" t="n">
        <v>3.269027574386083</v>
      </c>
      <c r="W248" s="49" t="n">
        <v>3.157066390387391</v>
      </c>
      <c r="X248" s="49" t="n">
        <v>3.045362727755808</v>
      </c>
      <c r="Y248" s="49" t="n">
        <v>2.934941854533756</v>
      </c>
      <c r="Z248" s="49" t="n">
        <v>2.829589329105939</v>
      </c>
      <c r="AA248" s="49" t="n">
        <v>2.700838806166204</v>
      </c>
      <c r="AB248" s="49" t="n">
        <v>2.590786705295886</v>
      </c>
      <c r="AC248" s="49" t="n">
        <v>2.48186910412387</v>
      </c>
      <c r="AD248" s="49" t="n">
        <v>2.37392800525692</v>
      </c>
      <c r="AE248" s="49" t="n">
        <v>2.266829509920099</v>
      </c>
      <c r="AF248" s="50" t="n">
        <v>2.160459089641255</v>
      </c>
    </row>
    <row r="249" hidden="1" s="108">
      <c r="A249" s="49" t="inlineStr">
        <is>
          <t>Egypt_PV_4_high_temp_baseline</t>
        </is>
      </c>
      <c r="B249" s="49" t="n">
        <v>11.31892718860724</v>
      </c>
      <c r="C249" s="49" t="n">
        <v>10.68360273998647</v>
      </c>
      <c r="D249" s="49" t="n">
        <v>10.08102669319158</v>
      </c>
      <c r="E249" s="49" t="n">
        <v>9.50155944216417</v>
      </c>
      <c r="F249" s="49" t="n">
        <v>8.939014749317336</v>
      </c>
      <c r="G249" s="49" t="n">
        <v>8.389190245024382</v>
      </c>
      <c r="H249" s="49" t="n">
        <v>7.849100131984263</v>
      </c>
      <c r="I249" s="49" t="n">
        <v>7.316543858571682</v>
      </c>
      <c r="J249" s="49" t="n">
        <v>6.789849066664235</v>
      </c>
      <c r="K249" s="49" t="n">
        <v>6.267710948620303</v>
      </c>
      <c r="L249" s="49" t="n">
        <v>5.749087817079176</v>
      </c>
      <c r="M249" s="49" t="n">
        <v>5.582019315471296</v>
      </c>
      <c r="N249" s="49" t="n">
        <v>5.420821600535334</v>
      </c>
      <c r="O249" s="49" t="n">
        <v>5.263503118618327</v>
      </c>
      <c r="P249" s="49" t="n">
        <v>5.109717570653769</v>
      </c>
      <c r="Q249" s="49" t="n">
        <v>4.958179215260131</v>
      </c>
      <c r="R249" s="49" t="n">
        <v>4.808103257507117</v>
      </c>
      <c r="S249" s="49" t="n">
        <v>4.661155268128626</v>
      </c>
      <c r="T249" s="49" t="n">
        <v>4.516141722705265</v>
      </c>
      <c r="U249" s="49" t="n">
        <v>4.373269602555563</v>
      </c>
      <c r="V249" s="49" t="n">
        <v>4.231564719162824</v>
      </c>
      <c r="W249" s="49" t="n">
        <v>4.090984237017234</v>
      </c>
      <c r="X249" s="49" t="n">
        <v>3.950597460441625</v>
      </c>
      <c r="Y249" s="49" t="n">
        <v>3.811874862846196</v>
      </c>
      <c r="Z249" s="49" t="n">
        <v>3.680243216449801</v>
      </c>
      <c r="AA249" s="49" t="n">
        <v>3.514846142708735</v>
      </c>
      <c r="AB249" s="49" t="n">
        <v>3.376106810486752</v>
      </c>
      <c r="AC249" s="49" t="n">
        <v>3.23879362552489</v>
      </c>
      <c r="AD249" s="49" t="n">
        <v>3.102670901144623</v>
      </c>
      <c r="AE249" s="49" t="n">
        <v>2.967538091327575</v>
      </c>
      <c r="AF249" s="50" t="n">
        <v>2.833222872895004</v>
      </c>
    </row>
    <row r="250" hidden="1" s="108">
      <c r="A250" s="49" t="inlineStr">
        <is>
          <t>Spain_Onshore_3_low_temp_baseline</t>
        </is>
      </c>
      <c r="B250" s="49" t="n">
        <v>6.109112847080586</v>
      </c>
      <c r="C250" s="49" t="n">
        <v>5.941520767099677</v>
      </c>
      <c r="D250" s="49" t="n">
        <v>5.787519734486139</v>
      </c>
      <c r="E250" s="49" t="n">
        <v>5.644112081815495</v>
      </c>
      <c r="F250" s="49" t="n">
        <v>5.509158407363801</v>
      </c>
      <c r="G250" s="49" t="n">
        <v>5.381079849737514</v>
      </c>
      <c r="H250" s="49" t="n">
        <v>5.258678632320411</v>
      </c>
      <c r="I250" s="49" t="n">
        <v>5.14102478411964</v>
      </c>
      <c r="J250" s="49" t="n">
        <v>5.027381839444621</v>
      </c>
      <c r="K250" s="49" t="n">
        <v>4.917156501033322</v>
      </c>
      <c r="L250" s="49" t="n">
        <v>4.809863579882216</v>
      </c>
      <c r="M250" s="49" t="n">
        <v>4.70973347162759</v>
      </c>
      <c r="N250" s="49" t="n">
        <v>4.628987803549716</v>
      </c>
      <c r="O250" s="49" t="n">
        <v>4.550772617645963</v>
      </c>
      <c r="P250" s="49" t="n">
        <v>4.47521121695805</v>
      </c>
      <c r="Q250" s="49" t="n">
        <v>4.402895962448765</v>
      </c>
      <c r="R250" s="49" t="n">
        <v>4.331972705574073</v>
      </c>
      <c r="S250" s="49" t="n">
        <v>4.262730642674962</v>
      </c>
      <c r="T250" s="49" t="n">
        <v>4.198374397258521</v>
      </c>
      <c r="U250" s="49" t="n">
        <v>4.133757004843307</v>
      </c>
      <c r="V250" s="49" t="n">
        <v>4.069244533476678</v>
      </c>
      <c r="W250" s="49" t="n">
        <v>4.012090165903504</v>
      </c>
      <c r="X250" s="49" t="n">
        <v>3.957139785959285</v>
      </c>
      <c r="Y250" s="49" t="n">
        <v>3.903395150966381</v>
      </c>
      <c r="Z250" s="49" t="n">
        <v>3.85599263953279</v>
      </c>
      <c r="AA250" s="49" t="n">
        <v>3.763037306157526</v>
      </c>
      <c r="AB250" s="49" t="n">
        <v>3.706378139340891</v>
      </c>
      <c r="AC250" s="49" t="n">
        <v>3.651497744551865</v>
      </c>
      <c r="AD250" s="49" t="n">
        <v>3.598250897660188</v>
      </c>
      <c r="AE250" s="49" t="n">
        <v>3.546510493628807</v>
      </c>
      <c r="AF250" s="50" t="n">
        <v>3.496164619039197</v>
      </c>
    </row>
    <row r="251" hidden="1" s="108">
      <c r="A251" s="49" t="inlineStr">
        <is>
          <t>Spain_Offshore_1_low_temp_baseline</t>
        </is>
      </c>
      <c r="B251" s="49" t="n">
        <v>7.526178921900069</v>
      </c>
      <c r="C251" s="49" t="n">
        <v>7.28490793174987</v>
      </c>
      <c r="D251" s="49" t="n">
        <v>7.074715273159133</v>
      </c>
      <c r="E251" s="49" t="n">
        <v>6.886748817766163</v>
      </c>
      <c r="F251" s="49" t="n">
        <v>6.715427446067302</v>
      </c>
      <c r="G251" s="49" t="n">
        <v>6.557013967923625</v>
      </c>
      <c r="H251" s="49" t="n">
        <v>6.408887650269325</v>
      </c>
      <c r="I251" s="49" t="n">
        <v>6.269142190065462</v>
      </c>
      <c r="J251" s="49" t="n">
        <v>6.136349092545871</v>
      </c>
      <c r="K251" s="49" t="n">
        <v>6.009411168857832</v>
      </c>
      <c r="L251" s="49" t="n">
        <v>5.887467973120653</v>
      </c>
      <c r="M251" s="49" t="n">
        <v>5.733758246520164</v>
      </c>
      <c r="N251" s="49" t="n">
        <v>5.598952852136708</v>
      </c>
      <c r="O251" s="49" t="n">
        <v>5.476533597713186</v>
      </c>
      <c r="P251" s="49" t="n">
        <v>5.36379779903965</v>
      </c>
      <c r="Q251" s="49" t="n">
        <v>5.259077914537658</v>
      </c>
      <c r="R251" s="49" t="n">
        <v>5.161830142944101</v>
      </c>
      <c r="S251" s="49" t="n">
        <v>5.069307021401395</v>
      </c>
      <c r="T251" s="49" t="n">
        <v>4.981733526897801</v>
      </c>
      <c r="U251" s="49" t="n">
        <v>4.899471067922875</v>
      </c>
      <c r="V251" s="49" t="n">
        <v>4.81899734798505</v>
      </c>
      <c r="W251" s="49" t="n">
        <v>4.728737215404303</v>
      </c>
      <c r="X251" s="49" t="n">
        <v>4.64226124953238</v>
      </c>
      <c r="Y251" s="49" t="n">
        <v>4.560949872051019</v>
      </c>
      <c r="Z251" s="49" t="n">
        <v>4.487532044318741</v>
      </c>
      <c r="AA251" s="49" t="n">
        <v>4.382869633208802</v>
      </c>
      <c r="AB251" s="49" t="n">
        <v>4.308778316314753</v>
      </c>
      <c r="AC251" s="49" t="n">
        <v>4.238326567510438</v>
      </c>
      <c r="AD251" s="49" t="n">
        <v>4.17107784503566</v>
      </c>
      <c r="AE251" s="49" t="n">
        <v>4.106672976728472</v>
      </c>
      <c r="AF251" s="50" t="n">
        <v>4.044812870448646</v>
      </c>
    </row>
    <row r="252" hidden="1" s="108">
      <c r="A252" s="49" t="inlineStr">
        <is>
          <t>Spain_Offshore_2_low_temp_baseline</t>
        </is>
      </c>
      <c r="B252" s="49" t="n">
        <v>9.906522628787432</v>
      </c>
      <c r="C252" s="49" t="n">
        <v>9.591247062530691</v>
      </c>
      <c r="D252" s="49" t="n">
        <v>9.319099686151766</v>
      </c>
      <c r="E252" s="49" t="n">
        <v>9.077790437220537</v>
      </c>
      <c r="F252" s="49" t="n">
        <v>8.859571196463198</v>
      </c>
      <c r="G252" s="49" t="n">
        <v>8.659254137561319</v>
      </c>
      <c r="H252" s="49" t="n">
        <v>8.473201581073887</v>
      </c>
      <c r="I252" s="49" t="n">
        <v>8.298767765964666</v>
      </c>
      <c r="J252" s="49" t="n">
        <v>8.133970300388539</v>
      </c>
      <c r="K252" s="49" t="n">
        <v>7.9772867483314</v>
      </c>
      <c r="L252" s="49" t="n">
        <v>7.827523335589042</v>
      </c>
      <c r="M252" s="49" t="n">
        <v>7.620586818508567</v>
      </c>
      <c r="N252" s="49" t="n">
        <v>7.439884940229038</v>
      </c>
      <c r="O252" s="49" t="n">
        <v>7.276348682648324</v>
      </c>
      <c r="P252" s="49" t="n">
        <v>7.126218303307226</v>
      </c>
      <c r="Q252" s="49" t="n">
        <v>6.987174444398654</v>
      </c>
      <c r="R252" s="49" t="n">
        <v>6.858461417389647</v>
      </c>
      <c r="S252" s="49" t="n">
        <v>6.736257108147296</v>
      </c>
      <c r="T252" s="49" t="n">
        <v>6.620875546904156</v>
      </c>
      <c r="U252" s="49" t="n">
        <v>6.512820589808507</v>
      </c>
      <c r="V252" s="49" t="n">
        <v>6.407191880594464</v>
      </c>
      <c r="W252" s="49" t="n">
        <v>6.287874905160876</v>
      </c>
      <c r="X252" s="49" t="n">
        <v>6.173765633091763</v>
      </c>
      <c r="Y252" s="49" t="n">
        <v>6.066786977904556</v>
      </c>
      <c r="Z252" s="49" t="n">
        <v>5.970739356572514</v>
      </c>
      <c r="AA252" s="49" t="n">
        <v>5.831146537631835</v>
      </c>
      <c r="AB252" s="49" t="n">
        <v>5.734051580483031</v>
      </c>
      <c r="AC252" s="49" t="n">
        <v>5.641970762772743</v>
      </c>
      <c r="AD252" s="49" t="n">
        <v>5.554297897610073</v>
      </c>
      <c r="AE252" s="49" t="n">
        <v>5.470534352323377</v>
      </c>
      <c r="AF252" s="50" t="n">
        <v>5.390265009590431</v>
      </c>
    </row>
    <row r="253" hidden="1" s="108">
      <c r="A253" s="49" t="inlineStr">
        <is>
          <t>Spain_PV_2_low_temp_baseline</t>
        </is>
      </c>
      <c r="B253" s="49" t="n">
        <v>3.98445065052865</v>
      </c>
      <c r="C253" s="49" t="n">
        <v>3.810986819766338</v>
      </c>
      <c r="D253" s="49" t="n">
        <v>3.655474896638474</v>
      </c>
      <c r="E253" s="49" t="n">
        <v>3.512892217692374</v>
      </c>
      <c r="F253" s="49" t="n">
        <v>3.380038974045882</v>
      </c>
      <c r="G253" s="49" t="n">
        <v>3.254760418565956</v>
      </c>
      <c r="H253" s="49" t="n">
        <v>3.135541474460407</v>
      </c>
      <c r="I253" s="49" t="n">
        <v>3.021279259908278</v>
      </c>
      <c r="J253" s="49" t="n">
        <v>2.911147769212086</v>
      </c>
      <c r="K253" s="49" t="n">
        <v>2.804513462856584</v>
      </c>
      <c r="L253" s="49" t="n">
        <v>2.700880499105951</v>
      </c>
      <c r="M253" s="49" t="n">
        <v>2.635806242560814</v>
      </c>
      <c r="N253" s="49" t="n">
        <v>2.574885224826807</v>
      </c>
      <c r="O253" s="49" t="n">
        <v>2.516812199062596</v>
      </c>
      <c r="P253" s="49" t="n">
        <v>2.461356552156497</v>
      </c>
      <c r="Q253" s="49" t="n">
        <v>2.407673581616152</v>
      </c>
      <c r="R253" s="49" t="n">
        <v>2.355245428444828</v>
      </c>
      <c r="S253" s="49" t="n">
        <v>2.305158104244615</v>
      </c>
      <c r="T253" s="49" t="n">
        <v>2.256627357564941</v>
      </c>
      <c r="U253" s="49" t="n">
        <v>2.209785779490432</v>
      </c>
      <c r="V253" s="49" t="n">
        <v>2.163991812435809</v>
      </c>
      <c r="W253" s="49" t="n">
        <v>2.117859056819228</v>
      </c>
      <c r="X253" s="49" t="n">
        <v>2.072373049837303</v>
      </c>
      <c r="Y253" s="49" t="n">
        <v>2.028508533407413</v>
      </c>
      <c r="Z253" s="49" t="n">
        <v>1.98988355930105</v>
      </c>
      <c r="AA253" s="49" t="n">
        <v>1.929297071723798</v>
      </c>
      <c r="AB253" s="49" t="n">
        <v>1.886955038109333</v>
      </c>
      <c r="AC253" s="49" t="n">
        <v>1.846098685796271</v>
      </c>
      <c r="AD253" s="49" t="n">
        <v>1.806581869314657</v>
      </c>
      <c r="AE253" s="49" t="n">
        <v>1.768280907475942</v>
      </c>
      <c r="AF253" s="50" t="n">
        <v>1.73109019377661</v>
      </c>
    </row>
    <row r="254" hidden="1" s="108">
      <c r="A254" s="49" t="inlineStr">
        <is>
          <t>Spain_PV_3_low_temp_baseline</t>
        </is>
      </c>
      <c r="B254" s="49" t="n">
        <v>4.210073155295202</v>
      </c>
      <c r="C254" s="49" t="n">
        <v>4.026335248019656</v>
      </c>
      <c r="D254" s="49" t="n">
        <v>3.861855053586219</v>
      </c>
      <c r="E254" s="49" t="n">
        <v>3.711235593541708</v>
      </c>
      <c r="F254" s="49" t="n">
        <v>3.57103845157199</v>
      </c>
      <c r="G254" s="49" t="n">
        <v>3.43894811632186</v>
      </c>
      <c r="H254" s="49" t="n">
        <v>3.313336418236418</v>
      </c>
      <c r="I254" s="49" t="n">
        <v>3.193018117146516</v>
      </c>
      <c r="J254" s="49" t="n">
        <v>3.077105503950012</v>
      </c>
      <c r="K254" s="49" t="n">
        <v>2.964917700703967</v>
      </c>
      <c r="L254" s="49" t="n">
        <v>2.855921809410308</v>
      </c>
      <c r="M254" s="49" t="n">
        <v>2.786928764803068</v>
      </c>
      <c r="N254" s="49" t="n">
        <v>2.722374600579231</v>
      </c>
      <c r="O254" s="49" t="n">
        <v>2.660862153526905</v>
      </c>
      <c r="P254" s="49" t="n">
        <v>2.602145312715546</v>
      </c>
      <c r="Q254" s="49" t="n">
        <v>2.545319607357211</v>
      </c>
      <c r="R254" s="49" t="n">
        <v>2.489830502600047</v>
      </c>
      <c r="S254" s="49" t="n">
        <v>2.436842788398906</v>
      </c>
      <c r="T254" s="49" t="n">
        <v>2.385516369561333</v>
      </c>
      <c r="U254" s="49" t="n">
        <v>2.335993976372666</v>
      </c>
      <c r="V254" s="49" t="n">
        <v>2.287588095592558</v>
      </c>
      <c r="W254" s="49" t="n">
        <v>2.238812648177087</v>
      </c>
      <c r="X254" s="49" t="n">
        <v>2.190724106314412</v>
      </c>
      <c r="Y254" s="49" t="n">
        <v>2.144367626596561</v>
      </c>
      <c r="Z254" s="49" t="n">
        <v>2.103621806798625</v>
      </c>
      <c r="AA254" s="49" t="n">
        <v>2.039325986127654</v>
      </c>
      <c r="AB254" s="49" t="n">
        <v>1.994583491632585</v>
      </c>
      <c r="AC254" s="49" t="n">
        <v>1.95142700006394</v>
      </c>
      <c r="AD254" s="49" t="n">
        <v>1.909699614792095</v>
      </c>
      <c r="AE254" s="49" t="n">
        <v>1.869268572252893</v>
      </c>
      <c r="AF254" s="50" t="n">
        <v>1.830020526255205</v>
      </c>
    </row>
    <row r="255" hidden="1" s="108">
      <c r="A255" s="49" t="inlineStr">
        <is>
          <t>Spain_PV_4_low_temp_baseline</t>
        </is>
      </c>
      <c r="B255" s="49" t="n">
        <v>4.973896812237532</v>
      </c>
      <c r="C255" s="49" t="n">
        <v>4.755424869522122</v>
      </c>
      <c r="D255" s="49" t="n">
        <v>4.560556843006247</v>
      </c>
      <c r="E255" s="49" t="n">
        <v>4.382669520937506</v>
      </c>
      <c r="F255" s="49" t="n">
        <v>4.217543333992253</v>
      </c>
      <c r="G255" s="49" t="n">
        <v>4.06233679115039</v>
      </c>
      <c r="H255" s="49" t="n">
        <v>3.91505193410647</v>
      </c>
      <c r="I255" s="49" t="n">
        <v>3.774234382473009</v>
      </c>
      <c r="J255" s="49" t="n">
        <v>3.638794894333889</v>
      </c>
      <c r="K255" s="49" t="n">
        <v>3.507898055457516</v>
      </c>
      <c r="L255" s="49" t="n">
        <v>3.380890054762859</v>
      </c>
      <c r="M255" s="49" t="n">
        <v>3.298569265547933</v>
      </c>
      <c r="N255" s="49" t="n">
        <v>3.22167476793998</v>
      </c>
      <c r="O255" s="49" t="n">
        <v>3.148491400093438</v>
      </c>
      <c r="P255" s="49" t="n">
        <v>3.078717004267438</v>
      </c>
      <c r="Q255" s="49" t="n">
        <v>3.011241521601619</v>
      </c>
      <c r="R255" s="49" t="n">
        <v>2.945384535109186</v>
      </c>
      <c r="S255" s="49" t="n">
        <v>2.882575538711901</v>
      </c>
      <c r="T255" s="49" t="n">
        <v>2.821783662091723</v>
      </c>
      <c r="U255" s="49" t="n">
        <v>2.763184137723214</v>
      </c>
      <c r="V255" s="49" t="n">
        <v>2.705933516264166</v>
      </c>
      <c r="W255" s="49" t="n">
        <v>2.648212398733552</v>
      </c>
      <c r="X255" s="49" t="n">
        <v>2.591313403573751</v>
      </c>
      <c r="Y255" s="49" t="n">
        <v>2.536519642273359</v>
      </c>
      <c r="Z255" s="49" t="n">
        <v>2.488592629866252</v>
      </c>
      <c r="AA255" s="49" t="n">
        <v>2.41173807532703</v>
      </c>
      <c r="AB255" s="49" t="n">
        <v>2.358864625877223</v>
      </c>
      <c r="AC255" s="49" t="n">
        <v>2.307919292362481</v>
      </c>
      <c r="AD255" s="49" t="n">
        <v>2.258710138200098</v>
      </c>
      <c r="AE255" s="49" t="n">
        <v>2.211074781097275</v>
      </c>
      <c r="AF255" s="50" t="n">
        <v>2.164874616814706</v>
      </c>
    </row>
    <row r="256" hidden="1" s="108">
      <c r="A256" s="49" t="inlineStr">
        <is>
          <t>Spain_Onshore_3_high_temp_baseline</t>
        </is>
      </c>
      <c r="B256" s="49" t="n">
        <v>8.882604818369078</v>
      </c>
      <c r="C256" s="49" t="n">
        <v>8.522589775395257</v>
      </c>
      <c r="D256" s="49" t="n">
        <v>8.174891840261068</v>
      </c>
      <c r="E256" s="49" t="n">
        <v>7.836054682647999</v>
      </c>
      <c r="F256" s="49" t="n">
        <v>7.503559095219863</v>
      </c>
      <c r="G256" s="49" t="n">
        <v>7.175496115341434</v>
      </c>
      <c r="H256" s="49" t="n">
        <v>6.850369537399233</v>
      </c>
      <c r="I256" s="49" t="n">
        <v>6.526970881132101</v>
      </c>
      <c r="J256" s="49" t="n">
        <v>6.204297062813675</v>
      </c>
      <c r="K256" s="49" t="n">
        <v>5.881494326729799</v>
      </c>
      <c r="L256" s="49" t="n">
        <v>5.557818914296243</v>
      </c>
      <c r="M256" s="49" t="n">
        <v>5.431196307888031</v>
      </c>
      <c r="N256" s="49" t="n">
        <v>5.32189100631872</v>
      </c>
      <c r="O256" s="49" t="n">
        <v>5.21423427250739</v>
      </c>
      <c r="P256" s="49" t="n">
        <v>5.108351760413516</v>
      </c>
      <c r="Q256" s="49" t="n">
        <v>5.004807161312613</v>
      </c>
      <c r="R256" s="49" t="n">
        <v>4.901876761001883</v>
      </c>
      <c r="S256" s="49" t="n">
        <v>4.799837129084665</v>
      </c>
      <c r="T256" s="49" t="n">
        <v>4.701695787714952</v>
      </c>
      <c r="U256" s="49" t="n">
        <v>4.602639954977155</v>
      </c>
      <c r="V256" s="49" t="n">
        <v>4.503014324694579</v>
      </c>
      <c r="W256" s="49" t="n">
        <v>4.4130750812561</v>
      </c>
      <c r="X256" s="49" t="n">
        <v>4.324051983632712</v>
      </c>
      <c r="Y256" s="49" t="n">
        <v>4.234989449234016</v>
      </c>
      <c r="Z256" s="49" t="n">
        <v>4.150674390539666</v>
      </c>
      <c r="AA256" s="49" t="n">
        <v>4.022531738329601</v>
      </c>
      <c r="AB256" s="49" t="n">
        <v>3.927142228256047</v>
      </c>
      <c r="AC256" s="49" t="n">
        <v>3.832169939013824</v>
      </c>
      <c r="AD256" s="49" t="n">
        <v>3.73745194358269</v>
      </c>
      <c r="AE256" s="49" t="n">
        <v>3.642840534562316</v>
      </c>
      <c r="AF256" s="50" t="n">
        <v>3.548200453296774</v>
      </c>
    </row>
    <row r="257" hidden="1" s="108">
      <c r="A257" s="49" t="inlineStr">
        <is>
          <t>Spain_Offshore_1_high_temp_baseline</t>
        </is>
      </c>
      <c r="B257" s="49" t="n">
        <v>10.18707296481212</v>
      </c>
      <c r="C257" s="49" t="n">
        <v>9.756255144904173</v>
      </c>
      <c r="D257" s="49" t="n">
        <v>9.354500083691525</v>
      </c>
      <c r="E257" s="49" t="n">
        <v>8.97225269004146</v>
      </c>
      <c r="F257" s="49" t="n">
        <v>8.603384292694154</v>
      </c>
      <c r="G257" s="49" t="n">
        <v>8.24369536838481</v>
      </c>
      <c r="H257" s="49" t="n">
        <v>7.89015063394187</v>
      </c>
      <c r="I257" s="49" t="n">
        <v>7.540455185078978</v>
      </c>
      <c r="J257" s="49" t="n">
        <v>7.192804123629924</v>
      </c>
      <c r="K257" s="49" t="n">
        <v>6.84572676339652</v>
      </c>
      <c r="L257" s="49" t="n">
        <v>6.497985349466913</v>
      </c>
      <c r="M257" s="49" t="n">
        <v>6.325791847009985</v>
      </c>
      <c r="N257" s="49" t="n">
        <v>6.169715105654237</v>
      </c>
      <c r="O257" s="49" t="n">
        <v>6.023951979447212</v>
      </c>
      <c r="P257" s="49" t="n">
        <v>5.886112638475545</v>
      </c>
      <c r="Q257" s="49" t="n">
        <v>5.754728919311067</v>
      </c>
      <c r="R257" s="49" t="n">
        <v>5.629341146432974</v>
      </c>
      <c r="S257" s="49" t="n">
        <v>5.507487276454736</v>
      </c>
      <c r="T257" s="49" t="n">
        <v>5.389390942831431</v>
      </c>
      <c r="U257" s="49" t="n">
        <v>5.275399560038381</v>
      </c>
      <c r="V257" s="49" t="n">
        <v>5.16232764454931</v>
      </c>
      <c r="W257" s="49" t="n">
        <v>5.042112511173387</v>
      </c>
      <c r="X257" s="49" t="n">
        <v>4.924378229229895</v>
      </c>
      <c r="Y257" s="49" t="n">
        <v>4.810389448569743</v>
      </c>
      <c r="Z257" s="49" t="n">
        <v>4.702643371874927</v>
      </c>
      <c r="AA257" s="49" t="n">
        <v>4.565414298816643</v>
      </c>
      <c r="AB257" s="49" t="n">
        <v>4.455122491682434</v>
      </c>
      <c r="AC257" s="49" t="n">
        <v>4.347193327823139</v>
      </c>
      <c r="AD257" s="49" t="n">
        <v>4.241226547970005</v>
      </c>
      <c r="AE257" s="49" t="n">
        <v>4.136890571696447</v>
      </c>
      <c r="AF257" s="50" t="n">
        <v>4.033906997996017</v>
      </c>
    </row>
    <row r="258" hidden="1" s="108">
      <c r="A258" s="49" t="inlineStr">
        <is>
          <t>Spain_Offshore_2_high_temp_baseline</t>
        </is>
      </c>
      <c r="B258" s="49" t="n">
        <v>12.50271389469847</v>
      </c>
      <c r="C258" s="49" t="n">
        <v>11.98658201030333</v>
      </c>
      <c r="D258" s="49" t="n">
        <v>11.51002426025356</v>
      </c>
      <c r="E258" s="49" t="n">
        <v>11.06054980324693</v>
      </c>
      <c r="F258" s="49" t="n">
        <v>10.63018519236488</v>
      </c>
      <c r="G258" s="49" t="n">
        <v>10.21350243655463</v>
      </c>
      <c r="H258" s="49" t="n">
        <v>9.806612150817209</v>
      </c>
      <c r="I258" s="49" t="n">
        <v>9.406606060890518</v>
      </c>
      <c r="J258" s="49" t="n">
        <v>9.011228075953314</v>
      </c>
      <c r="K258" s="49" t="n">
        <v>8.618669975858625</v>
      </c>
      <c r="L258" s="49" t="n">
        <v>8.227438946562234</v>
      </c>
      <c r="M258" s="49" t="n">
        <v>8.011699159570288</v>
      </c>
      <c r="N258" s="49" t="n">
        <v>7.817967749713938</v>
      </c>
      <c r="O258" s="49" t="n">
        <v>7.638372896572215</v>
      </c>
      <c r="P258" s="49" t="n">
        <v>7.469683538056548</v>
      </c>
      <c r="Q258" s="49" t="n">
        <v>7.309919557435022</v>
      </c>
      <c r="R258" s="49" t="n">
        <v>7.15847557217176</v>
      </c>
      <c r="S258" s="49" t="n">
        <v>7.012001159625101</v>
      </c>
      <c r="T258" s="49" t="n">
        <v>6.870817976998479</v>
      </c>
      <c r="U258" s="49" t="n">
        <v>6.735419122391928</v>
      </c>
      <c r="V258" s="49" t="n">
        <v>6.601446349851546</v>
      </c>
      <c r="W258" s="49" t="n">
        <v>6.456578061661024</v>
      </c>
      <c r="X258" s="49" t="n">
        <v>6.315255686592119</v>
      </c>
      <c r="Y258" s="49" t="n">
        <v>6.179229195428392</v>
      </c>
      <c r="Z258" s="49" t="n">
        <v>6.051949804756795</v>
      </c>
      <c r="AA258" s="49" t="n">
        <v>5.884221645420338</v>
      </c>
      <c r="AB258" s="49" t="n">
        <v>5.753748221864601</v>
      </c>
      <c r="AC258" s="49" t="n">
        <v>5.626706047433649</v>
      </c>
      <c r="AD258" s="49" t="n">
        <v>5.502554142113468</v>
      </c>
      <c r="AE258" s="49" t="n">
        <v>5.380845459361998</v>
      </c>
      <c r="AF258" s="50" t="n">
        <v>5.261205719972669</v>
      </c>
    </row>
    <row r="259" hidden="1" s="108">
      <c r="A259" s="49" t="inlineStr">
        <is>
          <t>Spain_PV_2_high_temp_baseline</t>
        </is>
      </c>
      <c r="B259" s="49" t="n">
        <v>8.574245639585667</v>
      </c>
      <c r="C259" s="49" t="n">
        <v>8.090559604796772</v>
      </c>
      <c r="D259" s="49" t="n">
        <v>7.629493224986248</v>
      </c>
      <c r="E259" s="49" t="n">
        <v>7.184324981302739</v>
      </c>
      <c r="F259" s="49" t="n">
        <v>6.750735174015031</v>
      </c>
      <c r="G259" s="49" t="n">
        <v>6.325784416662101</v>
      </c>
      <c r="H259" s="49" t="n">
        <v>5.90738006549451</v>
      </c>
      <c r="I259" s="49" t="n">
        <v>5.493976169419394</v>
      </c>
      <c r="J259" s="49" t="n">
        <v>5.084394587105617</v>
      </c>
      <c r="K259" s="49" t="n">
        <v>4.677713153154568</v>
      </c>
      <c r="L259" s="49" t="n">
        <v>4.273192949168934</v>
      </c>
      <c r="M259" s="49" t="n">
        <v>4.148049739900193</v>
      </c>
      <c r="N259" s="49" t="n">
        <v>4.026855998870243</v>
      </c>
      <c r="O259" s="49" t="n">
        <v>3.908298400038206</v>
      </c>
      <c r="P259" s="49" t="n">
        <v>3.792150948550489</v>
      </c>
      <c r="Q259" s="49" t="n">
        <v>3.677564633349152</v>
      </c>
      <c r="R259" s="49" t="n">
        <v>3.56402092782201</v>
      </c>
      <c r="S259" s="49" t="n">
        <v>3.452626116589076</v>
      </c>
      <c r="T259" s="49" t="n">
        <v>3.342590871434072</v>
      </c>
      <c r="U259" s="49" t="n">
        <v>3.234054497916384</v>
      </c>
      <c r="V259" s="49" t="n">
        <v>3.126371617065657</v>
      </c>
      <c r="W259" s="49" t="n">
        <v>3.019687252939656</v>
      </c>
      <c r="X259" s="49" t="n">
        <v>2.913126760628805</v>
      </c>
      <c r="Y259" s="49" t="n">
        <v>2.807664817383943</v>
      </c>
      <c r="Z259" s="49" t="n">
        <v>2.706896116331901</v>
      </c>
      <c r="AA259" s="49" t="n">
        <v>2.583744778364959</v>
      </c>
      <c r="AB259" s="49" t="n">
        <v>2.478256703024547</v>
      </c>
      <c r="AC259" s="49" t="n">
        <v>2.373702918052804</v>
      </c>
      <c r="AD259" s="49" t="n">
        <v>2.269924902706877</v>
      </c>
      <c r="AE259" s="49" t="n">
        <v>2.166787709899744</v>
      </c>
      <c r="AF259" s="50" t="n">
        <v>2.064175328276379</v>
      </c>
    </row>
    <row r="260" hidden="1" s="108">
      <c r="A260" s="49" t="inlineStr">
        <is>
          <t>Spain_PV_3_high_temp_baseline</t>
        </is>
      </c>
      <c r="B260" s="49" t="n">
        <v>8.980655604160965</v>
      </c>
      <c r="C260" s="49" t="n">
        <v>8.474068802567183</v>
      </c>
      <c r="D260" s="49" t="n">
        <v>7.991304342476063</v>
      </c>
      <c r="E260" s="49" t="n">
        <v>7.525438211788934</v>
      </c>
      <c r="F260" s="49" t="n">
        <v>7.072027154127402</v>
      </c>
      <c r="G260" s="49" t="n">
        <v>6.628053322560717</v>
      </c>
      <c r="H260" s="49" t="n">
        <v>6.191373188580273</v>
      </c>
      <c r="I260" s="49" t="n">
        <v>5.76040772903946</v>
      </c>
      <c r="J260" s="49" t="n">
        <v>5.333957778519044</v>
      </c>
      <c r="K260" s="49" t="n">
        <v>4.911088628781157</v>
      </c>
      <c r="L260" s="49" t="n">
        <v>4.491055006919726</v>
      </c>
      <c r="M260" s="49" t="n">
        <v>4.359774591314912</v>
      </c>
      <c r="N260" s="49" t="n">
        <v>4.232722718810621</v>
      </c>
      <c r="O260" s="49" t="n">
        <v>4.108482638504467</v>
      </c>
      <c r="P260" s="49" t="n">
        <v>3.986808681020463</v>
      </c>
      <c r="Q260" s="49" t="n">
        <v>3.866785833674001</v>
      </c>
      <c r="R260" s="49" t="n">
        <v>3.747855468150174</v>
      </c>
      <c r="S260" s="49" t="n">
        <v>3.631204812459347</v>
      </c>
      <c r="T260" s="49" t="n">
        <v>3.515984121306508</v>
      </c>
      <c r="U260" s="49" t="n">
        <v>3.402341490061186</v>
      </c>
      <c r="V260" s="49" t="n">
        <v>3.289582976745677</v>
      </c>
      <c r="W260" s="49" t="n">
        <v>3.178008373306111</v>
      </c>
      <c r="X260" s="49" t="n">
        <v>3.06650667915336</v>
      </c>
      <c r="Y260" s="49" t="n">
        <v>2.956119369053179</v>
      </c>
      <c r="Z260" s="49" t="n">
        <v>2.850686674905685</v>
      </c>
      <c r="AA260" s="49" t="n">
        <v>2.72126017733963</v>
      </c>
      <c r="AB260" s="49" t="n">
        <v>2.610656836340159</v>
      </c>
      <c r="AC260" s="49" t="n">
        <v>2.500980326191835</v>
      </c>
      <c r="AD260" s="49" t="n">
        <v>2.392056985628679</v>
      </c>
      <c r="AE260" s="49" t="n">
        <v>2.283738598880336</v>
      </c>
      <c r="AF260" s="50" t="n">
        <v>2.175897376991051</v>
      </c>
    </row>
    <row r="261" hidden="1" s="108">
      <c r="A261" s="49" t="inlineStr">
        <is>
          <t>Spain_PV_4_high_temp_baseline</t>
        </is>
      </c>
      <c r="B261" s="49" t="n">
        <v>10.34367157775976</v>
      </c>
      <c r="C261" s="49" t="n">
        <v>9.764199851495388</v>
      </c>
      <c r="D261" s="49" t="n">
        <v>9.213635748421234</v>
      </c>
      <c r="E261" s="49" t="n">
        <v>8.683250461432213</v>
      </c>
      <c r="F261" s="49" t="n">
        <v>8.167431635441702</v>
      </c>
      <c r="G261" s="49" t="n">
        <v>7.662357443786049</v>
      </c>
      <c r="H261" s="49" t="n">
        <v>7.165304061064274</v>
      </c>
      <c r="I261" s="49" t="n">
        <v>6.674256248916839</v>
      </c>
      <c r="J261" s="49" t="n">
        <v>6.187675205908234</v>
      </c>
      <c r="K261" s="49" t="n">
        <v>5.704353433795285</v>
      </c>
      <c r="L261" s="49" t="n">
        <v>5.223320349640657</v>
      </c>
      <c r="M261" s="49" t="n">
        <v>5.071070183324441</v>
      </c>
      <c r="N261" s="49" t="n">
        <v>4.923920971892752</v>
      </c>
      <c r="O261" s="49" t="n">
        <v>4.780146049054099</v>
      </c>
      <c r="P261" s="49" t="n">
        <v>4.639443129574557</v>
      </c>
      <c r="Q261" s="49" t="n">
        <v>4.500698320897668</v>
      </c>
      <c r="R261" s="49" t="n">
        <v>4.363231878594204</v>
      </c>
      <c r="S261" s="49" t="n">
        <v>4.228481276676225</v>
      </c>
      <c r="T261" s="49" t="n">
        <v>4.095413491822764</v>
      </c>
      <c r="U261" s="49" t="n">
        <v>3.964205627252936</v>
      </c>
      <c r="V261" s="49" t="n">
        <v>3.834015332387173</v>
      </c>
      <c r="W261" s="49" t="n">
        <v>3.704846620231975</v>
      </c>
      <c r="X261" s="49" t="n">
        <v>3.575834436123801</v>
      </c>
      <c r="Y261" s="49" t="n">
        <v>3.448244429494292</v>
      </c>
      <c r="Z261" s="49" t="n">
        <v>3.326744757855807</v>
      </c>
      <c r="AA261" s="49" t="n">
        <v>3.176175338191636</v>
      </c>
      <c r="AB261" s="49" t="n">
        <v>3.048538376768824</v>
      </c>
      <c r="AC261" s="49" t="n">
        <v>2.922110906119338</v>
      </c>
      <c r="AD261" s="49" t="n">
        <v>2.796687239322299</v>
      </c>
      <c r="AE261" s="49" t="n">
        <v>2.672092239186734</v>
      </c>
      <c r="AF261" s="50" t="n">
        <v>2.548175304145174</v>
      </c>
    </row>
    <row r="262" hidden="1" s="108">
      <c r="A262" s="49" t="inlineStr">
        <is>
          <t>Finland_Onshore_3_low_temp_baseline</t>
        </is>
      </c>
      <c r="B262" s="49" t="n">
        <v>5.904564222286133</v>
      </c>
      <c r="C262" s="49" t="n">
        <v>5.742998939005409</v>
      </c>
      <c r="D262" s="49" t="n">
        <v>5.59456933170426</v>
      </c>
      <c r="E262" s="49" t="n">
        <v>5.456353535976837</v>
      </c>
      <c r="F262" s="49" t="n">
        <v>5.326264999136922</v>
      </c>
      <c r="G262" s="49" t="n">
        <v>5.202762696758936</v>
      </c>
      <c r="H262" s="49" t="n">
        <v>5.084676453613231</v>
      </c>
      <c r="I262" s="49" t="n">
        <v>4.971096672130297</v>
      </c>
      <c r="J262" s="49" t="n">
        <v>4.861301999086346</v>
      </c>
      <c r="K262" s="49" t="n">
        <v>4.754710316708124</v>
      </c>
      <c r="L262" s="49" t="n">
        <v>4.650844603501319</v>
      </c>
      <c r="M262" s="49" t="n">
        <v>4.554025004097143</v>
      </c>
      <c r="N262" s="49" t="n">
        <v>4.47595061361607</v>
      </c>
      <c r="O262" s="49" t="n">
        <v>4.400322680103624</v>
      </c>
      <c r="P262" s="49" t="n">
        <v>4.327260331076561</v>
      </c>
      <c r="Q262" s="49" t="n">
        <v>4.25733623610804</v>
      </c>
      <c r="R262" s="49" t="n">
        <v>4.188757419152805</v>
      </c>
      <c r="S262" s="49" t="n">
        <v>4.121803469841893</v>
      </c>
      <c r="T262" s="49" t="n">
        <v>4.05957283069009</v>
      </c>
      <c r="U262" s="49" t="n">
        <v>3.997088834020131</v>
      </c>
      <c r="V262" s="49" t="n">
        <v>3.934705475085496</v>
      </c>
      <c r="W262" s="49" t="n">
        <v>3.879457484251312</v>
      </c>
      <c r="X262" s="49" t="n">
        <v>3.826335478336466</v>
      </c>
      <c r="Y262" s="49" t="n">
        <v>3.774374165862741</v>
      </c>
      <c r="Z262" s="49" t="n">
        <v>3.728537986819243</v>
      </c>
      <c r="AA262" s="49" t="n">
        <v>3.638670096698405</v>
      </c>
      <c r="AB262" s="49" t="n">
        <v>3.58388025195806</v>
      </c>
      <c r="AC262" s="49" t="n">
        <v>3.530805180687568</v>
      </c>
      <c r="AD262" s="49" t="n">
        <v>3.479304262568514</v>
      </c>
      <c r="AE262" s="49" t="n">
        <v>3.429254418584677</v>
      </c>
      <c r="AF262" s="50" t="n">
        <v>3.380547276861408</v>
      </c>
    </row>
    <row r="263" hidden="1" s="108">
      <c r="A263" s="49" t="inlineStr">
        <is>
          <t>Finland_Offshore_1_low_temp_baseline</t>
        </is>
      </c>
      <c r="B263" s="49" t="n">
        <v>5.408562129752347</v>
      </c>
      <c r="C263" s="49" t="n">
        <v>5.235627136987419</v>
      </c>
      <c r="D263" s="49" t="n">
        <v>5.08538393693162</v>
      </c>
      <c r="E263" s="49" t="n">
        <v>4.95136138432302</v>
      </c>
      <c r="F263" s="49" t="n">
        <v>4.829479423814933</v>
      </c>
      <c r="G263" s="49" t="n">
        <v>4.717005909947614</v>
      </c>
      <c r="H263" s="49" t="n">
        <v>4.612024829503495</v>
      </c>
      <c r="I263" s="49" t="n">
        <v>4.513142420589919</v>
      </c>
      <c r="J263" s="49" t="n">
        <v>4.419314201648564</v>
      </c>
      <c r="K263" s="49" t="n">
        <v>4.329737877312469</v>
      </c>
      <c r="L263" s="49" t="n">
        <v>4.243784211900621</v>
      </c>
      <c r="M263" s="49" t="n">
        <v>4.132582298388103</v>
      </c>
      <c r="N263" s="49" t="n">
        <v>4.035180200834016</v>
      </c>
      <c r="O263" s="49" t="n">
        <v>3.9468160843945</v>
      </c>
      <c r="P263" s="49" t="n">
        <v>3.865515611573731</v>
      </c>
      <c r="Q263" s="49" t="n">
        <v>3.790060687065533</v>
      </c>
      <c r="R263" s="49" t="n">
        <v>3.720054184763824</v>
      </c>
      <c r="S263" s="49" t="n">
        <v>3.653489043423114</v>
      </c>
      <c r="T263" s="49" t="n">
        <v>3.590529778021614</v>
      </c>
      <c r="U263" s="49" t="n">
        <v>3.531440573464835</v>
      </c>
      <c r="V263" s="49" t="n">
        <v>3.47364828822494</v>
      </c>
      <c r="W263" s="49" t="n">
        <v>3.408697240109706</v>
      </c>
      <c r="X263" s="49" t="n">
        <v>3.34650207834083</v>
      </c>
      <c r="Y263" s="49" t="n">
        <v>3.288071842444463</v>
      </c>
      <c r="Z263" s="49" t="n">
        <v>3.235401125205216</v>
      </c>
      <c r="AA263" s="49" t="n">
        <v>3.159891297136178</v>
      </c>
      <c r="AB263" s="49" t="n">
        <v>3.10671199863677</v>
      </c>
      <c r="AC263" s="49" t="n">
        <v>3.056184797734801</v>
      </c>
      <c r="AD263" s="49" t="n">
        <v>3.007991057468357</v>
      </c>
      <c r="AE263" s="49" t="n">
        <v>2.96186863130123</v>
      </c>
      <c r="AF263" s="50" t="n">
        <v>2.917599238530853</v>
      </c>
    </row>
    <row r="264" hidden="1" s="108">
      <c r="A264" s="49" t="inlineStr">
        <is>
          <t>Finland_Offshore_2_low_temp_baseline</t>
        </is>
      </c>
      <c r="B264" s="49" t="n">
        <v>6.571132913906759</v>
      </c>
      <c r="C264" s="49" t="n">
        <v>6.362231567053001</v>
      </c>
      <c r="D264" s="49" t="n">
        <v>6.182239046311315</v>
      </c>
      <c r="E264" s="49" t="n">
        <v>6.022928874854578</v>
      </c>
      <c r="F264" s="49" t="n">
        <v>5.879115187699675</v>
      </c>
      <c r="G264" s="49" t="n">
        <v>5.747326056372102</v>
      </c>
      <c r="H264" s="49" t="n">
        <v>5.625127234302835</v>
      </c>
      <c r="I264" s="49" t="n">
        <v>5.510748453867182</v>
      </c>
      <c r="J264" s="49" t="n">
        <v>5.402863486719565</v>
      </c>
      <c r="K264" s="49" t="n">
        <v>5.300453976999665</v>
      </c>
      <c r="L264" s="49" t="n">
        <v>5.202721554197492</v>
      </c>
      <c r="M264" s="49" t="n">
        <v>5.064809966591813</v>
      </c>
      <c r="N264" s="49" t="n">
        <v>4.944492631633882</v>
      </c>
      <c r="O264" s="49" t="n">
        <v>4.835684228221578</v>
      </c>
      <c r="P264" s="49" t="n">
        <v>4.735862047923724</v>
      </c>
      <c r="Q264" s="49" t="n">
        <v>4.643469902397266</v>
      </c>
      <c r="R264" s="49" t="n">
        <v>4.558000849569343</v>
      </c>
      <c r="S264" s="49" t="n">
        <v>4.47689032010112</v>
      </c>
      <c r="T264" s="49" t="n">
        <v>4.400349166265483</v>
      </c>
      <c r="U264" s="49" t="n">
        <v>4.328715614193964</v>
      </c>
      <c r="V264" s="49" t="n">
        <v>4.258701567631781</v>
      </c>
      <c r="W264" s="49" t="n">
        <v>4.179494753729229</v>
      </c>
      <c r="X264" s="49" t="n">
        <v>4.103774172477482</v>
      </c>
      <c r="Y264" s="49" t="n">
        <v>4.03283029867239</v>
      </c>
      <c r="Z264" s="49" t="n">
        <v>3.969213482234434</v>
      </c>
      <c r="AA264" s="49" t="n">
        <v>3.87636870765988</v>
      </c>
      <c r="AB264" s="49" t="n">
        <v>3.812033471377658</v>
      </c>
      <c r="AC264" s="49" t="n">
        <v>3.751055296266075</v>
      </c>
      <c r="AD264" s="49" t="n">
        <v>3.693027547681614</v>
      </c>
      <c r="AE264" s="49" t="n">
        <v>3.637615756024358</v>
      </c>
      <c r="AF264" s="50" t="n">
        <v>3.58454148706301</v>
      </c>
    </row>
    <row r="265" hidden="1" s="108">
      <c r="A265" s="49" t="inlineStr">
        <is>
          <t>Finland_PV_4_low_temp_baseline</t>
        </is>
      </c>
      <c r="B265" s="49" t="n">
        <v>6.179729009527033</v>
      </c>
      <c r="C265" s="49" t="n">
        <v>5.906405191112831</v>
      </c>
      <c r="D265" s="49" t="n">
        <v>5.663654752182374</v>
      </c>
      <c r="E265" s="49" t="n">
        <v>5.442851021045005</v>
      </c>
      <c r="F265" s="49" t="n">
        <v>5.238497003253007</v>
      </c>
      <c r="G265" s="49" t="n">
        <v>5.046890270528863</v>
      </c>
      <c r="H265" s="49" t="n">
        <v>4.865427001614345</v>
      </c>
      <c r="I265" s="49" t="n">
        <v>4.692211412308377</v>
      </c>
      <c r="J265" s="49" t="n">
        <v>4.52582338676855</v>
      </c>
      <c r="K265" s="49" t="n">
        <v>4.365173511061721</v>
      </c>
      <c r="L265" s="49" t="n">
        <v>4.209409001615556</v>
      </c>
      <c r="M265" s="49" t="n">
        <v>4.106166908208071</v>
      </c>
      <c r="N265" s="49" t="n">
        <v>4.009871625726471</v>
      </c>
      <c r="O265" s="49" t="n">
        <v>3.918319135486376</v>
      </c>
      <c r="P265" s="49" t="n">
        <v>3.831124288183962</v>
      </c>
      <c r="Q265" s="49" t="n">
        <v>3.746859405252379</v>
      </c>
      <c r="R265" s="49" t="n">
        <v>3.664649222440855</v>
      </c>
      <c r="S265" s="49" t="n">
        <v>3.586340392462453</v>
      </c>
      <c r="T265" s="49" t="n">
        <v>3.51060557204723</v>
      </c>
      <c r="U265" s="49" t="n">
        <v>3.437673297791736</v>
      </c>
      <c r="V265" s="49" t="n">
        <v>3.366456382373947</v>
      </c>
      <c r="W265" s="49" t="n">
        <v>3.294612009793033</v>
      </c>
      <c r="X265" s="49" t="n">
        <v>3.223803417088063</v>
      </c>
      <c r="Y265" s="49" t="n">
        <v>3.155688008491506</v>
      </c>
      <c r="Z265" s="49" t="n">
        <v>3.096414394135119</v>
      </c>
      <c r="AA265" s="49" t="n">
        <v>2.999761678314844</v>
      </c>
      <c r="AB265" s="49" t="n">
        <v>2.934052245533447</v>
      </c>
      <c r="AC265" s="49" t="n">
        <v>2.870807471226958</v>
      </c>
      <c r="AD265" s="49" t="n">
        <v>2.809779384064303</v>
      </c>
      <c r="AE265" s="49" t="n">
        <v>2.750758248187456</v>
      </c>
      <c r="AF265" s="50" t="n">
        <v>2.693565089585855</v>
      </c>
    </row>
    <row r="266" hidden="1" s="108">
      <c r="A266" s="49" t="inlineStr">
        <is>
          <t>Finland_Onshore_3_high_temp_baseline</t>
        </is>
      </c>
      <c r="B266" s="49" t="n">
        <v>8.505751351794018</v>
      </c>
      <c r="C266" s="49" t="n">
        <v>8.165359807940678</v>
      </c>
      <c r="D266" s="49" t="n">
        <v>7.836759708642372</v>
      </c>
      <c r="E266" s="49" t="n">
        <v>7.51656613978274</v>
      </c>
      <c r="F266" s="49" t="n">
        <v>7.202306008754394</v>
      </c>
      <c r="G266" s="49" t="n">
        <v>6.892099321889491</v>
      </c>
      <c r="H266" s="49" t="n">
        <v>6.584466560490673</v>
      </c>
      <c r="I266" s="49" t="n">
        <v>6.278206660583575</v>
      </c>
      <c r="J266" s="49" t="n">
        <v>5.972316594982988</v>
      </c>
      <c r="K266" s="49" t="n">
        <v>5.665936529700611</v>
      </c>
      <c r="L266" s="49" t="n">
        <v>5.358311271117116</v>
      </c>
      <c r="M266" s="49" t="n">
        <v>5.236837434098073</v>
      </c>
      <c r="N266" s="49" t="n">
        <v>5.132161641436066</v>
      </c>
      <c r="O266" s="49" t="n">
        <v>5.029023301157086</v>
      </c>
      <c r="P266" s="49" t="n">
        <v>4.927540858358921</v>
      </c>
      <c r="Q266" s="49" t="n">
        <v>4.828257964787807</v>
      </c>
      <c r="R266" s="49" t="n">
        <v>4.729495623525535</v>
      </c>
      <c r="S266" s="49" t="n">
        <v>4.631519484679613</v>
      </c>
      <c r="T266" s="49" t="n">
        <v>4.537244124361134</v>
      </c>
      <c r="U266" s="49" t="n">
        <v>4.441994598536163</v>
      </c>
      <c r="V266" s="49" t="n">
        <v>4.346103988149661</v>
      </c>
      <c r="W266" s="49" t="n">
        <v>4.259547534099977</v>
      </c>
      <c r="X266" s="49" t="n">
        <v>4.173908641872675</v>
      </c>
      <c r="Y266" s="49" t="n">
        <v>4.088262759687384</v>
      </c>
      <c r="Z266" s="49" t="n">
        <v>4.007253074926286</v>
      </c>
      <c r="AA266" s="49" t="n">
        <v>3.883778032080571</v>
      </c>
      <c r="AB266" s="49" t="n">
        <v>3.792096116013061</v>
      </c>
      <c r="AC266" s="49" t="n">
        <v>3.700855901193704</v>
      </c>
      <c r="AD266" s="49" t="n">
        <v>3.609901604571923</v>
      </c>
      <c r="AE266" s="49" t="n">
        <v>3.519092281637774</v>
      </c>
      <c r="AF266" s="50" t="n">
        <v>3.42829915183263</v>
      </c>
    </row>
    <row r="267" hidden="1" s="108">
      <c r="A267" s="49" t="inlineStr">
        <is>
          <t>Finland_Offshore_1_high_temp_baseline</t>
        </is>
      </c>
      <c r="B267" s="49" t="n">
        <v>7.284466972676376</v>
      </c>
      <c r="C267" s="49" t="n">
        <v>6.9686804345509</v>
      </c>
      <c r="D267" s="49" t="n">
        <v>6.674092543538263</v>
      </c>
      <c r="E267" s="49" t="n">
        <v>6.394326558365522</v>
      </c>
      <c r="F267" s="49" t="n">
        <v>6.125334538525451</v>
      </c>
      <c r="G267" s="49" t="n">
        <v>5.864382597979683</v>
      </c>
      <c r="H267" s="49" t="n">
        <v>5.609533017722779</v>
      </c>
      <c r="I267" s="49" t="n">
        <v>5.359357696623734</v>
      </c>
      <c r="J267" s="49" t="n">
        <v>5.112769282096191</v>
      </c>
      <c r="K267" s="49" t="n">
        <v>4.868916472743284</v>
      </c>
      <c r="L267" s="49" t="n">
        <v>4.627116336862168</v>
      </c>
      <c r="M267" s="49" t="n">
        <v>4.504384623468352</v>
      </c>
      <c r="N267" s="49" t="n">
        <v>4.393271346454998</v>
      </c>
      <c r="O267" s="49" t="n">
        <v>4.289637713273223</v>
      </c>
      <c r="P267" s="49" t="n">
        <v>4.191785711285438</v>
      </c>
      <c r="Q267" s="49" t="n">
        <v>4.098675108306859</v>
      </c>
      <c r="R267" s="49" t="n">
        <v>4.009988993940995</v>
      </c>
      <c r="S267" s="49" t="n">
        <v>3.923965021056103</v>
      </c>
      <c r="T267" s="49" t="n">
        <v>3.84077371969703</v>
      </c>
      <c r="U267" s="49" t="n">
        <v>3.760676053542857</v>
      </c>
      <c r="V267" s="49" t="n">
        <v>3.681377763954782</v>
      </c>
      <c r="W267" s="49" t="n">
        <v>3.596466718025781</v>
      </c>
      <c r="X267" s="49" t="n">
        <v>3.513456508382273</v>
      </c>
      <c r="Y267" s="49" t="n">
        <v>3.433271070681682</v>
      </c>
      <c r="Z267" s="49" t="n">
        <v>3.357731430365083</v>
      </c>
      <c r="AA267" s="49" t="n">
        <v>3.260912596658208</v>
      </c>
      <c r="AB267" s="49" t="n">
        <v>3.183765991829343</v>
      </c>
      <c r="AC267" s="49" t="n">
        <v>3.108469928419519</v>
      </c>
      <c r="AD267" s="49" t="n">
        <v>3.034741735234565</v>
      </c>
      <c r="AE267" s="49" t="n">
        <v>2.962348276865001</v>
      </c>
      <c r="AF267" s="50" t="n">
        <v>2.891094816952655</v>
      </c>
    </row>
    <row r="268" hidden="1" s="108">
      <c r="A268" s="49" t="inlineStr">
        <is>
          <t>Finland_Offshore_2_high_temp_baseline</t>
        </is>
      </c>
      <c r="B268" s="49" t="n">
        <v>8.245298651507156</v>
      </c>
      <c r="C268" s="49" t="n">
        <v>7.898219320106286</v>
      </c>
      <c r="D268" s="49" t="n">
        <v>7.577756935030554</v>
      </c>
      <c r="E268" s="49" t="n">
        <v>7.276089138745345</v>
      </c>
      <c r="F268" s="49" t="n">
        <v>6.988260987874707</v>
      </c>
      <c r="G268" s="49" t="n">
        <v>6.710935403225464</v>
      </c>
      <c r="H268" s="49" t="n">
        <v>6.441755618104754</v>
      </c>
      <c r="I268" s="49" t="n">
        <v>6.178992519977791</v>
      </c>
      <c r="J268" s="49" t="n">
        <v>5.921336888546445</v>
      </c>
      <c r="K268" s="49" t="n">
        <v>5.667770633633669</v>
      </c>
      <c r="L268" s="49" t="n">
        <v>5.417483594705006</v>
      </c>
      <c r="M268" s="49" t="n">
        <v>5.275541741422851</v>
      </c>
      <c r="N268" s="49" t="n">
        <v>5.14824018318061</v>
      </c>
      <c r="O268" s="49" t="n">
        <v>5.03036540614398</v>
      </c>
      <c r="P268" s="49" t="n">
        <v>4.919780936445839</v>
      </c>
      <c r="Q268" s="49" t="n">
        <v>4.815178982602525</v>
      </c>
      <c r="R268" s="49" t="n">
        <v>4.716164469170829</v>
      </c>
      <c r="S268" s="49" t="n">
        <v>4.620514509805729</v>
      </c>
      <c r="T268" s="49" t="n">
        <v>4.528447992340078</v>
      </c>
      <c r="U268" s="49" t="n">
        <v>4.440298516886319</v>
      </c>
      <c r="V268" s="49" t="n">
        <v>4.353166710364055</v>
      </c>
      <c r="W268" s="49" t="n">
        <v>4.258512370926709</v>
      </c>
      <c r="X268" s="49" t="n">
        <v>4.166305192537582</v>
      </c>
      <c r="Y268" s="49" t="n">
        <v>4.077718997130494</v>
      </c>
      <c r="Z268" s="49" t="n">
        <v>3.995066019816835</v>
      </c>
      <c r="AA268" s="49" t="n">
        <v>3.885492043541636</v>
      </c>
      <c r="AB268" s="49" t="n">
        <v>3.800896602995437</v>
      </c>
      <c r="AC268" s="49" t="n">
        <v>3.718701202547861</v>
      </c>
      <c r="AD268" s="49" t="n">
        <v>3.638551011758826</v>
      </c>
      <c r="AE268" s="49" t="n">
        <v>3.56015365810458</v>
      </c>
      <c r="AF268" s="50" t="n">
        <v>3.48326518710201</v>
      </c>
    </row>
    <row r="269" hidden="1" s="108">
      <c r="A269" s="49" t="inlineStr">
        <is>
          <t>Finland_PV_4_high_temp_baseline</t>
        </is>
      </c>
      <c r="B269" s="49" t="n">
        <v>12.18229212641556</v>
      </c>
      <c r="C269" s="49" t="n">
        <v>11.50552609931108</v>
      </c>
      <c r="D269" s="49" t="n">
        <v>10.86738089972694</v>
      </c>
      <c r="E269" s="49" t="n">
        <v>10.25580840404298</v>
      </c>
      <c r="F269" s="49" t="n">
        <v>9.663044575387111</v>
      </c>
      <c r="G269" s="49" t="n">
        <v>9.083785505264496</v>
      </c>
      <c r="H269" s="49" t="n">
        <v>8.514234647748085</v>
      </c>
      <c r="I269" s="49" t="n">
        <v>7.951566971080434</v>
      </c>
      <c r="J269" s="49" t="n">
        <v>7.393609418470786</v>
      </c>
      <c r="K269" s="49" t="n">
        <v>6.838641052545098</v>
      </c>
      <c r="L269" s="49" t="n">
        <v>6.285262991650529</v>
      </c>
      <c r="M269" s="49" t="n">
        <v>6.103640898090989</v>
      </c>
      <c r="N269" s="49" t="n">
        <v>5.928779295442515</v>
      </c>
      <c r="O269" s="49" t="n">
        <v>5.75833474470308</v>
      </c>
      <c r="P269" s="49" t="n">
        <v>5.591889023296702</v>
      </c>
      <c r="Q269" s="49" t="n">
        <v>5.427933477688682</v>
      </c>
      <c r="R269" s="49" t="n">
        <v>5.265548074284318</v>
      </c>
      <c r="S269" s="49" t="n">
        <v>5.106657755297485</v>
      </c>
      <c r="T269" s="49" t="n">
        <v>4.949866963957761</v>
      </c>
      <c r="U269" s="49" t="n">
        <v>4.795406286744691</v>
      </c>
      <c r="V269" s="49" t="n">
        <v>4.642141001059844</v>
      </c>
      <c r="W269" s="49" t="n">
        <v>4.490721357914936</v>
      </c>
      <c r="X269" s="49" t="n">
        <v>4.339333587693868</v>
      </c>
      <c r="Y269" s="49" t="n">
        <v>4.18966214564151</v>
      </c>
      <c r="Z269" s="49" t="n">
        <v>4.047923892763063</v>
      </c>
      <c r="AA269" s="49" t="n">
        <v>3.867235996109183</v>
      </c>
      <c r="AB269" s="49" t="n">
        <v>3.71693587383182</v>
      </c>
      <c r="AC269" s="49" t="n">
        <v>3.568038562548685</v>
      </c>
      <c r="AD269" s="49" t="n">
        <v>3.420259629187199</v>
      </c>
      <c r="AE269" s="49" t="n">
        <v>3.273355543669897</v>
      </c>
      <c r="AF269" s="50" t="n">
        <v>3.127115565475864</v>
      </c>
    </row>
    <row r="270" hidden="1" s="108">
      <c r="A270" s="49" t="inlineStr">
        <is>
          <t>France_Onshore_1_low_temp_baseline</t>
        </is>
      </c>
      <c r="B270" s="49" t="n">
        <v>3.222316311037861</v>
      </c>
      <c r="C270" s="49" t="n">
        <v>3.132658197874128</v>
      </c>
      <c r="D270" s="49" t="n">
        <v>3.049934834066183</v>
      </c>
      <c r="E270" s="49" t="n">
        <v>2.972635960549669</v>
      </c>
      <c r="F270" s="49" t="n">
        <v>2.899684406097734</v>
      </c>
      <c r="G270" s="49" t="n">
        <v>2.830285855336973</v>
      </c>
      <c r="H270" s="49" t="n">
        <v>2.763838301654091</v>
      </c>
      <c r="I270" s="49" t="n">
        <v>2.699874894489739</v>
      </c>
      <c r="J270" s="49" t="n">
        <v>2.638026455513523</v>
      </c>
      <c r="K270" s="49" t="n">
        <v>2.577996086331601</v>
      </c>
      <c r="L270" s="49" t="n">
        <v>2.519541484233185</v>
      </c>
      <c r="M270" s="49" t="n">
        <v>2.467224864241353</v>
      </c>
      <c r="N270" s="49" t="n">
        <v>2.42478014055546</v>
      </c>
      <c r="O270" s="49" t="n">
        <v>2.383635522707705</v>
      </c>
      <c r="P270" s="49" t="n">
        <v>2.343853354815312</v>
      </c>
      <c r="Q270" s="49" t="n">
        <v>2.305734452287588</v>
      </c>
      <c r="R270" s="49" t="n">
        <v>2.268335755080574</v>
      </c>
      <c r="S270" s="49" t="n">
        <v>2.231804035384364</v>
      </c>
      <c r="T270" s="49" t="n">
        <v>2.197768077156185</v>
      </c>
      <c r="U270" s="49" t="n">
        <v>2.163611051519189</v>
      </c>
      <c r="V270" s="49" t="n">
        <v>2.129518926720463</v>
      </c>
      <c r="W270" s="49" t="n">
        <v>2.099172017141786</v>
      </c>
      <c r="X270" s="49" t="n">
        <v>2.069963675711562</v>
      </c>
      <c r="Y270" s="49" t="n">
        <v>2.041386514897553</v>
      </c>
      <c r="Z270" s="49" t="n">
        <v>2.016053209352136</v>
      </c>
      <c r="AA270" s="49" t="n">
        <v>1.967563588026513</v>
      </c>
      <c r="AB270" s="49" t="n">
        <v>1.937552957741656</v>
      </c>
      <c r="AC270" s="49" t="n">
        <v>1.908463989468798</v>
      </c>
      <c r="AD270" s="49" t="n">
        <v>1.880222969014681</v>
      </c>
      <c r="AE270" s="49" t="n">
        <v>1.852765364215642</v>
      </c>
      <c r="AF270" s="50" t="n">
        <v>1.82603434180705</v>
      </c>
    </row>
    <row r="271" hidden="1" s="108">
      <c r="A271" s="49" t="inlineStr">
        <is>
          <t>France_Onshore_2_low_temp_baseline</t>
        </is>
      </c>
      <c r="B271" s="49" t="n">
        <v>4.025009022362532</v>
      </c>
      <c r="C271" s="49" t="n">
        <v>3.913968495357845</v>
      </c>
      <c r="D271" s="49" t="n">
        <v>3.811782327250365</v>
      </c>
      <c r="E271" s="49" t="n">
        <v>3.716506797991983</v>
      </c>
      <c r="F271" s="49" t="n">
        <v>3.626755065493881</v>
      </c>
      <c r="G271" s="49" t="n">
        <v>3.541503996000641</v>
      </c>
      <c r="H271" s="49" t="n">
        <v>3.459977732615625</v>
      </c>
      <c r="I271" s="49" t="n">
        <v>3.381574201127396</v>
      </c>
      <c r="J271" s="49" t="n">
        <v>3.305816906191891</v>
      </c>
      <c r="K271" s="49" t="n">
        <v>3.232322275362655</v>
      </c>
      <c r="L271" s="49" t="n">
        <v>3.160776914773155</v>
      </c>
      <c r="M271" s="49" t="n">
        <v>3.09503733772938</v>
      </c>
      <c r="N271" s="49" t="n">
        <v>3.041912208078489</v>
      </c>
      <c r="O271" s="49" t="n">
        <v>2.990438342659884</v>
      </c>
      <c r="P271" s="49" t="n">
        <v>2.940695687813123</v>
      </c>
      <c r="Q271" s="49" t="n">
        <v>2.893069209335501</v>
      </c>
      <c r="R271" s="49" t="n">
        <v>2.846352873730341</v>
      </c>
      <c r="S271" s="49" t="n">
        <v>2.800734591478442</v>
      </c>
      <c r="T271" s="49" t="n">
        <v>2.758297912872412</v>
      </c>
      <c r="U271" s="49" t="n">
        <v>2.715695861130608</v>
      </c>
      <c r="V271" s="49" t="n">
        <v>2.673166451317614</v>
      </c>
      <c r="W271" s="49" t="n">
        <v>2.635429596579427</v>
      </c>
      <c r="X271" s="49" t="n">
        <v>2.599132345231653</v>
      </c>
      <c r="Y271" s="49" t="n">
        <v>2.563625645080018</v>
      </c>
      <c r="Z271" s="49" t="n">
        <v>2.53224932380202</v>
      </c>
      <c r="AA271" s="49" t="n">
        <v>2.471258671935316</v>
      </c>
      <c r="AB271" s="49" t="n">
        <v>2.433875279110133</v>
      </c>
      <c r="AC271" s="49" t="n">
        <v>2.397654697657856</v>
      </c>
      <c r="AD271" s="49" t="n">
        <v>2.362502498144344</v>
      </c>
      <c r="AE271" s="49" t="n">
        <v>2.328336026884705</v>
      </c>
      <c r="AF271" s="50" t="n">
        <v>2.295082503549019</v>
      </c>
    </row>
    <row r="272" hidden="1" s="108">
      <c r="A272" s="49" t="inlineStr">
        <is>
          <t>France_Onshore_3_low_temp_baseline</t>
        </is>
      </c>
      <c r="B272" s="49" t="n">
        <v>5.281264476111081</v>
      </c>
      <c r="C272" s="49" t="n">
        <v>5.136694584941282</v>
      </c>
      <c r="D272" s="49" t="n">
        <v>5.003949315941435</v>
      </c>
      <c r="E272" s="49" t="n">
        <v>4.88041666547209</v>
      </c>
      <c r="F272" s="49" t="n">
        <v>4.76423228411753</v>
      </c>
      <c r="G272" s="49" t="n">
        <v>4.654020117196525</v>
      </c>
      <c r="H272" s="49" t="n">
        <v>4.548736073001851</v>
      </c>
      <c r="I272" s="49" t="n">
        <v>4.447569339223415</v>
      </c>
      <c r="J272" s="49" t="n">
        <v>4.349877655132763</v>
      </c>
      <c r="K272" s="49" t="n">
        <v>4.255143459219512</v>
      </c>
      <c r="L272" s="49" t="n">
        <v>4.162943344984773</v>
      </c>
      <c r="M272" s="49" t="n">
        <v>4.076249448320947</v>
      </c>
      <c r="N272" s="49" t="n">
        <v>4.006417217162078</v>
      </c>
      <c r="O272" s="49" t="n">
        <v>3.938779197987936</v>
      </c>
      <c r="P272" s="49" t="n">
        <v>3.873442028105573</v>
      </c>
      <c r="Q272" s="49" t="n">
        <v>3.810920142743631</v>
      </c>
      <c r="R272" s="49" t="n">
        <v>3.749600566327556</v>
      </c>
      <c r="S272" s="49" t="n">
        <v>3.68973451580006</v>
      </c>
      <c r="T272" s="49" t="n">
        <v>3.634107023114832</v>
      </c>
      <c r="U272" s="49" t="n">
        <v>3.578243609181022</v>
      </c>
      <c r="V272" s="49" t="n">
        <v>3.522462808142685</v>
      </c>
      <c r="W272" s="49" t="n">
        <v>3.473078894345417</v>
      </c>
      <c r="X272" s="49" t="n">
        <v>3.425615336675377</v>
      </c>
      <c r="Y272" s="49" t="n">
        <v>3.379205070991323</v>
      </c>
      <c r="Z272" s="49" t="n">
        <v>3.338314074046537</v>
      </c>
      <c r="AA272" s="49" t="n">
        <v>3.257819251894166</v>
      </c>
      <c r="AB272" s="49" t="n">
        <v>3.20888515649851</v>
      </c>
      <c r="AC272" s="49" t="n">
        <v>3.161502240615833</v>
      </c>
      <c r="AD272" s="49" t="n">
        <v>3.115544726801814</v>
      </c>
      <c r="AE272" s="49" t="n">
        <v>3.070902535857938</v>
      </c>
      <c r="AF272" s="50" t="n">
        <v>3.02747875035165</v>
      </c>
    </row>
    <row r="273" hidden="1" s="108">
      <c r="A273" s="49" t="inlineStr">
        <is>
          <t>France_Offshore_1_low_temp_baseline</t>
        </is>
      </c>
      <c r="B273" s="49" t="n">
        <v>5.329055953461355</v>
      </c>
      <c r="C273" s="49" t="n">
        <v>5.158147311283934</v>
      </c>
      <c r="D273" s="49" t="n">
        <v>5.009139165554167</v>
      </c>
      <c r="E273" s="49" t="n">
        <v>4.875792111446435</v>
      </c>
      <c r="F273" s="49" t="n">
        <v>4.754172243003466</v>
      </c>
      <c r="G273" s="49" t="n">
        <v>4.641645315320321</v>
      </c>
      <c r="H273" s="49" t="n">
        <v>4.536364003123416</v>
      </c>
      <c r="I273" s="49" t="n">
        <v>4.43698454024439</v>
      </c>
      <c r="J273" s="49" t="n">
        <v>4.342499940810463</v>
      </c>
      <c r="K273" s="49" t="n">
        <v>4.25213673905079</v>
      </c>
      <c r="L273" s="49" t="n">
        <v>4.165288337569569</v>
      </c>
      <c r="M273" s="49" t="n">
        <v>4.056664275014953</v>
      </c>
      <c r="N273" s="49" t="n">
        <v>3.961362118797108</v>
      </c>
      <c r="O273" s="49" t="n">
        <v>3.874789606197369</v>
      </c>
      <c r="P273" s="49" t="n">
        <v>3.795042585721171</v>
      </c>
      <c r="Q273" s="49" t="n">
        <v>3.720946187867065</v>
      </c>
      <c r="R273" s="49" t="n">
        <v>3.652117244138026</v>
      </c>
      <c r="S273" s="49" t="n">
        <v>3.586620058448701</v>
      </c>
      <c r="T273" s="49" t="n">
        <v>3.524613085560486</v>
      </c>
      <c r="U273" s="49" t="n">
        <v>3.466350900173919</v>
      </c>
      <c r="V273" s="49" t="n">
        <v>3.409351921441574</v>
      </c>
      <c r="W273" s="49" t="n">
        <v>3.345465105892131</v>
      </c>
      <c r="X273" s="49" t="n">
        <v>3.28424689223234</v>
      </c>
      <c r="Y273" s="49" t="n">
        <v>3.226669698396848</v>
      </c>
      <c r="Z273" s="49" t="n">
        <v>3.174655949875122</v>
      </c>
      <c r="AA273" s="49" t="n">
        <v>3.100633021517715</v>
      </c>
      <c r="AB273" s="49" t="n">
        <v>3.048149668146625</v>
      </c>
      <c r="AC273" s="49" t="n">
        <v>2.998232617271529</v>
      </c>
      <c r="AD273" s="49" t="n">
        <v>2.950574247052219</v>
      </c>
      <c r="AE273" s="49" t="n">
        <v>2.904921451073281</v>
      </c>
      <c r="AF273" s="50" t="n">
        <v>2.861063456134646</v>
      </c>
    </row>
    <row r="274" hidden="1" s="108">
      <c r="A274" s="49" t="inlineStr">
        <is>
          <t>France_Offshore_2_low_temp_baseline</t>
        </is>
      </c>
      <c r="B274" s="49" t="n">
        <v>6.731279986157475</v>
      </c>
      <c r="C274" s="49" t="n">
        <v>6.516855806738315</v>
      </c>
      <c r="D274" s="49" t="n">
        <v>6.331624317480596</v>
      </c>
      <c r="E274" s="49" t="n">
        <v>6.167277310724946</v>
      </c>
      <c r="F274" s="49" t="n">
        <v>6.018577241790585</v>
      </c>
      <c r="G274" s="49" t="n">
        <v>5.882017465397625</v>
      </c>
      <c r="H274" s="49" t="n">
        <v>5.755139302235784</v>
      </c>
      <c r="I274" s="49" t="n">
        <v>5.63615464125133</v>
      </c>
      <c r="J274" s="49" t="n">
        <v>5.523723823135586</v>
      </c>
      <c r="K274" s="49" t="n">
        <v>5.416818124386196</v>
      </c>
      <c r="L274" s="49" t="n">
        <v>5.314630998457505</v>
      </c>
      <c r="M274" s="49" t="n">
        <v>5.174239446507261</v>
      </c>
      <c r="N274" s="49" t="n">
        <v>5.051612681952768</v>
      </c>
      <c r="O274" s="49" t="n">
        <v>4.940610587006063</v>
      </c>
      <c r="P274" s="49" t="n">
        <v>4.838687628102368</v>
      </c>
      <c r="Q274" s="49" t="n">
        <v>4.744273468229501</v>
      </c>
      <c r="R274" s="49" t="n">
        <v>4.65685643532548</v>
      </c>
      <c r="S274" s="49" t="n">
        <v>4.573848770373304</v>
      </c>
      <c r="T274" s="49" t="n">
        <v>4.49546304360565</v>
      </c>
      <c r="U274" s="49" t="n">
        <v>4.42204034547632</v>
      </c>
      <c r="V274" s="49" t="n">
        <v>4.350262908051279</v>
      </c>
      <c r="W274" s="49" t="n">
        <v>4.269223475881113</v>
      </c>
      <c r="X274" s="49" t="n">
        <v>4.191712198777982</v>
      </c>
      <c r="Y274" s="49" t="n">
        <v>4.119030900916293</v>
      </c>
      <c r="Z274" s="49" t="n">
        <v>4.053752525377483</v>
      </c>
      <c r="AA274" s="49" t="n">
        <v>3.958994914492842</v>
      </c>
      <c r="AB274" s="49" t="n">
        <v>3.893011898977515</v>
      </c>
      <c r="AC274" s="49" t="n">
        <v>3.83042574119467</v>
      </c>
      <c r="AD274" s="49" t="n">
        <v>3.770825986909112</v>
      </c>
      <c r="AE274" s="49" t="n">
        <v>3.713875002925156</v>
      </c>
      <c r="AF274" s="50" t="n">
        <v>3.65929170138731</v>
      </c>
    </row>
    <row r="275" hidden="1" s="108">
      <c r="A275" s="49" t="inlineStr">
        <is>
          <t>France_PV_4_low_temp_baseline</t>
        </is>
      </c>
      <c r="B275" s="49" t="n">
        <v>6.242626718029133</v>
      </c>
      <c r="C275" s="49" t="n">
        <v>5.966644967734005</v>
      </c>
      <c r="D275" s="49" t="n">
        <v>5.721450733348432</v>
      </c>
      <c r="E275" s="49" t="n">
        <v>5.498362293881504</v>
      </c>
      <c r="F275" s="49" t="n">
        <v>5.291847713399481</v>
      </c>
      <c r="G275" s="49" t="n">
        <v>5.098181126430564</v>
      </c>
      <c r="H275" s="49" t="n">
        <v>4.914742301991289</v>
      </c>
      <c r="I275" s="49" t="n">
        <v>4.739623565678119</v>
      </c>
      <c r="J275" s="49" t="n">
        <v>4.571395941489513</v>
      </c>
      <c r="K275" s="49" t="n">
        <v>4.408963257767719</v>
      </c>
      <c r="L275" s="49" t="n">
        <v>4.251467474755787</v>
      </c>
      <c r="M275" s="49" t="n">
        <v>4.147245122466335</v>
      </c>
      <c r="N275" s="49" t="n">
        <v>4.050028276954132</v>
      </c>
      <c r="O275" s="49" t="n">
        <v>3.957594787954014</v>
      </c>
      <c r="P275" s="49" t="n">
        <v>3.869555538928063</v>
      </c>
      <c r="Q275" s="49" t="n">
        <v>3.784471478169859</v>
      </c>
      <c r="R275" s="49" t="n">
        <v>3.701460445553473</v>
      </c>
      <c r="S275" s="49" t="n">
        <v>3.622381738485364</v>
      </c>
      <c r="T275" s="49" t="n">
        <v>3.545897862529217</v>
      </c>
      <c r="U275" s="49" t="n">
        <v>3.472238391214793</v>
      </c>
      <c r="V275" s="49" t="n">
        <v>3.400308158302717</v>
      </c>
      <c r="W275" s="49" t="n">
        <v>3.32774517989378</v>
      </c>
      <c r="X275" s="49" t="n">
        <v>3.256227254948346</v>
      </c>
      <c r="Y275" s="49" t="n">
        <v>3.187422847613257</v>
      </c>
      <c r="Z275" s="49" t="n">
        <v>3.127521463154872</v>
      </c>
      <c r="AA275" s="49" t="n">
        <v>3.02999387121876</v>
      </c>
      <c r="AB275" s="49" t="n">
        <v>2.963618405521164</v>
      </c>
      <c r="AC275" s="49" t="n">
        <v>2.899725945514942</v>
      </c>
      <c r="AD275" s="49" t="n">
        <v>2.838066710673427</v>
      </c>
      <c r="AE275" s="49" t="n">
        <v>2.778429432476686</v>
      </c>
      <c r="AF275" s="50" t="n">
        <v>2.720633826942256</v>
      </c>
    </row>
    <row r="276" hidden="1" s="108">
      <c r="A276" s="49" t="inlineStr">
        <is>
          <t>France_Onshore_1_high_temp_baseline</t>
        </is>
      </c>
      <c r="B276" s="49" t="n">
        <v>5.052665388162875</v>
      </c>
      <c r="C276" s="49" t="n">
        <v>4.833959418205541</v>
      </c>
      <c r="D276" s="49" t="n">
        <v>4.621829579326105</v>
      </c>
      <c r="E276" s="49" t="n">
        <v>4.414654336676848</v>
      </c>
      <c r="F276" s="49" t="n">
        <v>4.211263870132342</v>
      </c>
      <c r="G276" s="49" t="n">
        <v>4.010783529645549</v>
      </c>
      <c r="H276" s="49" t="n">
        <v>3.812539352823115</v>
      </c>
      <c r="I276" s="49" t="n">
        <v>3.61599834062522</v>
      </c>
      <c r="J276" s="49" t="n">
        <v>3.420729224537378</v>
      </c>
      <c r="K276" s="49" t="n">
        <v>3.226375842525537</v>
      </c>
      <c r="L276" s="49" t="n">
        <v>3.032638559826927</v>
      </c>
      <c r="M276" s="49" t="n">
        <v>2.961175583002465</v>
      </c>
      <c r="N276" s="49" t="n">
        <v>2.89837220431292</v>
      </c>
      <c r="O276" s="49" t="n">
        <v>2.836460494182164</v>
      </c>
      <c r="P276" s="49" t="n">
        <v>2.775505266423812</v>
      </c>
      <c r="Q276" s="49" t="n">
        <v>2.71578946448509</v>
      </c>
      <c r="R276" s="49" t="n">
        <v>2.656458449246623</v>
      </c>
      <c r="S276" s="49" t="n">
        <v>2.597651658355159</v>
      </c>
      <c r="T276" s="49" t="n">
        <v>2.540869928286964</v>
      </c>
      <c r="U276" s="49" t="n">
        <v>2.483718400303168</v>
      </c>
      <c r="V276" s="49" t="n">
        <v>2.426369493694688</v>
      </c>
      <c r="W276" s="49" t="n">
        <v>2.373542134089826</v>
      </c>
      <c r="X276" s="49" t="n">
        <v>2.321320836080223</v>
      </c>
      <c r="Y276" s="49" t="n">
        <v>2.269236954767902</v>
      </c>
      <c r="Z276" s="49" t="n">
        <v>2.219698548047067</v>
      </c>
      <c r="AA276" s="49" t="n">
        <v>2.148347166660567</v>
      </c>
      <c r="AB276" s="49" t="n">
        <v>2.093588673501177</v>
      </c>
      <c r="AC276" s="49" t="n">
        <v>2.0392265466039</v>
      </c>
      <c r="AD276" s="49" t="n">
        <v>1.985190326263607</v>
      </c>
      <c r="AE276" s="49" t="n">
        <v>1.931417573309159</v>
      </c>
      <c r="AF276" s="50" t="n">
        <v>1.877852534480851</v>
      </c>
    </row>
    <row r="277" hidden="1" s="108">
      <c r="A277" s="49" t="inlineStr">
        <is>
          <t>France_Onshore_2_high_temp_baseline</t>
        </is>
      </c>
      <c r="B277" s="49" t="n">
        <v>6.031174408944413</v>
      </c>
      <c r="C277" s="49" t="n">
        <v>5.779195122562591</v>
      </c>
      <c r="D277" s="49" t="n">
        <v>5.53541070647894</v>
      </c>
      <c r="E277" s="49" t="n">
        <v>5.297682594587913</v>
      </c>
      <c r="F277" s="49" t="n">
        <v>5.064462396454839</v>
      </c>
      <c r="G277" s="49" t="n">
        <v>4.834586949576499</v>
      </c>
      <c r="H277" s="49" t="n">
        <v>4.607154591932373</v>
      </c>
      <c r="I277" s="49" t="n">
        <v>4.381446920957886</v>
      </c>
      <c r="J277" s="49" t="n">
        <v>4.156877367105523</v>
      </c>
      <c r="K277" s="49" t="n">
        <v>3.932956264953916</v>
      </c>
      <c r="L277" s="49" t="n">
        <v>3.709266448170469</v>
      </c>
      <c r="M277" s="49" t="n">
        <v>3.623633142649583</v>
      </c>
      <c r="N277" s="49" t="n">
        <v>3.549164737015071</v>
      </c>
      <c r="O277" s="49" t="n">
        <v>3.475795152917875</v>
      </c>
      <c r="P277" s="49" t="n">
        <v>3.403606831431381</v>
      </c>
      <c r="Q277" s="49" t="n">
        <v>3.33296426966777</v>
      </c>
      <c r="R277" s="49" t="n">
        <v>3.262760091118523</v>
      </c>
      <c r="S277" s="49" t="n">
        <v>3.193173573308611</v>
      </c>
      <c r="T277" s="49" t="n">
        <v>3.126143433969789</v>
      </c>
      <c r="U277" s="49" t="n">
        <v>3.058571958501997</v>
      </c>
      <c r="V277" s="49" t="n">
        <v>2.990681673981181</v>
      </c>
      <c r="W277" s="49" t="n">
        <v>2.928684544398774</v>
      </c>
      <c r="X277" s="49" t="n">
        <v>2.867387515885085</v>
      </c>
      <c r="Y277" s="49" t="n">
        <v>2.806181283670588</v>
      </c>
      <c r="Z277" s="49" t="n">
        <v>2.748166669552933</v>
      </c>
      <c r="AA277" s="49" t="n">
        <v>2.661942002215202</v>
      </c>
      <c r="AB277" s="49" t="n">
        <v>2.597017387997708</v>
      </c>
      <c r="AC277" s="49" t="n">
        <v>2.532503636153138</v>
      </c>
      <c r="AD277" s="49" t="n">
        <v>2.468304661375849</v>
      </c>
      <c r="AE277" s="49" t="n">
        <v>2.404334586187476</v>
      </c>
      <c r="AF277" s="50" t="n">
        <v>2.340515997629959</v>
      </c>
    </row>
    <row r="278" hidden="1" s="108">
      <c r="A278" s="49" t="inlineStr">
        <is>
          <t>France_Onshore_3_high_temp_baseline</t>
        </is>
      </c>
      <c r="B278" s="49" t="n">
        <v>7.576505253329843</v>
      </c>
      <c r="C278" s="49" t="n">
        <v>7.272295607620086</v>
      </c>
      <c r="D278" s="49" t="n">
        <v>6.978798841065906</v>
      </c>
      <c r="E278" s="49" t="n">
        <v>6.69304845633868</v>
      </c>
      <c r="F278" s="49" t="n">
        <v>6.412884736399831</v>
      </c>
      <c r="G278" s="49" t="n">
        <v>6.136673439059307</v>
      </c>
      <c r="H278" s="49" t="n">
        <v>5.863135871493235</v>
      </c>
      <c r="I278" s="49" t="n">
        <v>5.59124133213416</v>
      </c>
      <c r="J278" s="49" t="n">
        <v>5.320136308419587</v>
      </c>
      <c r="K278" s="49" t="n">
        <v>5.049096277669253</v>
      </c>
      <c r="L278" s="49" t="n">
        <v>4.77749191525006</v>
      </c>
      <c r="M278" s="49" t="n">
        <v>4.669243514379804</v>
      </c>
      <c r="N278" s="49" t="n">
        <v>4.576082996199795</v>
      </c>
      <c r="O278" s="49" t="n">
        <v>4.48434148583467</v>
      </c>
      <c r="P278" s="49" t="n">
        <v>4.394127757527341</v>
      </c>
      <c r="Q278" s="49" t="n">
        <v>4.30593242716901</v>
      </c>
      <c r="R278" s="49" t="n">
        <v>4.218251660688338</v>
      </c>
      <c r="S278" s="49" t="n">
        <v>4.131325904637712</v>
      </c>
      <c r="T278" s="49" t="n">
        <v>4.047775840288889</v>
      </c>
      <c r="U278" s="49" t="n">
        <v>3.963405305713954</v>
      </c>
      <c r="V278" s="49" t="n">
        <v>3.878514374986378</v>
      </c>
      <c r="W278" s="49" t="n">
        <v>3.802114740819217</v>
      </c>
      <c r="X278" s="49" t="n">
        <v>3.726500860246223</v>
      </c>
      <c r="Y278" s="49" t="n">
        <v>3.650838716649956</v>
      </c>
      <c r="Z278" s="49" t="n">
        <v>3.579297742277691</v>
      </c>
      <c r="AA278" s="49" t="n">
        <v>3.469554303011736</v>
      </c>
      <c r="AB278" s="49" t="n">
        <v>3.388330911663494</v>
      </c>
      <c r="AC278" s="49" t="n">
        <v>3.307451483830427</v>
      </c>
      <c r="AD278" s="49" t="n">
        <v>3.226772170049547</v>
      </c>
      <c r="AE278" s="49" t="n">
        <v>3.146162242564764</v>
      </c>
      <c r="AF278" s="50" t="n">
        <v>3.065501670055574</v>
      </c>
    </row>
    <row r="279" hidden="1" s="108">
      <c r="A279" s="49" t="inlineStr">
        <is>
          <t>France_Offshore_1_high_temp_baseline</t>
        </is>
      </c>
      <c r="B279" s="49" t="n">
        <v>7.38884911451756</v>
      </c>
      <c r="C279" s="49" t="n">
        <v>7.066630089164456</v>
      </c>
      <c r="D279" s="49" t="n">
        <v>6.764923128686295</v>
      </c>
      <c r="E279" s="49" t="n">
        <v>6.477369546920257</v>
      </c>
      <c r="F279" s="49" t="n">
        <v>6.199921554179912</v>
      </c>
      <c r="G279" s="49" t="n">
        <v>5.929835030959804</v>
      </c>
      <c r="H279" s="49" t="n">
        <v>5.665155337400881</v>
      </c>
      <c r="I279" s="49" t="n">
        <v>5.40443271552852</v>
      </c>
      <c r="J279" s="49" t="n">
        <v>5.146554499093518</v>
      </c>
      <c r="K279" s="49" t="n">
        <v>4.890641026746463</v>
      </c>
      <c r="L279" s="49" t="n">
        <v>4.635978303366032</v>
      </c>
      <c r="M279" s="49" t="n">
        <v>4.512435924906538</v>
      </c>
      <c r="N279" s="49" t="n">
        <v>4.400152754209112</v>
      </c>
      <c r="O279" s="49" t="n">
        <v>4.295108359795686</v>
      </c>
      <c r="P279" s="49" t="n">
        <v>4.195651189251698</v>
      </c>
      <c r="Q279" s="49" t="n">
        <v>4.100768559749472</v>
      </c>
      <c r="R279" s="49" t="n">
        <v>4.010149079035348</v>
      </c>
      <c r="S279" s="49" t="n">
        <v>3.922083201942183</v>
      </c>
      <c r="T279" s="49" t="n">
        <v>3.836733058545174</v>
      </c>
      <c r="U279" s="49" t="n">
        <v>3.754347930170056</v>
      </c>
      <c r="V279" s="49" t="n">
        <v>3.672707042779467</v>
      </c>
      <c r="W279" s="49" t="n">
        <v>3.585751266333827</v>
      </c>
      <c r="X279" s="49" t="n">
        <v>3.500618245014045</v>
      </c>
      <c r="Y279" s="49" t="n">
        <v>3.418198912102608</v>
      </c>
      <c r="Z279" s="49" t="n">
        <v>3.340249761830941</v>
      </c>
      <c r="AA279" s="49" t="n">
        <v>3.241736403150945</v>
      </c>
      <c r="AB279" s="49" t="n">
        <v>3.162202480626782</v>
      </c>
      <c r="AC279" s="49" t="n">
        <v>3.084435532460751</v>
      </c>
      <c r="AD279" s="49" t="n">
        <v>3.008161123622276</v>
      </c>
      <c r="AE279" s="49" t="n">
        <v>2.93315280065693</v>
      </c>
      <c r="AF279" s="50" t="n">
        <v>2.859221303702694</v>
      </c>
    </row>
    <row r="280" hidden="1" s="108">
      <c r="A280" s="49" t="inlineStr">
        <is>
          <t>France_Offshore_2_high_temp_baseline</t>
        </is>
      </c>
      <c r="B280" s="49" t="n">
        <v>8.638885638251583</v>
      </c>
      <c r="C280" s="49" t="n">
        <v>8.273256007791709</v>
      </c>
      <c r="D280" s="49" t="n">
        <v>7.934532142270635</v>
      </c>
      <c r="E280" s="49" t="n">
        <v>7.614630609380127</v>
      </c>
      <c r="F280" s="49" t="n">
        <v>7.308421333351935</v>
      </c>
      <c r="G280" s="49" t="n">
        <v>7.012440454918582</v>
      </c>
      <c r="H280" s="49" t="n">
        <v>6.724233473169518</v>
      </c>
      <c r="I280" s="49" t="n">
        <v>6.441991827264333</v>
      </c>
      <c r="J280" s="49" t="n">
        <v>6.164338738002414</v>
      </c>
      <c r="K280" s="49" t="n">
        <v>5.890196436328949</v>
      </c>
      <c r="L280" s="49" t="n">
        <v>5.618700334038725</v>
      </c>
      <c r="M280" s="49" t="n">
        <v>5.470960566916123</v>
      </c>
      <c r="N280" s="49" t="n">
        <v>5.33803453337292</v>
      </c>
      <c r="O280" s="49" t="n">
        <v>5.214634995683259</v>
      </c>
      <c r="P280" s="49" t="n">
        <v>5.098592986138243</v>
      </c>
      <c r="Q280" s="49" t="n">
        <v>4.988579834077643</v>
      </c>
      <c r="R280" s="49" t="n">
        <v>4.884191023902929</v>
      </c>
      <c r="S280" s="49" t="n">
        <v>4.783174885738743</v>
      </c>
      <c r="T280" s="49" t="n">
        <v>4.68574957779374</v>
      </c>
      <c r="U280" s="49" t="n">
        <v>4.592248832621111</v>
      </c>
      <c r="V280" s="49" t="n">
        <v>4.499740914616007</v>
      </c>
      <c r="W280" s="49" t="n">
        <v>4.399668538798243</v>
      </c>
      <c r="X280" s="49" t="n">
        <v>4.302092401425966</v>
      </c>
      <c r="Y280" s="49" t="n">
        <v>4.208198951089885</v>
      </c>
      <c r="Z280" s="49" t="n">
        <v>4.120324732688934</v>
      </c>
      <c r="AA280" s="49" t="n">
        <v>4.005285322073347</v>
      </c>
      <c r="AB280" s="49" t="n">
        <v>3.915503648902062</v>
      </c>
      <c r="AC280" s="49" t="n">
        <v>3.82817532702776</v>
      </c>
      <c r="AD280" s="49" t="n">
        <v>3.742943058516804</v>
      </c>
      <c r="AE280" s="49" t="n">
        <v>3.659512644474964</v>
      </c>
      <c r="AF280" s="50" t="n">
        <v>3.577638810553245</v>
      </c>
    </row>
    <row r="281" hidden="1" s="108">
      <c r="A281" s="49" t="inlineStr">
        <is>
          <t>France_PV_4_high_temp_baseline</t>
        </is>
      </c>
      <c r="B281" s="49" t="n">
        <v>12.36888415405433</v>
      </c>
      <c r="C281" s="49" t="n">
        <v>11.68058925909458</v>
      </c>
      <c r="D281" s="49" t="n">
        <v>11.03115074231661</v>
      </c>
      <c r="E281" s="49" t="n">
        <v>10.40840009163137</v>
      </c>
      <c r="F281" s="49" t="n">
        <v>9.804491882994508</v>
      </c>
      <c r="G281" s="49" t="n">
        <v>9.214063324681216</v>
      </c>
      <c r="H281" s="49" t="n">
        <v>8.633272780428578</v>
      </c>
      <c r="I281" s="49" t="n">
        <v>8.059258965422387</v>
      </c>
      <c r="J281" s="49" t="n">
        <v>7.489818414386798</v>
      </c>
      <c r="K281" s="49" t="n">
        <v>6.923203726895201</v>
      </c>
      <c r="L281" s="49" t="n">
        <v>6.357992246165725</v>
      </c>
      <c r="M281" s="49" t="n">
        <v>6.173799921937524</v>
      </c>
      <c r="N281" s="49" t="n">
        <v>5.996406078630544</v>
      </c>
      <c r="O281" s="49" t="n">
        <v>5.823494961653942</v>
      </c>
      <c r="P281" s="49" t="n">
        <v>5.654664693285811</v>
      </c>
      <c r="Q281" s="49" t="n">
        <v>5.488419937338016</v>
      </c>
      <c r="R281" s="49" t="n">
        <v>5.3238479342973</v>
      </c>
      <c r="S281" s="49" t="n">
        <v>5.16288785101098</v>
      </c>
      <c r="T281" s="49" t="n">
        <v>5.004151232459803</v>
      </c>
      <c r="U281" s="49" t="n">
        <v>4.847879624985689</v>
      </c>
      <c r="V281" s="49" t="n">
        <v>4.6929394432997</v>
      </c>
      <c r="W281" s="49" t="n">
        <v>4.539576635420666</v>
      </c>
      <c r="X281" s="49" t="n">
        <v>4.386280675793277</v>
      </c>
      <c r="Y281" s="49" t="n">
        <v>4.234752698258385</v>
      </c>
      <c r="Z281" s="49" t="n">
        <v>4.091270580659312</v>
      </c>
      <c r="AA281" s="49" t="n">
        <v>3.908506134493438</v>
      </c>
      <c r="AB281" s="49" t="n">
        <v>3.756455648924557</v>
      </c>
      <c r="AC281" s="49" t="n">
        <v>3.605864255714192</v>
      </c>
      <c r="AD281" s="49" t="n">
        <v>3.456447411626586</v>
      </c>
      <c r="AE281" s="49" t="n">
        <v>3.307961782746208</v>
      </c>
      <c r="AF281" s="50" t="n">
        <v>3.160197083702284</v>
      </c>
    </row>
    <row r="282" hidden="1" s="108">
      <c r="A282" s="49" t="inlineStr">
        <is>
          <t>Ghana_Offshore_1_low_temp_baseline</t>
        </is>
      </c>
      <c r="B282" s="49" t="n">
        <v>19.77236255913092</v>
      </c>
      <c r="C282" s="49" t="n">
        <v>19.14910418674784</v>
      </c>
      <c r="D282" s="49" t="n">
        <v>18.61739359952734</v>
      </c>
      <c r="E282" s="49" t="n">
        <v>18.15107713910541</v>
      </c>
      <c r="F282" s="49" t="n">
        <v>17.73366579538392</v>
      </c>
      <c r="G282" s="49" t="n">
        <v>17.35411847708929</v>
      </c>
      <c r="H282" s="49" t="n">
        <v>17.00469253364354</v>
      </c>
      <c r="I282" s="49" t="n">
        <v>16.67975590679471</v>
      </c>
      <c r="J282" s="49" t="n">
        <v>16.37508801377531</v>
      </c>
      <c r="K282" s="49" t="n">
        <v>16.08744690534894</v>
      </c>
      <c r="L282" s="49" t="n">
        <v>15.81428988554853</v>
      </c>
      <c r="M282" s="49" t="n">
        <v>15.3900245481019</v>
      </c>
      <c r="N282" s="49" t="n">
        <v>15.02140443391888</v>
      </c>
      <c r="O282" s="49" t="n">
        <v>14.68913994109049</v>
      </c>
      <c r="P282" s="49" t="n">
        <v>14.38523557624103</v>
      </c>
      <c r="Q282" s="49" t="n">
        <v>14.10475985614594</v>
      </c>
      <c r="R282" s="49" t="n">
        <v>13.84610756619714</v>
      </c>
      <c r="S282" s="49" t="n">
        <v>13.60115039073637</v>
      </c>
      <c r="T282" s="49" t="n">
        <v>13.37055858352367</v>
      </c>
      <c r="U282" s="49" t="n">
        <v>13.15540616162562</v>
      </c>
      <c r="V282" s="49" t="n">
        <v>12.94527098661423</v>
      </c>
      <c r="W282" s="49" t="n">
        <v>12.70588366156788</v>
      </c>
      <c r="X282" s="49" t="n">
        <v>12.47743244254049</v>
      </c>
      <c r="Y282" s="49" t="n">
        <v>12.26400903405538</v>
      </c>
      <c r="Z282" s="49" t="n">
        <v>12.07369829191081</v>
      </c>
      <c r="AA282" s="49" t="n">
        <v>11.79062901549669</v>
      </c>
      <c r="AB282" s="49" t="n">
        <v>11.59782024008938</v>
      </c>
      <c r="AC282" s="49" t="n">
        <v>11.41554304432802</v>
      </c>
      <c r="AD282" s="49" t="n">
        <v>11.24250939388835</v>
      </c>
      <c r="AE282" s="49" t="n">
        <v>11.07766007643362</v>
      </c>
      <c r="AF282" s="50" t="n">
        <v>10.92011355265522</v>
      </c>
    </row>
    <row r="283" hidden="1" s="108">
      <c r="A283" s="49" t="inlineStr">
        <is>
          <t>Ghana_Offshore_2_low_temp_baseline</t>
        </is>
      </c>
      <c r="B283" s="49" t="n">
        <v>25.36747932206352</v>
      </c>
      <c r="C283" s="49" t="n">
        <v>24.57092185808909</v>
      </c>
      <c r="D283" s="49" t="n">
        <v>23.89471674552696</v>
      </c>
      <c r="E283" s="49" t="n">
        <v>23.30444934880532</v>
      </c>
      <c r="F283" s="49" t="n">
        <v>22.77842137621805</v>
      </c>
      <c r="G283" s="49" t="n">
        <v>22.30210261648636</v>
      </c>
      <c r="H283" s="49" t="n">
        <v>21.86530271116779</v>
      </c>
      <c r="I283" s="49" t="n">
        <v>21.46060821387591</v>
      </c>
      <c r="J283" s="49" t="n">
        <v>21.0824627089317</v>
      </c>
      <c r="K283" s="49" t="n">
        <v>20.72659728681586</v>
      </c>
      <c r="L283" s="49" t="n">
        <v>20.38966293983106</v>
      </c>
      <c r="M283" s="49" t="n">
        <v>19.83942282431261</v>
      </c>
      <c r="N283" s="49" t="n">
        <v>19.36230621486724</v>
      </c>
      <c r="O283" s="49" t="n">
        <v>18.93293791902081</v>
      </c>
      <c r="P283" s="49" t="n">
        <v>18.54080067294985</v>
      </c>
      <c r="Q283" s="49" t="n">
        <v>18.17940804428703</v>
      </c>
      <c r="R283" s="49" t="n">
        <v>17.84664944658769</v>
      </c>
      <c r="S283" s="49" t="n">
        <v>17.53183281135657</v>
      </c>
      <c r="T283" s="49" t="n">
        <v>17.23584099709598</v>
      </c>
      <c r="U283" s="49" t="n">
        <v>16.96008801094942</v>
      </c>
      <c r="V283" s="49" t="n">
        <v>16.69086408278539</v>
      </c>
      <c r="W283" s="49" t="n">
        <v>16.38305344424461</v>
      </c>
      <c r="X283" s="49" t="n">
        <v>16.08956499053628</v>
      </c>
      <c r="Y283" s="49" t="n">
        <v>15.81578394676293</v>
      </c>
      <c r="Z283" s="49" t="n">
        <v>15.57234992469421</v>
      </c>
      <c r="AA283" s="49" t="n">
        <v>15.20681033899961</v>
      </c>
      <c r="AB283" s="49" t="n">
        <v>14.95996695561856</v>
      </c>
      <c r="AC283" s="49" t="n">
        <v>14.72692243451849</v>
      </c>
      <c r="AD283" s="49" t="n">
        <v>14.50598376338514</v>
      </c>
      <c r="AE283" s="49" t="n">
        <v>14.29575883181722</v>
      </c>
      <c r="AF283" s="50" t="n">
        <v>14.09508916563627</v>
      </c>
    </row>
    <row r="284" hidden="1" s="108">
      <c r="A284" s="49" t="inlineStr">
        <is>
          <t>Ghana_PV_4_low_temp_baseline</t>
        </is>
      </c>
      <c r="B284" s="49" t="n">
        <v>4.846275024043781</v>
      </c>
      <c r="C284" s="49" t="n">
        <v>4.62790955263943</v>
      </c>
      <c r="D284" s="49" t="n">
        <v>4.435901991622762</v>
      </c>
      <c r="E284" s="49" t="n">
        <v>4.262820759516863</v>
      </c>
      <c r="F284" s="49" t="n">
        <v>4.103931433644876</v>
      </c>
      <c r="G284" s="49" t="n">
        <v>3.95604596115234</v>
      </c>
      <c r="H284" s="49" t="n">
        <v>3.816922839494457</v>
      </c>
      <c r="I284" s="49" t="n">
        <v>3.684930531594734</v>
      </c>
      <c r="J284" s="49" t="n">
        <v>3.558847234323039</v>
      </c>
      <c r="K284" s="49" t="n">
        <v>3.437735972982396</v>
      </c>
      <c r="L284" s="49" t="n">
        <v>3.320863555267145</v>
      </c>
      <c r="M284" s="49" t="n">
        <v>3.237525265012527</v>
      </c>
      <c r="N284" s="49" t="n">
        <v>3.160172052983334</v>
      </c>
      <c r="O284" s="49" t="n">
        <v>3.086884801584865</v>
      </c>
      <c r="P284" s="49" t="n">
        <v>3.017328211109436</v>
      </c>
      <c r="Q284" s="49" t="n">
        <v>2.9502598366142</v>
      </c>
      <c r="R284" s="49" t="n">
        <v>2.884918417086564</v>
      </c>
      <c r="S284" s="49" t="n">
        <v>2.82291125405093</v>
      </c>
      <c r="T284" s="49" t="n">
        <v>2.763083640387768</v>
      </c>
      <c r="U284" s="49" t="n">
        <v>2.705634777279126</v>
      </c>
      <c r="V284" s="49" t="n">
        <v>2.649619339866192</v>
      </c>
      <c r="W284" s="49" t="n">
        <v>2.592998270505658</v>
      </c>
      <c r="X284" s="49" t="n">
        <v>2.537221208493391</v>
      </c>
      <c r="Y284" s="49" t="n">
        <v>2.483730603481614</v>
      </c>
      <c r="Z284" s="49" t="n">
        <v>2.437875388190194</v>
      </c>
      <c r="AA284" s="49" t="n">
        <v>2.35945295809537</v>
      </c>
      <c r="AB284" s="49" t="n">
        <v>2.30789157723919</v>
      </c>
      <c r="AC284" s="49" t="n">
        <v>2.258421028784319</v>
      </c>
      <c r="AD284" s="49" t="n">
        <v>2.210826376210979</v>
      </c>
      <c r="AE284" s="49" t="n">
        <v>2.164925925994178</v>
      </c>
      <c r="AF284" s="50" t="n">
        <v>2.120564727405212</v>
      </c>
    </row>
    <row r="285" hidden="1" s="108">
      <c r="A285" s="49" t="inlineStr">
        <is>
          <t>Ghana_Offshore_1_high_temp_baseline</t>
        </is>
      </c>
      <c r="B285" s="49" t="n">
        <v>22.08737940284966</v>
      </c>
      <c r="C285" s="49" t="n">
        <v>21.23370696579489</v>
      </c>
      <c r="D285" s="49" t="n">
        <v>20.46312773020449</v>
      </c>
      <c r="E285" s="49" t="n">
        <v>19.75021838764006</v>
      </c>
      <c r="F285" s="49" t="n">
        <v>19.07879568328866</v>
      </c>
      <c r="G285" s="49" t="n">
        <v>18.4378820101161</v>
      </c>
      <c r="H285" s="49" t="n">
        <v>17.81964617939465</v>
      </c>
      <c r="I285" s="49" t="n">
        <v>17.21826359490167</v>
      </c>
      <c r="J285" s="49" t="n">
        <v>16.62924395578624</v>
      </c>
      <c r="K285" s="49" t="n">
        <v>16.04901377670533</v>
      </c>
      <c r="L285" s="49" t="n">
        <v>15.47464577551249</v>
      </c>
      <c r="M285" s="49" t="n">
        <v>15.07777817299818</v>
      </c>
      <c r="N285" s="49" t="n">
        <v>14.72735181323976</v>
      </c>
      <c r="O285" s="49" t="n">
        <v>14.40671540283612</v>
      </c>
      <c r="P285" s="49" t="n">
        <v>14.10903860596521</v>
      </c>
      <c r="Q285" s="49" t="n">
        <v>13.83013713618437</v>
      </c>
      <c r="R285" s="49" t="n">
        <v>13.56873747253968</v>
      </c>
      <c r="S285" s="49" t="n">
        <v>13.31774588078021</v>
      </c>
      <c r="T285" s="49" t="n">
        <v>13.07784942078674</v>
      </c>
      <c r="U285" s="49" t="n">
        <v>12.85009910131236</v>
      </c>
      <c r="V285" s="49" t="n">
        <v>12.62525689455795</v>
      </c>
      <c r="W285" s="49" t="n">
        <v>12.37699198910985</v>
      </c>
      <c r="X285" s="49" t="n">
        <v>12.13625442240769</v>
      </c>
      <c r="Y285" s="49" t="n">
        <v>11.90676238056579</v>
      </c>
      <c r="Z285" s="49" t="n">
        <v>11.69585121898921</v>
      </c>
      <c r="AA285" s="49" t="n">
        <v>11.39902191804261</v>
      </c>
      <c r="AB285" s="49" t="n">
        <v>11.18131223047642</v>
      </c>
      <c r="AC285" s="49" t="n">
        <v>10.97089081629582</v>
      </c>
      <c r="AD285" s="49" t="n">
        <v>10.7666069878693</v>
      </c>
      <c r="AE285" s="49" t="n">
        <v>10.56750767169215</v>
      </c>
      <c r="AF285" s="50" t="n">
        <v>10.37279265012584</v>
      </c>
    </row>
    <row r="286" hidden="1" s="108">
      <c r="A286" s="49" t="inlineStr">
        <is>
          <t>Ghana_Offshore_2_high_temp_baseline</t>
        </is>
      </c>
      <c r="B286" s="49" t="n">
        <v>27.08318164672268</v>
      </c>
      <c r="C286" s="49" t="n">
        <v>26.06006783157595</v>
      </c>
      <c r="D286" s="49" t="n">
        <v>25.14524378297056</v>
      </c>
      <c r="E286" s="49" t="n">
        <v>24.30616817749511</v>
      </c>
      <c r="F286" s="49" t="n">
        <v>23.52217282670342</v>
      </c>
      <c r="G286" s="49" t="n">
        <v>22.77928082709169</v>
      </c>
      <c r="H286" s="49" t="n">
        <v>22.06756233502665</v>
      </c>
      <c r="I286" s="49" t="n">
        <v>21.37967145921635</v>
      </c>
      <c r="J286" s="49" t="n">
        <v>20.70998374016453</v>
      </c>
      <c r="K286" s="49" t="n">
        <v>20.0540609737752</v>
      </c>
      <c r="L286" s="49" t="n">
        <v>19.4083047283938</v>
      </c>
      <c r="M286" s="49" t="n">
        <v>18.91469422160441</v>
      </c>
      <c r="N286" s="49" t="n">
        <v>18.48166559759267</v>
      </c>
      <c r="O286" s="49" t="n">
        <v>18.08752004544537</v>
      </c>
      <c r="P286" s="49" t="n">
        <v>17.72336503995315</v>
      </c>
      <c r="Q286" s="49" t="n">
        <v>17.38375666668461</v>
      </c>
      <c r="R286" s="49" t="n">
        <v>17.06704940061289</v>
      </c>
      <c r="S286" s="49" t="n">
        <v>16.76399016677515</v>
      </c>
      <c r="T286" s="49" t="n">
        <v>16.4754883295928</v>
      </c>
      <c r="U286" s="49" t="n">
        <v>16.20293027185225</v>
      </c>
      <c r="V286" s="49" t="n">
        <v>15.93424744815425</v>
      </c>
      <c r="W286" s="49" t="n">
        <v>15.63275441699309</v>
      </c>
      <c r="X286" s="49" t="n">
        <v>15.34151863174449</v>
      </c>
      <c r="Y286" s="49" t="n">
        <v>15.0654413850468</v>
      </c>
      <c r="Z286" s="49" t="n">
        <v>14.81417600323133</v>
      </c>
      <c r="AA286" s="49" t="n">
        <v>14.45076357380082</v>
      </c>
      <c r="AB286" s="49" t="n">
        <v>14.19155244814999</v>
      </c>
      <c r="AC286" s="49" t="n">
        <v>13.9424467344436</v>
      </c>
      <c r="AD286" s="49" t="n">
        <v>13.70197465821742</v>
      </c>
      <c r="AE286" s="49" t="n">
        <v>13.46892271261896</v>
      </c>
      <c r="AF286" s="50" t="n">
        <v>13.24227747353306</v>
      </c>
    </row>
    <row r="287" hidden="1" s="108">
      <c r="A287" s="49" t="inlineStr">
        <is>
          <t>Ghana_PV_4_high_temp_baseline</t>
        </is>
      </c>
      <c r="B287" s="49" t="n">
        <v>9.213187046427043</v>
      </c>
      <c r="C287" s="49" t="n">
        <v>8.696157469797321</v>
      </c>
      <c r="D287" s="49" t="n">
        <v>8.20853113995334</v>
      </c>
      <c r="E287" s="49" t="n">
        <v>7.741798684983197</v>
      </c>
      <c r="F287" s="49" t="n">
        <v>7.290507715147656</v>
      </c>
      <c r="G287" s="49" t="n">
        <v>6.850961550541106</v>
      </c>
      <c r="H287" s="49" t="n">
        <v>6.420539965878374</v>
      </c>
      <c r="I287" s="49" t="n">
        <v>5.997317469057226</v>
      </c>
      <c r="J287" s="49" t="n">
        <v>5.579835881679752</v>
      </c>
      <c r="K287" s="49" t="n">
        <v>5.166962260719335</v>
      </c>
      <c r="L287" s="49" t="n">
        <v>4.75779656873555</v>
      </c>
      <c r="M287" s="49" t="n">
        <v>4.620413051216279</v>
      </c>
      <c r="N287" s="49" t="n">
        <v>4.488417573673794</v>
      </c>
      <c r="O287" s="49" t="n">
        <v>4.35998630665239</v>
      </c>
      <c r="P287" s="49" t="n">
        <v>4.234810002382304</v>
      </c>
      <c r="Q287" s="49" t="n">
        <v>4.111707904073821</v>
      </c>
      <c r="R287" s="49" t="n">
        <v>3.989958637949858</v>
      </c>
      <c r="S287" s="49" t="n">
        <v>3.871112979610416</v>
      </c>
      <c r="T287" s="49" t="n">
        <v>3.754071065209493</v>
      </c>
      <c r="U287" s="49" t="n">
        <v>3.63903156441298</v>
      </c>
      <c r="V287" s="49" t="n">
        <v>3.52509346434268</v>
      </c>
      <c r="W287" s="49" t="n">
        <v>3.411682599252342</v>
      </c>
      <c r="X287" s="49" t="n">
        <v>3.298537846916414</v>
      </c>
      <c r="Y287" s="49" t="n">
        <v>3.187039907668132</v>
      </c>
      <c r="Z287" s="49" t="n">
        <v>3.082290325922386</v>
      </c>
      <c r="AA287" s="49" t="n">
        <v>2.945933848365145</v>
      </c>
      <c r="AB287" s="49" t="n">
        <v>2.83468655767747</v>
      </c>
      <c r="AC287" s="49" t="n">
        <v>2.724889846331824</v>
      </c>
      <c r="AD287" s="49" t="n">
        <v>2.616332154727183</v>
      </c>
      <c r="AE287" s="49" t="n">
        <v>2.508834045656626</v>
      </c>
      <c r="AF287" s="50" t="n">
        <v>2.402241890074931</v>
      </c>
    </row>
    <row r="288" hidden="1" s="108">
      <c r="A288" s="49" t="inlineStr">
        <is>
          <t>Georgia_Offshore_1_low_temp_baseline</t>
        </is>
      </c>
      <c r="B288" s="49" t="n">
        <v>12.71424693907417</v>
      </c>
      <c r="C288" s="49" t="n">
        <v>12.31023369890535</v>
      </c>
      <c r="D288" s="49" t="n">
        <v>11.96178523215724</v>
      </c>
      <c r="E288" s="49" t="n">
        <v>11.65300594524867</v>
      </c>
      <c r="F288" s="49" t="n">
        <v>11.3738724398783</v>
      </c>
      <c r="G288" s="49" t="n">
        <v>11.11767165770428</v>
      </c>
      <c r="H288" s="49" t="n">
        <v>10.87969490595654</v>
      </c>
      <c r="I288" s="49" t="n">
        <v>10.65651611002588</v>
      </c>
      <c r="J288" s="49" t="n">
        <v>10.44556700170687</v>
      </c>
      <c r="K288" s="49" t="n">
        <v>10.24487409320146</v>
      </c>
      <c r="L288" s="49" t="n">
        <v>10.05288889664832</v>
      </c>
      <c r="M288" s="49" t="n">
        <v>9.786987283981983</v>
      </c>
      <c r="N288" s="49" t="n">
        <v>9.554835672807469</v>
      </c>
      <c r="O288" s="49" t="n">
        <v>9.344765914119058</v>
      </c>
      <c r="P288" s="49" t="n">
        <v>9.151940773905983</v>
      </c>
      <c r="Q288" s="49" t="n">
        <v>8.973376216555042</v>
      </c>
      <c r="R288" s="49" t="n">
        <v>8.808100022918412</v>
      </c>
      <c r="S288" s="49" t="n">
        <v>8.651194708508175</v>
      </c>
      <c r="T288" s="49" t="n">
        <v>8.503064352785236</v>
      </c>
      <c r="U288" s="49" t="n">
        <v>8.364357264360731</v>
      </c>
      <c r="V288" s="49" t="n">
        <v>8.228768689170492</v>
      </c>
      <c r="W288" s="49" t="n">
        <v>8.075576273488366</v>
      </c>
      <c r="X288" s="49" t="n">
        <v>7.929077898607671</v>
      </c>
      <c r="Y288" s="49" t="n">
        <v>7.791746402959695</v>
      </c>
      <c r="Z288" s="49" t="n">
        <v>7.668469148963217</v>
      </c>
      <c r="AA288" s="49" t="n">
        <v>7.48917398221703</v>
      </c>
      <c r="AB288" s="49" t="n">
        <v>7.364537349928643</v>
      </c>
      <c r="AC288" s="49" t="n">
        <v>7.246342336754052</v>
      </c>
      <c r="AD288" s="49" t="n">
        <v>7.133808567327945</v>
      </c>
      <c r="AE288" s="49" t="n">
        <v>7.026294139157665</v>
      </c>
      <c r="AF288" s="50" t="n">
        <v>6.923264674203914</v>
      </c>
    </row>
    <row r="289" hidden="1" s="108">
      <c r="A289" s="49" t="inlineStr">
        <is>
          <t>Georgia_Offshore_2_low_temp_baseline</t>
        </is>
      </c>
      <c r="B289" s="49" t="n">
        <v>17.21936357008121</v>
      </c>
      <c r="C289" s="49" t="n">
        <v>16.67519981004315</v>
      </c>
      <c r="D289" s="49" t="n">
        <v>16.20915267850326</v>
      </c>
      <c r="E289" s="49" t="n">
        <v>15.79887407962364</v>
      </c>
      <c r="F289" s="49" t="n">
        <v>15.4302724941206</v>
      </c>
      <c r="G289" s="49" t="n">
        <v>15.09391074656072</v>
      </c>
      <c r="H289" s="49" t="n">
        <v>14.78316971155485</v>
      </c>
      <c r="I289" s="49" t="n">
        <v>14.49323350724588</v>
      </c>
      <c r="J289" s="49" t="n">
        <v>14.22049220535193</v>
      </c>
      <c r="K289" s="49" t="n">
        <v>13.96217202151267</v>
      </c>
      <c r="L289" s="49" t="n">
        <v>13.71609661196797</v>
      </c>
      <c r="M289" s="49" t="n">
        <v>13.35000920674511</v>
      </c>
      <c r="N289" s="49" t="n">
        <v>13.03137743253313</v>
      </c>
      <c r="O289" s="49" t="n">
        <v>12.74376624782151</v>
      </c>
      <c r="P289" s="49" t="n">
        <v>12.48036296272547</v>
      </c>
      <c r="Q289" s="49" t="n">
        <v>12.23696537209103</v>
      </c>
      <c r="R289" s="49" t="n">
        <v>12.01220519370641</v>
      </c>
      <c r="S289" s="49" t="n">
        <v>11.79915661717563</v>
      </c>
      <c r="T289" s="49" t="n">
        <v>11.59839003677394</v>
      </c>
      <c r="U289" s="49" t="n">
        <v>11.41081985715659</v>
      </c>
      <c r="V289" s="49" t="n">
        <v>11.22756601857121</v>
      </c>
      <c r="W289" s="49" t="n">
        <v>11.01944107352908</v>
      </c>
      <c r="X289" s="49" t="n">
        <v>10.82067186606475</v>
      </c>
      <c r="Y289" s="49" t="n">
        <v>10.6347430872306</v>
      </c>
      <c r="Z289" s="49" t="n">
        <v>10.46854084672838</v>
      </c>
      <c r="AA289" s="49" t="n">
        <v>10.22335544373808</v>
      </c>
      <c r="AB289" s="49" t="n">
        <v>10.05509790295826</v>
      </c>
      <c r="AC289" s="49" t="n">
        <v>9.895846394434898</v>
      </c>
      <c r="AD289" s="49" t="n">
        <v>9.74450270269922</v>
      </c>
      <c r="AE289" s="49" t="n">
        <v>9.600163633079566</v>
      </c>
      <c r="AF289" s="50" t="n">
        <v>9.462077421035994</v>
      </c>
    </row>
    <row r="290" hidden="1" s="108">
      <c r="A290" s="49" t="inlineStr">
        <is>
          <t>Georgia_PV_4_low_temp_baseline</t>
        </is>
      </c>
      <c r="B290" s="49" t="n">
        <v>6.809499614175243</v>
      </c>
      <c r="C290" s="49" t="n">
        <v>6.50063411232547</v>
      </c>
      <c r="D290" s="49" t="n">
        <v>6.230002731446927</v>
      </c>
      <c r="E290" s="49" t="n">
        <v>5.986824431493032</v>
      </c>
      <c r="F290" s="49" t="n">
        <v>5.764231285113008</v>
      </c>
      <c r="G290" s="49" t="n">
        <v>5.557598823309557</v>
      </c>
      <c r="H290" s="49" t="n">
        <v>5.363675787906105</v>
      </c>
      <c r="I290" s="49" t="n">
        <v>5.180095807443751</v>
      </c>
      <c r="J290" s="49" t="n">
        <v>5.005086902959403</v>
      </c>
      <c r="K290" s="49" t="n">
        <v>4.837290279666694</v>
      </c>
      <c r="L290" s="49" t="n">
        <v>4.675642750645123</v>
      </c>
      <c r="M290" s="49" t="n">
        <v>4.557375096185427</v>
      </c>
      <c r="N290" s="49" t="n">
        <v>4.447787494290038</v>
      </c>
      <c r="O290" s="49" t="n">
        <v>4.344087555317913</v>
      </c>
      <c r="P290" s="49" t="n">
        <v>4.245785935645781</v>
      </c>
      <c r="Q290" s="49" t="n">
        <v>4.151075866085107</v>
      </c>
      <c r="R290" s="49" t="n">
        <v>4.058850679414404</v>
      </c>
      <c r="S290" s="49" t="n">
        <v>3.971443957149234</v>
      </c>
      <c r="T290" s="49" t="n">
        <v>3.887177520113307</v>
      </c>
      <c r="U290" s="49" t="n">
        <v>3.806339730049116</v>
      </c>
      <c r="V290" s="49" t="n">
        <v>3.72755756937933</v>
      </c>
      <c r="W290" s="49" t="n">
        <v>3.647865408579971</v>
      </c>
      <c r="X290" s="49" t="n">
        <v>3.569374004873186</v>
      </c>
      <c r="Y290" s="49" t="n">
        <v>3.494178052180171</v>
      </c>
      <c r="Z290" s="49" t="n">
        <v>3.430045242868288</v>
      </c>
      <c r="AA290" s="49" t="n">
        <v>3.318599495930977</v>
      </c>
      <c r="AB290" s="49" t="n">
        <v>3.246133095753584</v>
      </c>
      <c r="AC290" s="49" t="n">
        <v>3.176681007972821</v>
      </c>
      <c r="AD290" s="49" t="n">
        <v>3.109932038759859</v>
      </c>
      <c r="AE290" s="49" t="n">
        <v>3.045623160766723</v>
      </c>
      <c r="AF290" s="50" t="n">
        <v>2.983530093287133</v>
      </c>
    </row>
    <row r="291" hidden="1" s="108">
      <c r="A291" s="49" t="inlineStr">
        <is>
          <t>Georgia_Offshore_1_high_temp_baseline</t>
        </is>
      </c>
      <c r="B291" s="49" t="n">
        <v>15.64980647209621</v>
      </c>
      <c r="C291" s="49" t="n">
        <v>15.0139014692002</v>
      </c>
      <c r="D291" s="49" t="n">
        <v>14.42953842112424</v>
      </c>
      <c r="E291" s="49" t="n">
        <v>13.88059333140014</v>
      </c>
      <c r="F291" s="49" t="n">
        <v>13.35678312193732</v>
      </c>
      <c r="G291" s="49" t="n">
        <v>12.85111591943275</v>
      </c>
      <c r="H291" s="49" t="n">
        <v>12.35858936686966</v>
      </c>
      <c r="I291" s="49" t="n">
        <v>11.87546997828352</v>
      </c>
      <c r="J291" s="49" t="n">
        <v>11.39886802269131</v>
      </c>
      <c r="K291" s="49" t="n">
        <v>10.92647351790656</v>
      </c>
      <c r="L291" s="49" t="n">
        <v>10.45638510873943</v>
      </c>
      <c r="M291" s="49" t="n">
        <v>10.18391582102617</v>
      </c>
      <c r="N291" s="49" t="n">
        <v>9.940114383141992</v>
      </c>
      <c r="O291" s="49" t="n">
        <v>9.714654645296044</v>
      </c>
      <c r="P291" s="49" t="n">
        <v>9.503288940521795</v>
      </c>
      <c r="Q291" s="49" t="n">
        <v>9.303409685066566</v>
      </c>
      <c r="R291" s="49" t="n">
        <v>9.114206887703176</v>
      </c>
      <c r="S291" s="49" t="n">
        <v>8.931293147782768</v>
      </c>
      <c r="T291" s="49" t="n">
        <v>8.755074103098831</v>
      </c>
      <c r="U291" s="49" t="n">
        <v>8.586177161154033</v>
      </c>
      <c r="V291" s="49" t="n">
        <v>8.418914423078695</v>
      </c>
      <c r="W291" s="49" t="n">
        <v>8.238496680648911</v>
      </c>
      <c r="X291" s="49" t="n">
        <v>8.062454441214435</v>
      </c>
      <c r="Y291" s="49" t="n">
        <v>7.89304473900435</v>
      </c>
      <c r="Z291" s="49" t="n">
        <v>7.734728812504215</v>
      </c>
      <c r="AA291" s="49" t="n">
        <v>7.523607184260856</v>
      </c>
      <c r="AB291" s="49" t="n">
        <v>7.360576203725055</v>
      </c>
      <c r="AC291" s="49" t="n">
        <v>7.201679780332769</v>
      </c>
      <c r="AD291" s="49" t="n">
        <v>7.046193767572811</v>
      </c>
      <c r="AE291" s="49" t="n">
        <v>6.893515891176415</v>
      </c>
      <c r="AF291" s="50" t="n">
        <v>6.743138044772741</v>
      </c>
    </row>
    <row r="292" hidden="1" s="108">
      <c r="A292" s="49" t="inlineStr">
        <is>
          <t>Georgia_Offshore_2_high_temp_baseline</t>
        </is>
      </c>
      <c r="B292" s="49" t="n">
        <v>19.9604711346798</v>
      </c>
      <c r="C292" s="49" t="n">
        <v>19.17491152351357</v>
      </c>
      <c r="D292" s="49" t="n">
        <v>18.46055530150559</v>
      </c>
      <c r="E292" s="49" t="n">
        <v>17.79531354492283</v>
      </c>
      <c r="F292" s="49" t="n">
        <v>17.16510355462506</v>
      </c>
      <c r="G292" s="49" t="n">
        <v>16.56035230395976</v>
      </c>
      <c r="H292" s="49" t="n">
        <v>15.97421143052629</v>
      </c>
      <c r="I292" s="49" t="n">
        <v>15.40156896854721</v>
      </c>
      <c r="J292" s="49" t="n">
        <v>14.83846625279257</v>
      </c>
      <c r="K292" s="49" t="n">
        <v>14.28173565585646</v>
      </c>
      <c r="L292" s="49" t="n">
        <v>13.72876559992684</v>
      </c>
      <c r="M292" s="49" t="n">
        <v>13.37465381790474</v>
      </c>
      <c r="N292" s="49" t="n">
        <v>13.06029489403403</v>
      </c>
      <c r="O292" s="49" t="n">
        <v>12.77139861381457</v>
      </c>
      <c r="P292" s="49" t="n">
        <v>12.50209557029022</v>
      </c>
      <c r="Q292" s="49" t="n">
        <v>12.24878660675481</v>
      </c>
      <c r="R292" s="49" t="n">
        <v>12.01036585548475</v>
      </c>
      <c r="S292" s="49" t="n">
        <v>11.78075245627668</v>
      </c>
      <c r="T292" s="49" t="n">
        <v>11.56052291087181</v>
      </c>
      <c r="U292" s="49" t="n">
        <v>11.35056356447987</v>
      </c>
      <c r="V292" s="49" t="n">
        <v>11.1429715529524</v>
      </c>
      <c r="W292" s="49" t="n">
        <v>10.91556162179788</v>
      </c>
      <c r="X292" s="49" t="n">
        <v>10.69463950037277</v>
      </c>
      <c r="Y292" s="49" t="n">
        <v>10.48338637817856</v>
      </c>
      <c r="Z292" s="49" t="n">
        <v>10.2880743611544</v>
      </c>
      <c r="AA292" s="49" t="n">
        <v>10.0194431710262</v>
      </c>
      <c r="AB292" s="49" t="n">
        <v>9.818477572624445</v>
      </c>
      <c r="AC292" s="49" t="n">
        <v>9.623826380127332</v>
      </c>
      <c r="AD292" s="49" t="n">
        <v>9.434514595155941</v>
      </c>
      <c r="AE292" s="49" t="n">
        <v>9.249736518632657</v>
      </c>
      <c r="AF292" s="50" t="n">
        <v>9.068817556193721</v>
      </c>
    </row>
    <row r="293" hidden="1" s="108">
      <c r="A293" s="49" t="inlineStr">
        <is>
          <t>Georgia_PV_4_high_temp_baseline</t>
        </is>
      </c>
      <c r="B293" s="49" t="n">
        <v>12.49104981310456</v>
      </c>
      <c r="C293" s="49" t="n">
        <v>11.79745232679025</v>
      </c>
      <c r="D293" s="49" t="n">
        <v>11.14721137561957</v>
      </c>
      <c r="E293" s="49" t="n">
        <v>10.52706196124524</v>
      </c>
      <c r="F293" s="49" t="n">
        <v>9.928472835264211</v>
      </c>
      <c r="G293" s="49" t="n">
        <v>9.345630860849807</v>
      </c>
      <c r="H293" s="49" t="n">
        <v>8.774388441553629</v>
      </c>
      <c r="I293" s="49" t="n">
        <v>8.21167173653167</v>
      </c>
      <c r="J293" s="49" t="n">
        <v>7.655127896804477</v>
      </c>
      <c r="K293" s="49" t="n">
        <v>7.102904526442826</v>
      </c>
      <c r="L293" s="49" t="n">
        <v>6.55350623572259</v>
      </c>
      <c r="M293" s="49" t="n">
        <v>6.365325276381039</v>
      </c>
      <c r="N293" s="49" t="n">
        <v>6.184931386097215</v>
      </c>
      <c r="O293" s="49" t="n">
        <v>6.009645009538138</v>
      </c>
      <c r="P293" s="49" t="n">
        <v>5.839003176157329</v>
      </c>
      <c r="Q293" s="49" t="n">
        <v>5.671274797324481</v>
      </c>
      <c r="R293" s="49" t="n">
        <v>5.505403076449364</v>
      </c>
      <c r="S293" s="49" t="n">
        <v>5.343638204764817</v>
      </c>
      <c r="T293" s="49" t="n">
        <v>5.18437180870368</v>
      </c>
      <c r="U293" s="49" t="n">
        <v>5.027885555924295</v>
      </c>
      <c r="V293" s="49" t="n">
        <v>4.872865509912319</v>
      </c>
      <c r="W293" s="49" t="n">
        <v>4.718576408990643</v>
      </c>
      <c r="X293" s="49" t="n">
        <v>4.564646787655225</v>
      </c>
      <c r="Y293" s="49" t="n">
        <v>4.413078336247066</v>
      </c>
      <c r="Z293" s="49" t="n">
        <v>4.271268134092498</v>
      </c>
      <c r="AA293" s="49" t="n">
        <v>4.083600604759924</v>
      </c>
      <c r="AB293" s="49" t="n">
        <v>3.932313647748713</v>
      </c>
      <c r="AC293" s="49" t="n">
        <v>3.783102453445385</v>
      </c>
      <c r="AD293" s="49" t="n">
        <v>3.635659981361695</v>
      </c>
      <c r="AE293" s="49" t="n">
        <v>3.489725697617754</v>
      </c>
      <c r="AF293" s="50" t="n">
        <v>3.345076427137591</v>
      </c>
    </row>
    <row r="294" hidden="1" s="108">
      <c r="A294" s="49" t="inlineStr">
        <is>
          <t>Equatorial_Guinea_Offshore_1_low_temp_baseline</t>
        </is>
      </c>
      <c r="B294" s="49" t="n">
        <v>21.73752719502978</v>
      </c>
      <c r="C294" s="49" t="n">
        <v>21.05413319862866</v>
      </c>
      <c r="D294" s="49" t="n">
        <v>20.47271129632455</v>
      </c>
      <c r="E294" s="49" t="n">
        <v>19.96406943819142</v>
      </c>
      <c r="F294" s="49" t="n">
        <v>19.50980020819462</v>
      </c>
      <c r="G294" s="49" t="n">
        <v>19.09757548662004</v>
      </c>
      <c r="H294" s="49" t="n">
        <v>18.71874785540628</v>
      </c>
      <c r="I294" s="49" t="n">
        <v>18.3670250546609</v>
      </c>
      <c r="J294" s="49" t="n">
        <v>18.03768980675007</v>
      </c>
      <c r="K294" s="49" t="n">
        <v>17.72711677643623</v>
      </c>
      <c r="L294" s="49" t="n">
        <v>17.43246078117925</v>
      </c>
      <c r="M294" s="49" t="n">
        <v>16.96339205572705</v>
      </c>
      <c r="N294" s="49" t="n">
        <v>16.55625690534295</v>
      </c>
      <c r="O294" s="49" t="n">
        <v>16.18957434525316</v>
      </c>
      <c r="P294" s="49" t="n">
        <v>15.85444085757514</v>
      </c>
      <c r="Q294" s="49" t="n">
        <v>15.54536509294784</v>
      </c>
      <c r="R294" s="49" t="n">
        <v>15.26055993013729</v>
      </c>
      <c r="S294" s="49" t="n">
        <v>14.99097390578154</v>
      </c>
      <c r="T294" s="49" t="n">
        <v>14.73735391290855</v>
      </c>
      <c r="U294" s="49" t="n">
        <v>14.50089647878351</v>
      </c>
      <c r="V294" s="49" t="n">
        <v>14.26999563806757</v>
      </c>
      <c r="W294" s="49" t="n">
        <v>14.00647027120721</v>
      </c>
      <c r="X294" s="49" t="n">
        <v>13.7550928443974</v>
      </c>
      <c r="Y294" s="49" t="n">
        <v>13.5204196575239</v>
      </c>
      <c r="Z294" s="49" t="n">
        <v>13.31145322877768</v>
      </c>
      <c r="AA294" s="49" t="n">
        <v>12.99916667117482</v>
      </c>
      <c r="AB294" s="49" t="n">
        <v>12.78735957137222</v>
      </c>
      <c r="AC294" s="49" t="n">
        <v>12.58724963024106</v>
      </c>
      <c r="AD294" s="49" t="n">
        <v>12.39740250031011</v>
      </c>
      <c r="AE294" s="49" t="n">
        <v>12.21663870720325</v>
      </c>
      <c r="AF294" s="50" t="n">
        <v>12.04397667663525</v>
      </c>
    </row>
    <row r="295" hidden="1" s="108">
      <c r="A295" s="49" t="inlineStr">
        <is>
          <t>Equatorial_Guinea_Offshore_2_low_temp_baseline</t>
        </is>
      </c>
      <c r="B295" s="49" t="n">
        <v>29.38595026511829</v>
      </c>
      <c r="C295" s="49" t="n">
        <v>28.46435586003898</v>
      </c>
      <c r="D295" s="49" t="n">
        <v>27.68368816742812</v>
      </c>
      <c r="E295" s="49" t="n">
        <v>27.00369793474716</v>
      </c>
      <c r="F295" s="49" t="n">
        <v>26.39901088580208</v>
      </c>
      <c r="G295" s="49" t="n">
        <v>25.85263746001558</v>
      </c>
      <c r="H295" s="49" t="n">
        <v>25.3526644736283</v>
      </c>
      <c r="I295" s="49" t="n">
        <v>24.89042689905018</v>
      </c>
      <c r="J295" s="49" t="n">
        <v>24.45943187511837</v>
      </c>
      <c r="K295" s="49" t="n">
        <v>24.05469254703868</v>
      </c>
      <c r="L295" s="49" t="n">
        <v>23.67229809855203</v>
      </c>
      <c r="M295" s="49" t="n">
        <v>23.03167552549008</v>
      </c>
      <c r="N295" s="49" t="n">
        <v>22.47671677614436</v>
      </c>
      <c r="O295" s="49" t="n">
        <v>21.97768036173364</v>
      </c>
      <c r="P295" s="49" t="n">
        <v>21.52223969594231</v>
      </c>
      <c r="Q295" s="49" t="n">
        <v>21.1027926999839</v>
      </c>
      <c r="R295" s="49" t="n">
        <v>20.71686619294038</v>
      </c>
      <c r="S295" s="49" t="n">
        <v>20.35192866223205</v>
      </c>
      <c r="T295" s="49" t="n">
        <v>20.00901550655057</v>
      </c>
      <c r="U295" s="49" t="n">
        <v>19.68978466980175</v>
      </c>
      <c r="V295" s="49" t="n">
        <v>19.37816756829772</v>
      </c>
      <c r="W295" s="49" t="n">
        <v>19.0213373097439</v>
      </c>
      <c r="X295" s="49" t="n">
        <v>18.68124883243239</v>
      </c>
      <c r="Y295" s="49" t="n">
        <v>18.36421229385486</v>
      </c>
      <c r="Z295" s="49" t="n">
        <v>18.08269439104021</v>
      </c>
      <c r="AA295" s="49" t="n">
        <v>17.65803943942051</v>
      </c>
      <c r="AB295" s="49" t="n">
        <v>17.37243905045405</v>
      </c>
      <c r="AC295" s="49" t="n">
        <v>17.10296256481109</v>
      </c>
      <c r="AD295" s="49" t="n">
        <v>16.84762508085974</v>
      </c>
      <c r="AE295" s="49" t="n">
        <v>16.60479454985705</v>
      </c>
      <c r="AF295" s="50" t="n">
        <v>16.37311289679732</v>
      </c>
    </row>
    <row r="296" hidden="1" s="108">
      <c r="A296" s="49" t="inlineStr">
        <is>
          <t>Equatorial_Guinea_Offshore_1_high_temp_baseline</t>
        </is>
      </c>
      <c r="B296" s="49" t="n">
        <v>23.43349317704316</v>
      </c>
      <c r="C296" s="49" t="n">
        <v>22.55283433373351</v>
      </c>
      <c r="D296" s="49" t="n">
        <v>21.76433826933106</v>
      </c>
      <c r="E296" s="49" t="n">
        <v>21.03977058739192</v>
      </c>
      <c r="F296" s="49" t="n">
        <v>20.3611405062818</v>
      </c>
      <c r="G296" s="49" t="n">
        <v>19.7162240833422</v>
      </c>
      <c r="H296" s="49" t="n">
        <v>19.09627884108646</v>
      </c>
      <c r="I296" s="49" t="n">
        <v>18.4947782999032</v>
      </c>
      <c r="J296" s="49" t="n">
        <v>17.90666502535946</v>
      </c>
      <c r="K296" s="49" t="n">
        <v>17.32788616672169</v>
      </c>
      <c r="L296" s="49" t="n">
        <v>16.75509169542035</v>
      </c>
      <c r="M296" s="49" t="n">
        <v>16.32831439115876</v>
      </c>
      <c r="N296" s="49" t="n">
        <v>15.95329420475297</v>
      </c>
      <c r="O296" s="49" t="n">
        <v>15.61146220148012</v>
      </c>
      <c r="P296" s="49" t="n">
        <v>15.29520312566503</v>
      </c>
      <c r="Q296" s="49" t="n">
        <v>14.99985242778023</v>
      </c>
      <c r="R296" s="49" t="n">
        <v>14.72399268233856</v>
      </c>
      <c r="S296" s="49" t="n">
        <v>14.45971025246746</v>
      </c>
      <c r="T296" s="49" t="n">
        <v>14.20777387890543</v>
      </c>
      <c r="U296" s="49" t="n">
        <v>13.96935871452902</v>
      </c>
      <c r="V296" s="49" t="n">
        <v>13.73415458277208</v>
      </c>
      <c r="W296" s="49" t="n">
        <v>13.47208388712798</v>
      </c>
      <c r="X296" s="49" t="n">
        <v>13.21843610466921</v>
      </c>
      <c r="Y296" s="49" t="n">
        <v>12.97736233306394</v>
      </c>
      <c r="Z296" s="49" t="n">
        <v>12.7570531899462</v>
      </c>
      <c r="AA296" s="49" t="n">
        <v>12.44082220265937</v>
      </c>
      <c r="AB296" s="49" t="n">
        <v>12.21294834465846</v>
      </c>
      <c r="AC296" s="49" t="n">
        <v>11.99322487790619</v>
      </c>
      <c r="AD296" s="49" t="n">
        <v>11.78036453307177</v>
      </c>
      <c r="AE296" s="49" t="n">
        <v>11.57330000947587</v>
      </c>
      <c r="AF296" s="50" t="n">
        <v>11.37113402222046</v>
      </c>
    </row>
    <row r="297" hidden="1" s="108">
      <c r="A297" s="49" t="inlineStr">
        <is>
          <t>Equatorial_Guinea_Offshore_2_high_temp_baseline</t>
        </is>
      </c>
      <c r="B297" s="49" t="n">
        <v>30.44047312475862</v>
      </c>
      <c r="C297" s="49" t="n">
        <v>29.31825956170913</v>
      </c>
      <c r="D297" s="49" t="n">
        <v>28.32290786265466</v>
      </c>
      <c r="E297" s="49" t="n">
        <v>27.41623507530786</v>
      </c>
      <c r="F297" s="49" t="n">
        <v>26.57396758445953</v>
      </c>
      <c r="G297" s="49" t="n">
        <v>25.77966612538556</v>
      </c>
      <c r="H297" s="49" t="n">
        <v>25.02162538312485</v>
      </c>
      <c r="I297" s="49" t="n">
        <v>24.29115795549165</v>
      </c>
      <c r="J297" s="49" t="n">
        <v>23.58158213600727</v>
      </c>
      <c r="K297" s="49" t="n">
        <v>22.88759319464297</v>
      </c>
      <c r="L297" s="49" t="n">
        <v>22.20485560460147</v>
      </c>
      <c r="M297" s="49" t="n">
        <v>21.64359876437315</v>
      </c>
      <c r="N297" s="49" t="n">
        <v>21.15337090805501</v>
      </c>
      <c r="O297" s="49" t="n">
        <v>20.70865395041619</v>
      </c>
      <c r="P297" s="49" t="n">
        <v>20.29898081256994</v>
      </c>
      <c r="Q297" s="49" t="n">
        <v>19.91793872247285</v>
      </c>
      <c r="R297" s="49" t="n">
        <v>19.56357613991023</v>
      </c>
      <c r="S297" s="49" t="n">
        <v>19.22501645557164</v>
      </c>
      <c r="T297" s="49" t="n">
        <v>18.90331174043295</v>
      </c>
      <c r="U297" s="49" t="n">
        <v>18.60007182171067</v>
      </c>
      <c r="V297" s="49" t="n">
        <v>18.30112859479965</v>
      </c>
      <c r="W297" s="49" t="n">
        <v>17.96446061025632</v>
      </c>
      <c r="X297" s="49" t="n">
        <v>17.63969687335689</v>
      </c>
      <c r="Y297" s="49" t="n">
        <v>17.33257388694541</v>
      </c>
      <c r="Z297" s="49" t="n">
        <v>17.05439667071044</v>
      </c>
      <c r="AA297" s="49" t="n">
        <v>16.64460885267114</v>
      </c>
      <c r="AB297" s="49" t="n">
        <v>16.35681113595585</v>
      </c>
      <c r="AC297" s="49" t="n">
        <v>16.08068554415496</v>
      </c>
      <c r="AD297" s="49" t="n">
        <v>15.81449315190138</v>
      </c>
      <c r="AE297" s="49" t="n">
        <v>15.5567970625883</v>
      </c>
      <c r="AF297" s="50" t="n">
        <v>15.30639412173113</v>
      </c>
    </row>
    <row r="298" hidden="1" s="108">
      <c r="A298" s="49" t="inlineStr">
        <is>
          <t>Greece_Onshore_3_low_temp_baseline</t>
        </is>
      </c>
      <c r="B298" s="49" t="n">
        <v>6.021416857801794</v>
      </c>
      <c r="C298" s="49" t="n">
        <v>5.852667901431039</v>
      </c>
      <c r="D298" s="49" t="n">
        <v>5.696337999835103</v>
      </c>
      <c r="E298" s="49" t="n">
        <v>5.549656694887363</v>
      </c>
      <c r="F298" s="49" t="n">
        <v>5.410645181455913</v>
      </c>
      <c r="G298" s="49" t="n">
        <v>5.277841729488776</v>
      </c>
      <c r="H298" s="49" t="n">
        <v>5.150136159375506</v>
      </c>
      <c r="I298" s="49" t="n">
        <v>5.026665342608957</v>
      </c>
      <c r="J298" s="49" t="n">
        <v>4.906744650622884</v>
      </c>
      <c r="K298" s="49" t="n">
        <v>4.789821505939023</v>
      </c>
      <c r="L298" s="49" t="n">
        <v>4.675443024813874</v>
      </c>
      <c r="M298" s="49" t="n">
        <v>4.578652353348529</v>
      </c>
      <c r="N298" s="49" t="n">
        <v>4.499538939143473</v>
      </c>
      <c r="O298" s="49" t="n">
        <v>4.422778151685447</v>
      </c>
      <c r="P298" s="49" t="n">
        <v>4.348479957112183</v>
      </c>
      <c r="Q298" s="49" t="n">
        <v>4.277180107440383</v>
      </c>
      <c r="R298" s="49" t="n">
        <v>4.207192951305048</v>
      </c>
      <c r="S298" s="49" t="n">
        <v>4.138779705228537</v>
      </c>
      <c r="T298" s="49" t="n">
        <v>4.074846480192456</v>
      </c>
      <c r="U298" s="49" t="n">
        <v>4.010720962279203</v>
      </c>
      <c r="V298" s="49" t="n">
        <v>3.946735034109174</v>
      </c>
      <c r="W298" s="49" t="n">
        <v>3.889474096455769</v>
      </c>
      <c r="X298" s="49" t="n">
        <v>3.834266375463278</v>
      </c>
      <c r="Y298" s="49" t="n">
        <v>3.780205966022271</v>
      </c>
      <c r="Z298" s="49" t="n">
        <v>3.731950481761416</v>
      </c>
      <c r="AA298" s="49" t="n">
        <v>3.642434083168</v>
      </c>
      <c r="AB298" s="49" t="n">
        <v>3.585886821611226</v>
      </c>
      <c r="AC298" s="49" t="n">
        <v>3.53100375349906</v>
      </c>
      <c r="AD298" s="49" t="n">
        <v>3.477652609590533</v>
      </c>
      <c r="AE298" s="49" t="n">
        <v>3.425717560342808</v>
      </c>
      <c r="AF298" s="50" t="n">
        <v>3.375096561632265</v>
      </c>
    </row>
    <row r="299" hidden="1" s="108">
      <c r="A299" s="49" t="inlineStr">
        <is>
          <t>Greece_Offshore_1_low_temp_baseline</t>
        </is>
      </c>
      <c r="B299" s="49" t="n">
        <v>8.466881217844289</v>
      </c>
      <c r="C299" s="49" t="n">
        <v>8.19585818634056</v>
      </c>
      <c r="D299" s="49" t="n">
        <v>7.959991120104421</v>
      </c>
      <c r="E299" s="49" t="n">
        <v>7.749239572570598</v>
      </c>
      <c r="F299" s="49" t="n">
        <v>7.557272412115231</v>
      </c>
      <c r="G299" s="49" t="n">
        <v>7.379849598489508</v>
      </c>
      <c r="H299" s="49" t="n">
        <v>7.213997244184378</v>
      </c>
      <c r="I299" s="49" t="n">
        <v>7.057551708578366</v>
      </c>
      <c r="J299" s="49" t="n">
        <v>6.908891255581819</v>
      </c>
      <c r="K299" s="49" t="n">
        <v>6.766769906114701</v>
      </c>
      <c r="L299" s="49" t="n">
        <v>6.630210191138374</v>
      </c>
      <c r="M299" s="49" t="n">
        <v>6.456929939193211</v>
      </c>
      <c r="N299" s="49" t="n">
        <v>6.305015444856848</v>
      </c>
      <c r="O299" s="49" t="n">
        <v>6.16709819656149</v>
      </c>
      <c r="P299" s="49" t="n">
        <v>6.040122978492383</v>
      </c>
      <c r="Q299" s="49" t="n">
        <v>5.922204765594883</v>
      </c>
      <c r="R299" s="49" t="n">
        <v>5.812728880167681</v>
      </c>
      <c r="S299" s="49" t="n">
        <v>5.708589481406554</v>
      </c>
      <c r="T299" s="49" t="n">
        <v>5.610040965541117</v>
      </c>
      <c r="U299" s="49" t="n">
        <v>5.517491958469144</v>
      </c>
      <c r="V299" s="49" t="n">
        <v>5.426960693297679</v>
      </c>
      <c r="W299" s="49" t="n">
        <v>5.325356060478734</v>
      </c>
      <c r="X299" s="49" t="n">
        <v>5.228026810883245</v>
      </c>
      <c r="Y299" s="49" t="n">
        <v>5.136534195226791</v>
      </c>
      <c r="Z299" s="49" t="n">
        <v>5.053964526755694</v>
      </c>
      <c r="AA299" s="49" t="n">
        <v>4.936064290568937</v>
      </c>
      <c r="AB299" s="49" t="n">
        <v>4.852728589949806</v>
      </c>
      <c r="AC299" s="49" t="n">
        <v>4.773507063452186</v>
      </c>
      <c r="AD299" s="49" t="n">
        <v>4.697906539486579</v>
      </c>
      <c r="AE299" s="49" t="n">
        <v>4.625521257040948</v>
      </c>
      <c r="AF299" s="50" t="n">
        <v>4.556013331483934</v>
      </c>
    </row>
    <row r="300" hidden="1" s="108">
      <c r="A300" s="49" t="inlineStr">
        <is>
          <t>Greece_Offshore_2_low_temp_baseline</t>
        </is>
      </c>
      <c r="B300" s="49" t="n">
        <v>10.86529941437784</v>
      </c>
      <c r="C300" s="49" t="n">
        <v>10.51976355702555</v>
      </c>
      <c r="D300" s="49" t="n">
        <v>10.22167376378417</v>
      </c>
      <c r="E300" s="49" t="n">
        <v>9.957489108777276</v>
      </c>
      <c r="F300" s="49" t="n">
        <v>9.718672238681663</v>
      </c>
      <c r="G300" s="49" t="n">
        <v>9.499506379485204</v>
      </c>
      <c r="H300" s="49" t="n">
        <v>9.295982532849592</v>
      </c>
      <c r="I300" s="49" t="n">
        <v>9.105184504277487</v>
      </c>
      <c r="J300" s="49" t="n">
        <v>8.924926949819397</v>
      </c>
      <c r="K300" s="49" t="n">
        <v>8.753531276798203</v>
      </c>
      <c r="L300" s="49" t="n">
        <v>8.58968099499616</v>
      </c>
      <c r="M300" s="49" t="n">
        <v>8.362467885289776</v>
      </c>
      <c r="N300" s="49" t="n">
        <v>8.164098302914848</v>
      </c>
      <c r="O300" s="49" t="n">
        <v>7.984600260343726</v>
      </c>
      <c r="P300" s="49" t="n">
        <v>7.819839699889672</v>
      </c>
      <c r="Q300" s="49" t="n">
        <v>7.667266369505896</v>
      </c>
      <c r="R300" s="49" t="n">
        <v>7.526049383129663</v>
      </c>
      <c r="S300" s="49" t="n">
        <v>7.391986097999157</v>
      </c>
      <c r="T300" s="49" t="n">
        <v>7.265421858980238</v>
      </c>
      <c r="U300" s="49" t="n">
        <v>7.146910737296268</v>
      </c>
      <c r="V300" s="49" t="n">
        <v>7.031064482603774</v>
      </c>
      <c r="W300" s="49" t="n">
        <v>6.900164848384157</v>
      </c>
      <c r="X300" s="49" t="n">
        <v>6.774988053874887</v>
      </c>
      <c r="Y300" s="49" t="n">
        <v>6.657648303511279</v>
      </c>
      <c r="Z300" s="49" t="n">
        <v>6.552324060077734</v>
      </c>
      <c r="AA300" s="49" t="n">
        <v>6.399117848297622</v>
      </c>
      <c r="AB300" s="49" t="n">
        <v>6.292635494923379</v>
      </c>
      <c r="AC300" s="49" t="n">
        <v>6.191662703302247</v>
      </c>
      <c r="AD300" s="49" t="n">
        <v>6.095532877272664</v>
      </c>
      <c r="AE300" s="49" t="n">
        <v>6.003697700478916</v>
      </c>
      <c r="AF300" s="50" t="n">
        <v>5.91570070033245</v>
      </c>
    </row>
    <row r="301" hidden="1" s="108">
      <c r="A301" s="49" t="inlineStr">
        <is>
          <t>Greece_PV_2_low_temp_baseline</t>
        </is>
      </c>
      <c r="B301" s="49" t="n">
        <v>4.046717881466026</v>
      </c>
      <c r="C301" s="49" t="n">
        <v>3.870118509256044</v>
      </c>
      <c r="D301" s="49" t="n">
        <v>3.712052280926968</v>
      </c>
      <c r="E301" s="49" t="n">
        <v>3.567315948671616</v>
      </c>
      <c r="F301" s="49" t="n">
        <v>3.432594266028969</v>
      </c>
      <c r="G301" s="49" t="n">
        <v>3.305654496582596</v>
      </c>
      <c r="H301" s="49" t="n">
        <v>3.184926555717379</v>
      </c>
      <c r="I301" s="49" t="n">
        <v>3.069267400740484</v>
      </c>
      <c r="J301" s="49" t="n">
        <v>2.95782086310092</v>
      </c>
      <c r="K301" s="49" t="n">
        <v>2.849930207584866</v>
      </c>
      <c r="L301" s="49" t="n">
        <v>2.745081393385286</v>
      </c>
      <c r="M301" s="49" t="n">
        <v>2.678792735495567</v>
      </c>
      <c r="N301" s="49" t="n">
        <v>2.616759724229181</v>
      </c>
      <c r="O301" s="49" t="n">
        <v>2.557643245600677</v>
      </c>
      <c r="P301" s="49" t="n">
        <v>2.50120845367241</v>
      </c>
      <c r="Q301" s="49" t="n">
        <v>2.446587937416954</v>
      </c>
      <c r="R301" s="49" t="n">
        <v>2.393249760549958</v>
      </c>
      <c r="S301" s="49" t="n">
        <v>2.342313681103765</v>
      </c>
      <c r="T301" s="49" t="n">
        <v>2.292973453918829</v>
      </c>
      <c r="U301" s="49" t="n">
        <v>2.245366975117121</v>
      </c>
      <c r="V301" s="49" t="n">
        <v>2.198833970069482</v>
      </c>
      <c r="W301" s="49" t="n">
        <v>2.151950399026073</v>
      </c>
      <c r="X301" s="49" t="n">
        <v>2.105727152027457</v>
      </c>
      <c r="Y301" s="49" t="n">
        <v>2.061169221924688</v>
      </c>
      <c r="Z301" s="49" t="n">
        <v>2.022006242045968</v>
      </c>
      <c r="AA301" s="49" t="n">
        <v>1.960197794624356</v>
      </c>
      <c r="AB301" s="49" t="n">
        <v>1.91719124147277</v>
      </c>
      <c r="AC301" s="49" t="n">
        <v>1.87570970086345</v>
      </c>
      <c r="AD301" s="49" t="n">
        <v>1.83560235588723</v>
      </c>
      <c r="AE301" s="49" t="n">
        <v>1.796741587141406</v>
      </c>
      <c r="AF301" s="50" t="n">
        <v>1.759018439798046</v>
      </c>
    </row>
    <row r="302" hidden="1" s="108">
      <c r="A302" s="49" t="inlineStr">
        <is>
          <t>Greece_PV_3_low_temp_baseline</t>
        </is>
      </c>
      <c r="B302" s="49" t="n">
        <v>4.237009397358454</v>
      </c>
      <c r="C302" s="49" t="n">
        <v>4.051912511279418</v>
      </c>
      <c r="D302" s="49" t="n">
        <v>3.886412440041968</v>
      </c>
      <c r="E302" s="49" t="n">
        <v>3.734983281685023</v>
      </c>
      <c r="F302" s="49" t="n">
        <v>3.594103527322741</v>
      </c>
      <c r="G302" s="49" t="n">
        <v>3.461401052022374</v>
      </c>
      <c r="H302" s="49" t="n">
        <v>3.335207402799061</v>
      </c>
      <c r="I302" s="49" t="n">
        <v>3.214307656668653</v>
      </c>
      <c r="J302" s="49" t="n">
        <v>3.097791593442032</v>
      </c>
      <c r="K302" s="49" t="n">
        <v>2.984960844175117</v>
      </c>
      <c r="L302" s="49" t="n">
        <v>2.875268635645821</v>
      </c>
      <c r="M302" s="49" t="n">
        <v>2.805796171613686</v>
      </c>
      <c r="N302" s="49" t="n">
        <v>2.74078551679531</v>
      </c>
      <c r="O302" s="49" t="n">
        <v>2.67883237082229</v>
      </c>
      <c r="P302" s="49" t="n">
        <v>2.619692152425832</v>
      </c>
      <c r="Q302" s="49" t="n">
        <v>2.56245441035539</v>
      </c>
      <c r="R302" s="49" t="n">
        <v>2.506560635487701</v>
      </c>
      <c r="S302" s="49" t="n">
        <v>2.453190533332275</v>
      </c>
      <c r="T302" s="49" t="n">
        <v>2.401496938693962</v>
      </c>
      <c r="U302" s="49" t="n">
        <v>2.351626244543725</v>
      </c>
      <c r="V302" s="49" t="n">
        <v>2.302883934558337</v>
      </c>
      <c r="W302" s="49" t="n">
        <v>2.253778687959652</v>
      </c>
      <c r="X302" s="49" t="n">
        <v>2.205366358924897</v>
      </c>
      <c r="Y302" s="49" t="n">
        <v>2.158705996669353</v>
      </c>
      <c r="Z302" s="49" t="n">
        <v>2.117727698803104</v>
      </c>
      <c r="AA302" s="49" t="n">
        <v>2.052884167201017</v>
      </c>
      <c r="AB302" s="49" t="n">
        <v>2.007850260939263</v>
      </c>
      <c r="AC302" s="49" t="n">
        <v>1.964420592720571</v>
      </c>
      <c r="AD302" s="49" t="n">
        <v>1.922436262191003</v>
      </c>
      <c r="AE302" s="49" t="n">
        <v>1.881762815219758</v>
      </c>
      <c r="AF302" s="50" t="n">
        <v>1.842285466852165</v>
      </c>
    </row>
    <row r="303" hidden="1" s="108">
      <c r="A303" s="49" t="inlineStr">
        <is>
          <t>Greece_PV_4_low_temp_baseline</t>
        </is>
      </c>
      <c r="B303" s="49" t="n">
        <v>5.086823232936743</v>
      </c>
      <c r="C303" s="49" t="n">
        <v>4.863623840386903</v>
      </c>
      <c r="D303" s="49" t="n">
        <v>4.66444195053748</v>
      </c>
      <c r="E303" s="49" t="n">
        <v>4.482533766224238</v>
      </c>
      <c r="F303" s="49" t="n">
        <v>4.313602725928822</v>
      </c>
      <c r="G303" s="49" t="n">
        <v>4.154755377179116</v>
      </c>
      <c r="H303" s="49" t="n">
        <v>4.003957144432437</v>
      </c>
      <c r="I303" s="49" t="n">
        <v>3.859726932448828</v>
      </c>
      <c r="J303" s="49" t="n">
        <v>3.72095544582001</v>
      </c>
      <c r="K303" s="49" t="n">
        <v>3.586791854100301</v>
      </c>
      <c r="L303" s="49" t="n">
        <v>3.456570252433165</v>
      </c>
      <c r="M303" s="49" t="n">
        <v>3.372529607050461</v>
      </c>
      <c r="N303" s="49" t="n">
        <v>3.293999705229846</v>
      </c>
      <c r="O303" s="49" t="n">
        <v>3.219240060443142</v>
      </c>
      <c r="P303" s="49" t="n">
        <v>3.147945372708432</v>
      </c>
      <c r="Q303" s="49" t="n">
        <v>3.078988502644971</v>
      </c>
      <c r="R303" s="49" t="n">
        <v>3.011678387621822</v>
      </c>
      <c r="S303" s="49" t="n">
        <v>2.947469933552549</v>
      </c>
      <c r="T303" s="49" t="n">
        <v>2.885315662193774</v>
      </c>
      <c r="U303" s="49" t="n">
        <v>2.825394778711882</v>
      </c>
      <c r="V303" s="49" t="n">
        <v>2.766849635159805</v>
      </c>
      <c r="W303" s="49" t="n">
        <v>2.707832531672853</v>
      </c>
      <c r="X303" s="49" t="n">
        <v>2.649654937879426</v>
      </c>
      <c r="Y303" s="49" t="n">
        <v>2.593622439022951</v>
      </c>
      <c r="Z303" s="49" t="n">
        <v>2.544579271324485</v>
      </c>
      <c r="AA303" s="49" t="n">
        <v>2.466106728699803</v>
      </c>
      <c r="AB303" s="49" t="n">
        <v>2.412037225580083</v>
      </c>
      <c r="AC303" s="49" t="n">
        <v>2.359931283469938</v>
      </c>
      <c r="AD303" s="49" t="n">
        <v>2.30959314468686</v>
      </c>
      <c r="AE303" s="49" t="n">
        <v>2.260857195380257</v>
      </c>
      <c r="AF303" s="50" t="n">
        <v>2.213582074575974</v>
      </c>
    </row>
    <row r="304" hidden="1" s="108">
      <c r="A304" s="49" t="inlineStr">
        <is>
          <t>Greece_Onshore_3_high_temp_baseline</t>
        </is>
      </c>
      <c r="B304" s="49" t="n">
        <v>9.463691863822394</v>
      </c>
      <c r="C304" s="49" t="n">
        <v>9.069975251715542</v>
      </c>
      <c r="D304" s="49" t="n">
        <v>8.687260909419562</v>
      </c>
      <c r="E304" s="49" t="n">
        <v>8.312028682581506</v>
      </c>
      <c r="F304" s="49" t="n">
        <v>7.941685408603701</v>
      </c>
      <c r="G304" s="49" t="n">
        <v>7.574239485744348</v>
      </c>
      <c r="H304" s="49" t="n">
        <v>7.208103974767138</v>
      </c>
      <c r="I304" s="49" t="n">
        <v>6.841971670019081</v>
      </c>
      <c r="J304" s="49" t="n">
        <v>6.474732571159709</v>
      </c>
      <c r="K304" s="49" t="n">
        <v>6.105417407915644</v>
      </c>
      <c r="L304" s="49" t="n">
        <v>5.733157744485358</v>
      </c>
      <c r="M304" s="49" t="n">
        <v>5.598454811573859</v>
      </c>
      <c r="N304" s="49" t="n">
        <v>5.479929163323737</v>
      </c>
      <c r="O304" s="49" t="n">
        <v>5.362868938205572</v>
      </c>
      <c r="P304" s="49" t="n">
        <v>5.247384222493144</v>
      </c>
      <c r="Q304" s="49" t="n">
        <v>5.133993122763343</v>
      </c>
      <c r="R304" s="49" t="n">
        <v>5.0210786983986</v>
      </c>
      <c r="S304" s="49" t="n">
        <v>4.908893756292473</v>
      </c>
      <c r="T304" s="49" t="n">
        <v>4.800229311529179</v>
      </c>
      <c r="U304" s="49" t="n">
        <v>4.690598887250943</v>
      </c>
      <c r="V304" s="49" t="n">
        <v>4.580322193053146</v>
      </c>
      <c r="W304" s="49" t="n">
        <v>4.479996243094208</v>
      </c>
      <c r="X304" s="49" t="n">
        <v>4.380350647443026</v>
      </c>
      <c r="Y304" s="49" t="n">
        <v>4.280492303661744</v>
      </c>
      <c r="Z304" s="49" t="n">
        <v>4.184835844663776</v>
      </c>
      <c r="AA304" s="49" t="n">
        <v>4.048540499880076</v>
      </c>
      <c r="AB304" s="49" t="n">
        <v>3.9423146695779</v>
      </c>
      <c r="AC304" s="49" t="n">
        <v>3.836280446352824</v>
      </c>
      <c r="AD304" s="49" t="n">
        <v>3.730278376766281</v>
      </c>
      <c r="AE304" s="49" t="n">
        <v>3.624163191968067</v>
      </c>
      <c r="AF304" s="50" t="n">
        <v>3.51780118842717</v>
      </c>
    </row>
    <row r="305" hidden="1" s="108">
      <c r="A305" s="49" t="inlineStr">
        <is>
          <t>Greece_Offshore_1_high_temp_baseline</t>
        </is>
      </c>
      <c r="B305" s="49" t="n">
        <v>11.42645893682536</v>
      </c>
      <c r="C305" s="49" t="n">
        <v>10.9407851556641</v>
      </c>
      <c r="D305" s="49" t="n">
        <v>10.48807938439575</v>
      </c>
      <c r="E305" s="49" t="n">
        <v>10.05769235353778</v>
      </c>
      <c r="F305" s="49" t="n">
        <v>9.642810077621686</v>
      </c>
      <c r="G305" s="49" t="n">
        <v>9.238779463439784</v>
      </c>
      <c r="H305" s="49" t="n">
        <v>8.842253133443506</v>
      </c>
      <c r="I305" s="49" t="n">
        <v>8.450715747967557</v>
      </c>
      <c r="J305" s="49" t="n">
        <v>8.062204409472072</v>
      </c>
      <c r="K305" s="49" t="n">
        <v>7.675134892723607</v>
      </c>
      <c r="L305" s="49" t="n">
        <v>7.288188895152347</v>
      </c>
      <c r="M305" s="49" t="n">
        <v>7.095050780040529</v>
      </c>
      <c r="N305" s="49" t="n">
        <v>6.920126227934984</v>
      </c>
      <c r="O305" s="49" t="n">
        <v>6.756878273880343</v>
      </c>
      <c r="P305" s="49" t="n">
        <v>6.602618005643042</v>
      </c>
      <c r="Q305" s="49" t="n">
        <v>6.455694993425391</v>
      </c>
      <c r="R305" s="49" t="n">
        <v>6.31559677046819</v>
      </c>
      <c r="S305" s="49" t="n">
        <v>6.179547202058285</v>
      </c>
      <c r="T305" s="49" t="n">
        <v>6.047803647661078</v>
      </c>
      <c r="U305" s="49" t="n">
        <v>5.920763938653081</v>
      </c>
      <c r="V305" s="49" t="n">
        <v>5.794829602341331</v>
      </c>
      <c r="W305" s="49" t="n">
        <v>5.660514821801395</v>
      </c>
      <c r="X305" s="49" t="n">
        <v>5.528991698315211</v>
      </c>
      <c r="Y305" s="49" t="n">
        <v>5.401688567220269</v>
      </c>
      <c r="Z305" s="49" t="n">
        <v>5.281426651639372</v>
      </c>
      <c r="AA305" s="49" t="n">
        <v>5.127809307528344</v>
      </c>
      <c r="AB305" s="49" t="n">
        <v>5.004631202599635</v>
      </c>
      <c r="AC305" s="49" t="n">
        <v>4.884101300729843</v>
      </c>
      <c r="AD305" s="49" t="n">
        <v>4.765764794433478</v>
      </c>
      <c r="AE305" s="49" t="n">
        <v>4.649244610667853</v>
      </c>
      <c r="AF305" s="50" t="n">
        <v>4.53422385128686</v>
      </c>
    </row>
    <row r="306" hidden="1" s="108">
      <c r="A306" s="49" t="inlineStr">
        <is>
          <t>Greece_Offshore_2_high_temp_baseline</t>
        </is>
      </c>
      <c r="B306" s="49" t="n">
        <v>13.65395354886833</v>
      </c>
      <c r="C306" s="49" t="n">
        <v>13.0895517157881</v>
      </c>
      <c r="D306" s="49" t="n">
        <v>12.568610171009</v>
      </c>
      <c r="E306" s="49" t="n">
        <v>12.07759982492993</v>
      </c>
      <c r="F306" s="49" t="n">
        <v>11.60790080330751</v>
      </c>
      <c r="G306" s="49" t="n">
        <v>11.15366064980489</v>
      </c>
      <c r="H306" s="49" t="n">
        <v>10.71070097312366</v>
      </c>
      <c r="I306" s="49" t="n">
        <v>10.27591224467592</v>
      </c>
      <c r="J306" s="49" t="n">
        <v>9.846896899312508</v>
      </c>
      <c r="K306" s="49" t="n">
        <v>9.421747819175412</v>
      </c>
      <c r="L306" s="49" t="n">
        <v>8.998904888227528</v>
      </c>
      <c r="M306" s="49" t="n">
        <v>8.763090545485245</v>
      </c>
      <c r="N306" s="49" t="n">
        <v>8.551436203547308</v>
      </c>
      <c r="O306" s="49" t="n">
        <v>8.355295760517224</v>
      </c>
      <c r="P306" s="49" t="n">
        <v>8.171119782166594</v>
      </c>
      <c r="Q306" s="49" t="n">
        <v>7.996732783781832</v>
      </c>
      <c r="R306" s="49" t="n">
        <v>7.831468875318629</v>
      </c>
      <c r="S306" s="49" t="n">
        <v>7.671648649589322</v>
      </c>
      <c r="T306" s="49" t="n">
        <v>7.517624430484071</v>
      </c>
      <c r="U306" s="49" t="n">
        <v>7.369936652651945</v>
      </c>
      <c r="V306" s="49" t="n">
        <v>7.22380036614978</v>
      </c>
      <c r="W306" s="49" t="n">
        <v>7.065474437204641</v>
      </c>
      <c r="X306" s="49" t="n">
        <v>6.911173928185267</v>
      </c>
      <c r="Y306" s="49" t="n">
        <v>6.762830609910989</v>
      </c>
      <c r="Z306" s="49" t="n">
        <v>6.624250000944883</v>
      </c>
      <c r="AA306" s="49" t="n">
        <v>6.441342627150419</v>
      </c>
      <c r="AB306" s="49" t="n">
        <v>6.299552800572015</v>
      </c>
      <c r="AC306" s="49" t="n">
        <v>6.161706462925369</v>
      </c>
      <c r="AD306" s="49" t="n">
        <v>6.027218552594351</v>
      </c>
      <c r="AE306" s="49" t="n">
        <v>5.895606937839989</v>
      </c>
      <c r="AF306" s="50" t="n">
        <v>5.766469279389359</v>
      </c>
    </row>
    <row r="307" hidden="1" s="108">
      <c r="A307" s="49" t="inlineStr">
        <is>
          <t>Greece_PV_2_high_temp_baseline</t>
        </is>
      </c>
      <c r="B307" s="49" t="n">
        <v>8.634451505851988</v>
      </c>
      <c r="C307" s="49" t="n">
        <v>8.146972728934248</v>
      </c>
      <c r="D307" s="49" t="n">
        <v>7.682426376360378</v>
      </c>
      <c r="E307" s="49" t="n">
        <v>7.234229827450021</v>
      </c>
      <c r="F307" s="49" t="n">
        <v>6.798161770444962</v>
      </c>
      <c r="G307" s="49" t="n">
        <v>6.371357544970735</v>
      </c>
      <c r="H307" s="49" t="n">
        <v>5.951784588128717</v>
      </c>
      <c r="I307" s="49" t="n">
        <v>5.537947578883855</v>
      </c>
      <c r="J307" s="49" t="n">
        <v>5.128712728878754</v>
      </c>
      <c r="K307" s="49" t="n">
        <v>4.723197983912076</v>
      </c>
      <c r="L307" s="49" t="n">
        <v>4.320701654950995</v>
      </c>
      <c r="M307" s="49" t="n">
        <v>4.194623183625891</v>
      </c>
      <c r="N307" s="49" t="n">
        <v>4.072615771192954</v>
      </c>
      <c r="O307" s="49" t="n">
        <v>3.953300101883948</v>
      </c>
      <c r="P307" s="49" t="n">
        <v>3.836433098363816</v>
      </c>
      <c r="Q307" s="49" t="n">
        <v>3.721125582503298</v>
      </c>
      <c r="R307" s="49" t="n">
        <v>3.606835052178926</v>
      </c>
      <c r="S307" s="49" t="n">
        <v>3.494704665533853</v>
      </c>
      <c r="T307" s="49" t="n">
        <v>3.383910544952398</v>
      </c>
      <c r="U307" s="49" t="n">
        <v>3.274592297662479</v>
      </c>
      <c r="V307" s="49" t="n">
        <v>3.166078755844465</v>
      </c>
      <c r="W307" s="49" t="n">
        <v>3.058565407849733</v>
      </c>
      <c r="X307" s="49" t="n">
        <v>2.951084726368877</v>
      </c>
      <c r="Y307" s="49" t="n">
        <v>2.844634553531627</v>
      </c>
      <c r="Z307" s="49" t="n">
        <v>2.7428922575247</v>
      </c>
      <c r="AA307" s="49" t="n">
        <v>2.618114330081434</v>
      </c>
      <c r="AB307" s="49" t="n">
        <v>2.511338334936396</v>
      </c>
      <c r="AC307" s="49" t="n">
        <v>2.405401255496526</v>
      </c>
      <c r="AD307" s="49" t="n">
        <v>2.300132407683684</v>
      </c>
      <c r="AE307" s="49" t="n">
        <v>2.195385793064959</v>
      </c>
      <c r="AF307" s="50" t="n">
        <v>2.091035219246606</v>
      </c>
    </row>
    <row r="308" hidden="1" s="108">
      <c r="A308" s="49" t="inlineStr">
        <is>
          <t>Greece_PV_3_high_temp_baseline</t>
        </is>
      </c>
      <c r="B308" s="49" t="n">
        <v>8.975421522213633</v>
      </c>
      <c r="C308" s="49" t="n">
        <v>8.470107754002196</v>
      </c>
      <c r="D308" s="49" t="n">
        <v>7.989110218514741</v>
      </c>
      <c r="E308" s="49" t="n">
        <v>7.525306370123895</v>
      </c>
      <c r="F308" s="49" t="n">
        <v>7.074124461285733</v>
      </c>
      <c r="G308" s="49" t="n">
        <v>6.632458342622137</v>
      </c>
      <c r="H308" s="49" t="n">
        <v>6.198100776535862</v>
      </c>
      <c r="I308" s="49" t="n">
        <v>5.769424852486939</v>
      </c>
      <c r="J308" s="49" t="n">
        <v>5.345194108144509</v>
      </c>
      <c r="K308" s="49" t="n">
        <v>4.92444385660955</v>
      </c>
      <c r="L308" s="49" t="n">
        <v>4.506404034719502</v>
      </c>
      <c r="M308" s="49" t="n">
        <v>4.375075795921889</v>
      </c>
      <c r="N308" s="49" t="n">
        <v>4.248015746534014</v>
      </c>
      <c r="O308" s="49" t="n">
        <v>4.123755646386482</v>
      </c>
      <c r="P308" s="49" t="n">
        <v>4.002029980490391</v>
      </c>
      <c r="Q308" s="49" t="n">
        <v>3.881894983558444</v>
      </c>
      <c r="R308" s="49" t="n">
        <v>3.762775387723428</v>
      </c>
      <c r="S308" s="49" t="n">
        <v>3.645866082842493</v>
      </c>
      <c r="T308" s="49" t="n">
        <v>3.530295758989909</v>
      </c>
      <c r="U308" s="49" t="n">
        <v>3.416204961439274</v>
      </c>
      <c r="V308" s="49" t="n">
        <v>3.302886667584759</v>
      </c>
      <c r="W308" s="49" t="n">
        <v>3.190380062342309</v>
      </c>
      <c r="X308" s="49" t="n">
        <v>3.078027831436377</v>
      </c>
      <c r="Y308" s="49" t="n">
        <v>2.966880759280395</v>
      </c>
      <c r="Z308" s="49" t="n">
        <v>2.860813323108458</v>
      </c>
      <c r="AA308" s="49" t="n">
        <v>2.730645428544992</v>
      </c>
      <c r="AB308" s="49" t="n">
        <v>2.619536032362318</v>
      </c>
      <c r="AC308" s="49" t="n">
        <v>2.509456309581424</v>
      </c>
      <c r="AD308" s="49" t="n">
        <v>2.400235842870199</v>
      </c>
      <c r="AE308" s="49" t="n">
        <v>2.291729630429583</v>
      </c>
      <c r="AF308" s="50" t="n">
        <v>2.183813087750095</v>
      </c>
    </row>
    <row r="309" hidden="1" s="108">
      <c r="A309" s="49" t="inlineStr">
        <is>
          <t>Greece_PV_4_high_temp_baseline</t>
        </is>
      </c>
      <c r="B309" s="49" t="n">
        <v>10.5261784225889</v>
      </c>
      <c r="C309" s="49" t="n">
        <v>9.935668175929097</v>
      </c>
      <c r="D309" s="49" t="n">
        <v>9.375536571277081</v>
      </c>
      <c r="E309" s="49" t="n">
        <v>8.836412196351587</v>
      </c>
      <c r="F309" s="49" t="n">
        <v>8.312258637768924</v>
      </c>
      <c r="G309" s="49" t="n">
        <v>7.798955623224385</v>
      </c>
      <c r="H309" s="49" t="n">
        <v>7.293557744384429</v>
      </c>
      <c r="I309" s="49" t="n">
        <v>6.793877501137488</v>
      </c>
      <c r="J309" s="49" t="n">
        <v>6.298236645050127</v>
      </c>
      <c r="K309" s="49" t="n">
        <v>5.805310661312825</v>
      </c>
      <c r="L309" s="49" t="n">
        <v>5.3140275752473</v>
      </c>
      <c r="M309" s="49" t="n">
        <v>5.159095877253151</v>
      </c>
      <c r="N309" s="49" t="n">
        <v>5.009430335541177</v>
      </c>
      <c r="O309" s="49" t="n">
        <v>4.86327268256089</v>
      </c>
      <c r="P309" s="49" t="n">
        <v>4.720323528091193</v>
      </c>
      <c r="Q309" s="49" t="n">
        <v>4.579444919937904</v>
      </c>
      <c r="R309" s="49" t="n">
        <v>4.439941619069937</v>
      </c>
      <c r="S309" s="49" t="n">
        <v>4.303304871978442</v>
      </c>
      <c r="T309" s="49" t="n">
        <v>4.16847520020518</v>
      </c>
      <c r="U309" s="49" t="n">
        <v>4.035642725056812</v>
      </c>
      <c r="V309" s="49" t="n">
        <v>3.903939897488096</v>
      </c>
      <c r="W309" s="49" t="n">
        <v>3.773206235985108</v>
      </c>
      <c r="X309" s="49" t="n">
        <v>3.642654149441576</v>
      </c>
      <c r="Y309" s="49" t="n">
        <v>3.513601249179668</v>
      </c>
      <c r="Z309" s="49" t="n">
        <v>3.390909488259223</v>
      </c>
      <c r="AA309" s="49" t="n">
        <v>3.237974068308563</v>
      </c>
      <c r="AB309" s="49" t="n">
        <v>3.108931199934391</v>
      </c>
      <c r="AC309" s="49" t="n">
        <v>2.981173865099903</v>
      </c>
      <c r="AD309" s="49" t="n">
        <v>2.854490746638954</v>
      </c>
      <c r="AE309" s="49" t="n">
        <v>2.728702070958786</v>
      </c>
      <c r="AF309" s="50" t="n">
        <v>2.60365340107695</v>
      </c>
    </row>
    <row r="310" hidden="1" s="108">
      <c r="A310" s="49" t="inlineStr">
        <is>
          <t>Hungary_Onshore_3_low_temp_baseline</t>
        </is>
      </c>
      <c r="B310" s="49" t="n">
        <v>6.10163323874445</v>
      </c>
      <c r="C310" s="49" t="n">
        <v>5.934321980678592</v>
      </c>
      <c r="D310" s="49" t="n">
        <v>5.780686355623473</v>
      </c>
      <c r="E310" s="49" t="n">
        <v>5.637724628704611</v>
      </c>
      <c r="F310" s="49" t="n">
        <v>5.503295126774592</v>
      </c>
      <c r="G310" s="49" t="n">
        <v>5.375817889453067</v>
      </c>
      <c r="H310" s="49" t="n">
        <v>5.254094843839471</v>
      </c>
      <c r="I310" s="49" t="n">
        <v>5.137196296089969</v>
      </c>
      <c r="J310" s="49" t="n">
        <v>5.024386483661291</v>
      </c>
      <c r="K310" s="49" t="n">
        <v>4.915073140778199</v>
      </c>
      <c r="L310" s="49" t="n">
        <v>4.808772372013879</v>
      </c>
      <c r="M310" s="49" t="n">
        <v>4.708616268687618</v>
      </c>
      <c r="N310" s="49" t="n">
        <v>4.627951154740074</v>
      </c>
      <c r="O310" s="49" t="n">
        <v>4.549822274111357</v>
      </c>
      <c r="P310" s="49" t="n">
        <v>4.474352956634833</v>
      </c>
      <c r="Q310" s="49" t="n">
        <v>4.402137954796496</v>
      </c>
      <c r="R310" s="49" t="n">
        <v>4.331312722265276</v>
      </c>
      <c r="S310" s="49" t="n">
        <v>4.2621676988124</v>
      </c>
      <c r="T310" s="49" t="n">
        <v>4.197922530987981</v>
      </c>
      <c r="U310" s="49" t="n">
        <v>4.133404619233644</v>
      </c>
      <c r="V310" s="49" t="n">
        <v>4.068982186013088</v>
      </c>
      <c r="W310" s="49" t="n">
        <v>4.011951055090642</v>
      </c>
      <c r="X310" s="49" t="n">
        <v>3.957133912150261</v>
      </c>
      <c r="Y310" s="49" t="n">
        <v>3.903528194596845</v>
      </c>
      <c r="Z310" s="49" t="n">
        <v>3.856294719043666</v>
      </c>
      <c r="AA310" s="49" t="n">
        <v>3.763291363111082</v>
      </c>
      <c r="AB310" s="49" t="n">
        <v>3.706755374421335</v>
      </c>
      <c r="AC310" s="49" t="n">
        <v>3.652006542859426</v>
      </c>
      <c r="AD310" s="49" t="n">
        <v>3.598899201571121</v>
      </c>
      <c r="AE310" s="49" t="n">
        <v>3.547305863985041</v>
      </c>
      <c r="AF310" s="50" t="n">
        <v>3.497114286321377</v>
      </c>
    </row>
    <row r="311" hidden="1" s="108">
      <c r="A311" s="49" t="inlineStr">
        <is>
          <t>Hungary_PV_4_low_temp_baseline</t>
        </is>
      </c>
      <c r="B311" s="49" t="n">
        <v>6.138774457405601</v>
      </c>
      <c r="C311" s="49" t="n">
        <v>5.866519320421396</v>
      </c>
      <c r="D311" s="49" t="n">
        <v>5.625050455969019</v>
      </c>
      <c r="E311" s="49" t="n">
        <v>5.405691621968988</v>
      </c>
      <c r="F311" s="49" t="n">
        <v>5.202914742664367</v>
      </c>
      <c r="G311" s="49" t="n">
        <v>5.012996815838937</v>
      </c>
      <c r="H311" s="49" t="n">
        <v>4.833319821928483</v>
      </c>
      <c r="I311" s="49" t="n">
        <v>4.661977851431215</v>
      </c>
      <c r="J311" s="49" t="n">
        <v>4.497543375776923</v>
      </c>
      <c r="K311" s="49" t="n">
        <v>4.338921438056661</v>
      </c>
      <c r="L311" s="49" t="n">
        <v>4.185255038367706</v>
      </c>
      <c r="M311" s="49" t="n">
        <v>4.082229590609676</v>
      </c>
      <c r="N311" s="49" t="n">
        <v>3.986212860744137</v>
      </c>
      <c r="O311" s="49" t="n">
        <v>3.894977150030488</v>
      </c>
      <c r="P311" s="49" t="n">
        <v>3.80813277165742</v>
      </c>
      <c r="Q311" s="49" t="n">
        <v>3.724237045747064</v>
      </c>
      <c r="R311" s="49" t="n">
        <v>3.642405644671668</v>
      </c>
      <c r="S311" s="49" t="n">
        <v>3.56450360843231</v>
      </c>
      <c r="T311" s="49" t="n">
        <v>3.489189954517661</v>
      </c>
      <c r="U311" s="49" t="n">
        <v>3.416695283103688</v>
      </c>
      <c r="V311" s="49" t="n">
        <v>3.345921506675082</v>
      </c>
      <c r="W311" s="49" t="n">
        <v>3.274501586926122</v>
      </c>
      <c r="X311" s="49" t="n">
        <v>3.204116674622053</v>
      </c>
      <c r="Y311" s="49" t="n">
        <v>3.136440380757285</v>
      </c>
      <c r="Z311" s="49" t="n">
        <v>3.077680728981298</v>
      </c>
      <c r="AA311" s="49" t="n">
        <v>2.981170710383484</v>
      </c>
      <c r="AB311" s="49" t="n">
        <v>2.915892832797499</v>
      </c>
      <c r="AC311" s="49" t="n">
        <v>2.853093022610159</v>
      </c>
      <c r="AD311" s="49" t="n">
        <v>2.792520901152804</v>
      </c>
      <c r="AE311" s="49" t="n">
        <v>2.733964717803062</v>
      </c>
      <c r="AF311" s="50" t="n">
        <v>2.677243799303386</v>
      </c>
    </row>
    <row r="312" hidden="1" s="108">
      <c r="A312" s="49" t="inlineStr">
        <is>
          <t>Hungary_Onshore_3_high_temp_baseline</t>
        </is>
      </c>
      <c r="B312" s="49" t="n">
        <v>8.834568435760481</v>
      </c>
      <c r="C312" s="49" t="n">
        <v>8.478200402987293</v>
      </c>
      <c r="D312" s="49" t="n">
        <v>8.134101995099593</v>
      </c>
      <c r="E312" s="49" t="n">
        <v>7.798792304843913</v>
      </c>
      <c r="F312" s="49" t="n">
        <v>7.469731232040154</v>
      </c>
      <c r="G312" s="49" t="n">
        <v>7.144991009283359</v>
      </c>
      <c r="H312" s="49" t="n">
        <v>6.823057716964639</v>
      </c>
      <c r="I312" s="49" t="n">
        <v>6.502705586395074</v>
      </c>
      <c r="J312" s="49" t="n">
        <v>6.182914197945397</v>
      </c>
      <c r="K312" s="49" t="n">
        <v>5.8628120537585</v>
      </c>
      <c r="L312" s="49" t="n">
        <v>5.54163695671375</v>
      </c>
      <c r="M312" s="49" t="n">
        <v>5.415649509977477</v>
      </c>
      <c r="N312" s="49" t="n">
        <v>5.306987627891642</v>
      </c>
      <c r="O312" s="49" t="n">
        <v>5.199952674517013</v>
      </c>
      <c r="P312" s="49" t="n">
        <v>5.094669176441825</v>
      </c>
      <c r="Q312" s="49" t="n">
        <v>4.991700030337229</v>
      </c>
      <c r="R312" s="49" t="n">
        <v>4.889318210654965</v>
      </c>
      <c r="S312" s="49" t="n">
        <v>4.787799536996642</v>
      </c>
      <c r="T312" s="49" t="n">
        <v>4.690152115661734</v>
      </c>
      <c r="U312" s="49" t="n">
        <v>4.591558480825295</v>
      </c>
      <c r="V312" s="49" t="n">
        <v>4.492363101129254</v>
      </c>
      <c r="W312" s="49" t="n">
        <v>4.402464885077345</v>
      </c>
      <c r="X312" s="49" t="n">
        <v>4.313576750051916</v>
      </c>
      <c r="Y312" s="49" t="n">
        <v>4.224748267765841</v>
      </c>
      <c r="Z312" s="49" t="n">
        <v>4.140779533632547</v>
      </c>
      <c r="AA312" s="49" t="n">
        <v>4.01301295498199</v>
      </c>
      <c r="AB312" s="49" t="n">
        <v>3.918162646714658</v>
      </c>
      <c r="AC312" s="49" t="n">
        <v>3.823849423026733</v>
      </c>
      <c r="AD312" s="49" t="n">
        <v>3.729917493349193</v>
      </c>
      <c r="AE312" s="49" t="n">
        <v>3.636226605266738</v>
      </c>
      <c r="AF312" s="50" t="n">
        <v>3.542649309107741</v>
      </c>
    </row>
    <row r="313" hidden="1" s="108">
      <c r="A313" s="49" t="inlineStr">
        <is>
          <t>Hungary_PV_4_high_temp_baseline</t>
        </is>
      </c>
      <c r="B313" s="49" t="n">
        <v>12.12676868368936</v>
      </c>
      <c r="C313" s="49" t="n">
        <v>11.45067483179673</v>
      </c>
      <c r="D313" s="49" t="n">
        <v>10.81263055119095</v>
      </c>
      <c r="E313" s="49" t="n">
        <v>10.20088628204559</v>
      </c>
      <c r="F313" s="49" t="n">
        <v>9.607876625864243</v>
      </c>
      <c r="G313" s="49" t="n">
        <v>9.028439354025625</v>
      </c>
      <c r="H313" s="49" t="n">
        <v>8.458885126164951</v>
      </c>
      <c r="I313" s="49" t="n">
        <v>7.89647432243551</v>
      </c>
      <c r="J313" s="49" t="n">
        <v>7.339105099233775</v>
      </c>
      <c r="K313" s="49" t="n">
        <v>6.785118316189774</v>
      </c>
      <c r="L313" s="49" t="n">
        <v>6.233170617023133</v>
      </c>
      <c r="M313" s="49" t="n">
        <v>6.052785937098086</v>
      </c>
      <c r="N313" s="49" t="n">
        <v>5.879086342497846</v>
      </c>
      <c r="O313" s="49" t="n">
        <v>5.709783685201925</v>
      </c>
      <c r="P313" s="49" t="n">
        <v>5.544478256481555</v>
      </c>
      <c r="Q313" s="49" t="n">
        <v>5.381693612972841</v>
      </c>
      <c r="R313" s="49" t="n">
        <v>5.22052873947691</v>
      </c>
      <c r="S313" s="49" t="n">
        <v>5.062891168124894</v>
      </c>
      <c r="T313" s="49" t="n">
        <v>4.907411207577885</v>
      </c>
      <c r="U313" s="49" t="n">
        <v>4.754324403383738</v>
      </c>
      <c r="V313" s="49" t="n">
        <v>4.602513569472398</v>
      </c>
      <c r="W313" s="49" t="n">
        <v>4.452071222660374</v>
      </c>
      <c r="X313" s="49" t="n">
        <v>4.301742850101967</v>
      </c>
      <c r="Y313" s="49" t="n">
        <v>4.153205297505002</v>
      </c>
      <c r="Z313" s="49" t="n">
        <v>4.012647081115436</v>
      </c>
      <c r="AA313" s="49" t="n">
        <v>3.833436503841113</v>
      </c>
      <c r="AB313" s="49" t="n">
        <v>3.684538878615088</v>
      </c>
      <c r="AC313" s="49" t="n">
        <v>3.537139495838457</v>
      </c>
      <c r="AD313" s="49" t="n">
        <v>3.390962083332092</v>
      </c>
      <c r="AE313" s="49" t="n">
        <v>3.245770772076802</v>
      </c>
      <c r="AF313" s="50" t="n">
        <v>3.101362110986225</v>
      </c>
    </row>
    <row r="314" hidden="1" s="108">
      <c r="A314" s="49" t="inlineStr">
        <is>
          <t>Indonesia_Onshore_3_low_temp_baseline</t>
        </is>
      </c>
      <c r="B314" s="49" t="n">
        <v>6.676597039192385</v>
      </c>
      <c r="C314" s="49" t="n">
        <v>6.497173240363946</v>
      </c>
      <c r="D314" s="49" t="n">
        <v>6.333668489157272</v>
      </c>
      <c r="E314" s="49" t="n">
        <v>6.182597842569286</v>
      </c>
      <c r="F314" s="49" t="n">
        <v>6.04147539405762</v>
      </c>
      <c r="G314" s="49" t="n">
        <v>5.908467673699149</v>
      </c>
      <c r="H314" s="49" t="n">
        <v>5.78218475137532</v>
      </c>
      <c r="I314" s="49" t="n">
        <v>5.661548384836613</v>
      </c>
      <c r="J314" s="49" t="n">
        <v>5.545705545309362</v>
      </c>
      <c r="K314" s="49" t="n">
        <v>5.433969838553524</v>
      </c>
      <c r="L314" s="49" t="n">
        <v>5.325780708151115</v>
      </c>
      <c r="M314" s="49" t="n">
        <v>5.214321661027324</v>
      </c>
      <c r="N314" s="49" t="n">
        <v>5.125581358963011</v>
      </c>
      <c r="O314" s="49" t="n">
        <v>5.03975285773245</v>
      </c>
      <c r="P314" s="49" t="n">
        <v>4.956981998025828</v>
      </c>
      <c r="Q314" s="49" t="n">
        <v>4.877965862947793</v>
      </c>
      <c r="R314" s="49" t="n">
        <v>4.800526240100927</v>
      </c>
      <c r="S314" s="49" t="n">
        <v>4.725003885293722</v>
      </c>
      <c r="T314" s="49" t="n">
        <v>4.65516588763213</v>
      </c>
      <c r="U314" s="49" t="n">
        <v>4.58496410830128</v>
      </c>
      <c r="V314" s="49" t="n">
        <v>4.514829603390779</v>
      </c>
      <c r="W314" s="49" t="n">
        <v>4.453258016282841</v>
      </c>
      <c r="X314" s="49" t="n">
        <v>4.394238080336796</v>
      </c>
      <c r="Y314" s="49" t="n">
        <v>4.336597820517821</v>
      </c>
      <c r="Z314" s="49" t="n">
        <v>4.286379904543356</v>
      </c>
      <c r="AA314" s="49" t="n">
        <v>4.182537208182612</v>
      </c>
      <c r="AB314" s="49" t="n">
        <v>4.121348249482821</v>
      </c>
      <c r="AC314" s="49" t="n">
        <v>4.062214919367468</v>
      </c>
      <c r="AD314" s="49" t="n">
        <v>4.004967875297086</v>
      </c>
      <c r="AE314" s="49" t="n">
        <v>3.949458972088658</v>
      </c>
      <c r="AF314" s="50" t="n">
        <v>3.895557835139335</v>
      </c>
    </row>
    <row r="315" hidden="1" s="108">
      <c r="A315" s="49" t="inlineStr">
        <is>
          <t>Indonesia_Offshore_1_low_temp_baseline</t>
        </is>
      </c>
      <c r="B315" s="49" t="n">
        <v>10.32486607661691</v>
      </c>
      <c r="C315" s="49" t="n">
        <v>9.996526745632261</v>
      </c>
      <c r="D315" s="49" t="n">
        <v>9.713334033423662</v>
      </c>
      <c r="E315" s="49" t="n">
        <v>9.462400665455187</v>
      </c>
      <c r="F315" s="49" t="n">
        <v>9.235601300275247</v>
      </c>
      <c r="G315" s="49" t="n">
        <v>9.027494972087059</v>
      </c>
      <c r="H315" s="49" t="n">
        <v>8.834266030057124</v>
      </c>
      <c r="I315" s="49" t="n">
        <v>8.653138864370506</v>
      </c>
      <c r="J315" s="49" t="n">
        <v>8.482033430881634</v>
      </c>
      <c r="K315" s="49" t="n">
        <v>8.319351972295742</v>
      </c>
      <c r="L315" s="49" t="n">
        <v>8.163841353079299</v>
      </c>
      <c r="M315" s="49" t="n">
        <v>7.947832089195171</v>
      </c>
      <c r="N315" s="49" t="n">
        <v>7.759262231222372</v>
      </c>
      <c r="O315" s="49" t="n">
        <v>7.58864471089406</v>
      </c>
      <c r="P315" s="49" t="n">
        <v>7.432046515696315</v>
      </c>
      <c r="Q315" s="49" t="n">
        <v>7.287041424575564</v>
      </c>
      <c r="R315" s="49" t="n">
        <v>7.152838976573776</v>
      </c>
      <c r="S315" s="49" t="n">
        <v>7.025440907715454</v>
      </c>
      <c r="T315" s="49" t="n">
        <v>6.905175791993615</v>
      </c>
      <c r="U315" s="49" t="n">
        <v>6.792570779858783</v>
      </c>
      <c r="V315" s="49" t="n">
        <v>6.682499649502736</v>
      </c>
      <c r="W315" s="49" t="n">
        <v>6.558109113493171</v>
      </c>
      <c r="X315" s="49" t="n">
        <v>6.439158860199015</v>
      </c>
      <c r="Y315" s="49" t="n">
        <v>6.327659065171858</v>
      </c>
      <c r="Z315" s="49" t="n">
        <v>6.227582702326373</v>
      </c>
      <c r="AA315" s="49" t="n">
        <v>6.081961982656953</v>
      </c>
      <c r="AB315" s="49" t="n">
        <v>5.980775573477408</v>
      </c>
      <c r="AC315" s="49" t="n">
        <v>5.8848229756952</v>
      </c>
      <c r="AD315" s="49" t="n">
        <v>5.793469517159396</v>
      </c>
      <c r="AE315" s="49" t="n">
        <v>5.706193148711748</v>
      </c>
      <c r="AF315" s="50" t="n">
        <v>5.622559273484514</v>
      </c>
    </row>
    <row r="316" hidden="1" s="108">
      <c r="A316" s="49" t="inlineStr">
        <is>
          <t>Indonesia_Offshore_2_low_temp_baseline</t>
        </is>
      </c>
      <c r="B316" s="49" t="n">
        <v>12.51992083680161</v>
      </c>
      <c r="C316" s="49" t="n">
        <v>12.12380043451668</v>
      </c>
      <c r="D316" s="49" t="n">
        <v>11.78442372544119</v>
      </c>
      <c r="E316" s="49" t="n">
        <v>11.48561394303704</v>
      </c>
      <c r="F316" s="49" t="n">
        <v>11.21717312682692</v>
      </c>
      <c r="G316" s="49" t="n">
        <v>10.97227349075786</v>
      </c>
      <c r="H316" s="49" t="n">
        <v>10.7461276965013</v>
      </c>
      <c r="I316" s="49" t="n">
        <v>10.53525403052205</v>
      </c>
      <c r="J316" s="49" t="n">
        <v>10.337043926394</v>
      </c>
      <c r="K316" s="49" t="n">
        <v>10.14949421119058</v>
      </c>
      <c r="L316" s="49" t="n">
        <v>9.971034285712706</v>
      </c>
      <c r="M316" s="49" t="n">
        <v>9.704861947940403</v>
      </c>
      <c r="N316" s="49" t="n">
        <v>9.4732058187588</v>
      </c>
      <c r="O316" s="49" t="n">
        <v>9.264111741124566</v>
      </c>
      <c r="P316" s="49" t="n">
        <v>9.072624460488079</v>
      </c>
      <c r="Q316" s="49" t="n">
        <v>8.895687481209153</v>
      </c>
      <c r="R316" s="49" t="n">
        <v>8.732305586330288</v>
      </c>
      <c r="S316" s="49" t="n">
        <v>8.577441241162042</v>
      </c>
      <c r="T316" s="49" t="n">
        <v>8.431509341690386</v>
      </c>
      <c r="U316" s="49" t="n">
        <v>8.295175002614837</v>
      </c>
      <c r="V316" s="49" t="n">
        <v>8.161979247774296</v>
      </c>
      <c r="W316" s="49" t="n">
        <v>8.010677550534741</v>
      </c>
      <c r="X316" s="49" t="n">
        <v>7.866182713436238</v>
      </c>
      <c r="Y316" s="49" t="n">
        <v>7.731030351631739</v>
      </c>
      <c r="Z316" s="49" t="n">
        <v>7.610230991499946</v>
      </c>
      <c r="AA316" s="49" t="n">
        <v>7.431973707588471</v>
      </c>
      <c r="AB316" s="49" t="n">
        <v>7.309683092413779</v>
      </c>
      <c r="AC316" s="49" t="n">
        <v>7.193947921277697</v>
      </c>
      <c r="AD316" s="49" t="n">
        <v>7.083969809849742</v>
      </c>
      <c r="AE316" s="49" t="n">
        <v>6.979092148793615</v>
      </c>
      <c r="AF316" s="50" t="n">
        <v>6.878768413619291</v>
      </c>
    </row>
    <row r="317" hidden="1" s="108">
      <c r="A317" s="49" t="inlineStr">
        <is>
          <t>Indonesia_PV_2_low_temp_baseline</t>
        </is>
      </c>
      <c r="B317" s="49" t="n">
        <v>3.776375212452135</v>
      </c>
      <c r="C317" s="49" t="n">
        <v>3.611878503686377</v>
      </c>
      <c r="D317" s="49" t="n">
        <v>3.464497477839323</v>
      </c>
      <c r="E317" s="49" t="n">
        <v>3.329426540473702</v>
      </c>
      <c r="F317" s="49" t="n">
        <v>3.203603734698856</v>
      </c>
      <c r="G317" s="49" t="n">
        <v>3.084966855070214</v>
      </c>
      <c r="H317" s="49" t="n">
        <v>2.972065696450136</v>
      </c>
      <c r="I317" s="49" t="n">
        <v>2.863844459130577</v>
      </c>
      <c r="J317" s="49" t="n">
        <v>2.759512297027147</v>
      </c>
      <c r="K317" s="49" t="n">
        <v>2.658462560937045</v>
      </c>
      <c r="L317" s="49" t="n">
        <v>2.560220396220604</v>
      </c>
      <c r="M317" s="49" t="n">
        <v>2.498536299918332</v>
      </c>
      <c r="N317" s="49" t="n">
        <v>2.440784421149367</v>
      </c>
      <c r="O317" s="49" t="n">
        <v>2.385729043779377</v>
      </c>
      <c r="P317" s="49" t="n">
        <v>2.333153131863553</v>
      </c>
      <c r="Q317" s="49" t="n">
        <v>2.282256349572415</v>
      </c>
      <c r="R317" s="49" t="n">
        <v>2.232547893322937</v>
      </c>
      <c r="S317" s="49" t="n">
        <v>2.185060089024732</v>
      </c>
      <c r="T317" s="49" t="n">
        <v>2.139049175247067</v>
      </c>
      <c r="U317" s="49" t="n">
        <v>2.094642048206425</v>
      </c>
      <c r="V317" s="49" t="n">
        <v>2.051229705643661</v>
      </c>
      <c r="W317" s="49" t="n">
        <v>2.007499598570763</v>
      </c>
      <c r="X317" s="49" t="n">
        <v>1.964383193375227</v>
      </c>
      <c r="Y317" s="49" t="n">
        <v>1.922806869216235</v>
      </c>
      <c r="Z317" s="49" t="n">
        <v>1.886208570274776</v>
      </c>
      <c r="AA317" s="49" t="n">
        <v>1.828739881302166</v>
      </c>
      <c r="AB317" s="49" t="n">
        <v>1.788608092179058</v>
      </c>
      <c r="AC317" s="49" t="n">
        <v>1.749886564443233</v>
      </c>
      <c r="AD317" s="49" t="n">
        <v>1.712436127896556</v>
      </c>
      <c r="AE317" s="49" t="n">
        <v>1.676139010732525</v>
      </c>
      <c r="AF317" s="50" t="n">
        <v>1.640894658441364</v>
      </c>
    </row>
    <row r="318" hidden="1" s="108">
      <c r="A318" s="49" t="inlineStr">
        <is>
          <t>Indonesia_PV_3_low_temp_baseline</t>
        </is>
      </c>
      <c r="B318" s="49" t="n">
        <v>3.92808771488055</v>
      </c>
      <c r="C318" s="49" t="n">
        <v>3.756747014597276</v>
      </c>
      <c r="D318" s="49" t="n">
        <v>3.603378052417019</v>
      </c>
      <c r="E318" s="49" t="n">
        <v>3.462927021554117</v>
      </c>
      <c r="F318" s="49" t="n">
        <v>3.332173645070139</v>
      </c>
      <c r="G318" s="49" t="n">
        <v>3.20894897666165</v>
      </c>
      <c r="H318" s="49" t="n">
        <v>3.091727667234409</v>
      </c>
      <c r="I318" s="49" t="n">
        <v>2.979399150112052</v>
      </c>
      <c r="J318" s="49" t="n">
        <v>2.871131510469214</v>
      </c>
      <c r="K318" s="49" t="n">
        <v>2.766286559780398</v>
      </c>
      <c r="L318" s="49" t="n">
        <v>2.664364726877821</v>
      </c>
      <c r="M318" s="49" t="n">
        <v>2.600074623502281</v>
      </c>
      <c r="N318" s="49" t="n">
        <v>2.539899817541871</v>
      </c>
      <c r="O318" s="49" t="n">
        <v>2.482545995924153</v>
      </c>
      <c r="P318" s="49" t="n">
        <v>2.427786601850866</v>
      </c>
      <c r="Q318" s="49" t="n">
        <v>2.374783010753732</v>
      </c>
      <c r="R318" s="49" t="n">
        <v>2.323020877799584</v>
      </c>
      <c r="S318" s="49" t="n">
        <v>2.273583915854185</v>
      </c>
      <c r="T318" s="49" t="n">
        <v>2.225692387265488</v>
      </c>
      <c r="U318" s="49" t="n">
        <v>2.17948002543362</v>
      </c>
      <c r="V318" s="49" t="n">
        <v>2.134308060230178</v>
      </c>
      <c r="W318" s="49" t="n">
        <v>2.088801753345395</v>
      </c>
      <c r="X318" s="49" t="n">
        <v>2.043935755682234</v>
      </c>
      <c r="Y318" s="49" t="n">
        <v>2.000683097671506</v>
      </c>
      <c r="Z318" s="49" t="n">
        <v>1.962655270739151</v>
      </c>
      <c r="AA318" s="49" t="n">
        <v>1.902701174533244</v>
      </c>
      <c r="AB318" s="49" t="n">
        <v>1.86095311705949</v>
      </c>
      <c r="AC318" s="49" t="n">
        <v>1.820683128906226</v>
      </c>
      <c r="AD318" s="49" t="n">
        <v>1.781745401679858</v>
      </c>
      <c r="AE318" s="49" t="n">
        <v>1.744016548777036</v>
      </c>
      <c r="AF318" s="50" t="n">
        <v>1.707391223868298</v>
      </c>
    </row>
    <row r="319" hidden="1" s="108">
      <c r="A319" s="49" t="inlineStr">
        <is>
          <t>Indonesia_PV_4_low_temp_baseline</t>
        </is>
      </c>
      <c r="B319" s="49" t="n">
        <v>4.746294690121081</v>
      </c>
      <c r="C319" s="49" t="n">
        <v>4.537817747542438</v>
      </c>
      <c r="D319" s="49" t="n">
        <v>4.351916885879076</v>
      </c>
      <c r="E319" s="49" t="n">
        <v>4.182239023544975</v>
      </c>
      <c r="F319" s="49" t="n">
        <v>4.02473616035099</v>
      </c>
      <c r="G319" s="49" t="n">
        <v>3.876681983566216</v>
      </c>
      <c r="H319" s="49" t="n">
        <v>3.736159266569881</v>
      </c>
      <c r="I319" s="49" t="n">
        <v>3.601772207946716</v>
      </c>
      <c r="J319" s="49" t="n">
        <v>3.472475293764812</v>
      </c>
      <c r="K319" s="49" t="n">
        <v>3.347466534313847</v>
      </c>
      <c r="L319" s="49" t="n">
        <v>3.226118185535899</v>
      </c>
      <c r="M319" s="49" t="n">
        <v>3.147616995563351</v>
      </c>
      <c r="N319" s="49" t="n">
        <v>3.074276952820165</v>
      </c>
      <c r="O319" s="49" t="n">
        <v>3.004467215642379</v>
      </c>
      <c r="P319" s="49" t="n">
        <v>2.937901664922197</v>
      </c>
      <c r="Q319" s="49" t="n">
        <v>2.873524220123643</v>
      </c>
      <c r="R319" s="49" t="n">
        <v>2.810687408589339</v>
      </c>
      <c r="S319" s="49" t="n">
        <v>2.750754282149472</v>
      </c>
      <c r="T319" s="49" t="n">
        <v>2.692743444970108</v>
      </c>
      <c r="U319" s="49" t="n">
        <v>2.636822763443735</v>
      </c>
      <c r="V319" s="49" t="n">
        <v>2.58218873761606</v>
      </c>
      <c r="W319" s="49" t="n">
        <v>2.527107672883337</v>
      </c>
      <c r="X319" s="49" t="n">
        <v>2.472810975785687</v>
      </c>
      <c r="Y319" s="49" t="n">
        <v>2.420522320917946</v>
      </c>
      <c r="Z319" s="49" t="n">
        <v>2.374782671016582</v>
      </c>
      <c r="AA319" s="49" t="n">
        <v>2.301455679301317</v>
      </c>
      <c r="AB319" s="49" t="n">
        <v>2.250999323264919</v>
      </c>
      <c r="AC319" s="49" t="n">
        <v>2.202382077492596</v>
      </c>
      <c r="AD319" s="49" t="n">
        <v>2.155420891401867</v>
      </c>
      <c r="AE319" s="49" t="n">
        <v>2.109960899860909</v>
      </c>
      <c r="AF319" s="50" t="n">
        <v>2.06586991449865</v>
      </c>
    </row>
    <row r="320" hidden="1" s="108">
      <c r="A320" s="49" t="inlineStr">
        <is>
          <t>Indonesia_Onshore_3_high_temp_baseline</t>
        </is>
      </c>
      <c r="B320" s="49" t="n">
        <v>8.979819813488074</v>
      </c>
      <c r="C320" s="49" t="n">
        <v>8.629950117884096</v>
      </c>
      <c r="D320" s="49" t="n">
        <v>8.294290392643305</v>
      </c>
      <c r="E320" s="49" t="n">
        <v>7.969107125561312</v>
      </c>
      <c r="F320" s="49" t="n">
        <v>7.65169284708592</v>
      </c>
      <c r="G320" s="49" t="n">
        <v>7.340008905499338</v>
      </c>
      <c r="H320" s="49" t="n">
        <v>7.032469771896936</v>
      </c>
      <c r="I320" s="49" t="n">
        <v>6.727806588812088</v>
      </c>
      <c r="J320" s="49" t="n">
        <v>6.424977419319806</v>
      </c>
      <c r="K320" s="49" t="n">
        <v>6.12310621620422</v>
      </c>
      <c r="L320" s="49" t="n">
        <v>5.821440100553359</v>
      </c>
      <c r="M320" s="49" t="n">
        <v>5.692474607199701</v>
      </c>
      <c r="N320" s="49" t="n">
        <v>5.583293197452738</v>
      </c>
      <c r="O320" s="49" t="n">
        <v>5.476085083846255</v>
      </c>
      <c r="P320" s="49" t="n">
        <v>5.371001010759499</v>
      </c>
      <c r="Q320" s="49" t="n">
        <v>5.268692898409102</v>
      </c>
      <c r="R320" s="49" t="n">
        <v>5.167199887629694</v>
      </c>
      <c r="S320" s="49" t="n">
        <v>5.066843227959429</v>
      </c>
      <c r="T320" s="49" t="n">
        <v>4.97107438188254</v>
      </c>
      <c r="U320" s="49" t="n">
        <v>4.874390260079816</v>
      </c>
      <c r="V320" s="49" t="n">
        <v>4.777186597590513</v>
      </c>
      <c r="W320" s="49" t="n">
        <v>4.689801883668514</v>
      </c>
      <c r="X320" s="49" t="n">
        <v>4.603810011603434</v>
      </c>
      <c r="Y320" s="49" t="n">
        <v>4.518130694663519</v>
      </c>
      <c r="Z320" s="49" t="n">
        <v>4.438308789502758</v>
      </c>
      <c r="AA320" s="49" t="n">
        <v>4.308215550193257</v>
      </c>
      <c r="AB320" s="49" t="n">
        <v>4.216329839791495</v>
      </c>
      <c r="AC320" s="49" t="n">
        <v>4.125338317857448</v>
      </c>
      <c r="AD320" s="49" t="n">
        <v>4.035075684580675</v>
      </c>
      <c r="AE320" s="49" t="n">
        <v>3.945394611701722</v>
      </c>
      <c r="AF320" s="50" t="n">
        <v>3.856162678579675</v>
      </c>
    </row>
    <row r="321" hidden="1" s="108">
      <c r="A321" s="49" t="inlineStr">
        <is>
          <t>Indonesia_Offshore_1_high_temp_baseline</t>
        </is>
      </c>
      <c r="B321" s="49" t="n">
        <v>12.87840908908812</v>
      </c>
      <c r="C321" s="49" t="n">
        <v>12.34479208696371</v>
      </c>
      <c r="D321" s="49" t="n">
        <v>11.85285339797306</v>
      </c>
      <c r="E321" s="49" t="n">
        <v>11.3899129408882</v>
      </c>
      <c r="F321" s="49" t="n">
        <v>10.94791357051503</v>
      </c>
      <c r="G321" s="49" t="n">
        <v>10.52140546498194</v>
      </c>
      <c r="H321" s="49" t="n">
        <v>10.10651744773368</v>
      </c>
      <c r="I321" s="49" t="n">
        <v>9.700387791433714</v>
      </c>
      <c r="J321" s="49" t="n">
        <v>9.300828734833495</v>
      </c>
      <c r="K321" s="49" t="n">
        <v>8.906118430919193</v>
      </c>
      <c r="L321" s="49" t="n">
        <v>8.514866389002378</v>
      </c>
      <c r="M321" s="49" t="n">
        <v>8.292202599565165</v>
      </c>
      <c r="N321" s="49" t="n">
        <v>8.092629058217478</v>
      </c>
      <c r="O321" s="49" t="n">
        <v>7.907884623533096</v>
      </c>
      <c r="P321" s="49" t="n">
        <v>7.734578910493222</v>
      </c>
      <c r="Q321" s="49" t="n">
        <v>7.570634356087094</v>
      </c>
      <c r="R321" s="49" t="n">
        <v>7.41541643038553</v>
      </c>
      <c r="S321" s="49" t="n">
        <v>7.265408374108596</v>
      </c>
      <c r="T321" s="49" t="n">
        <v>7.120948524080094</v>
      </c>
      <c r="U321" s="49" t="n">
        <v>6.98255529039267</v>
      </c>
      <c r="V321" s="49" t="n">
        <v>6.845652936889842</v>
      </c>
      <c r="W321" s="49" t="n">
        <v>6.697581864832598</v>
      </c>
      <c r="X321" s="49" t="n">
        <v>6.553199265064897</v>
      </c>
      <c r="Y321" s="49" t="n">
        <v>6.414341541841676</v>
      </c>
      <c r="Z321" s="49" t="n">
        <v>6.284631514457367</v>
      </c>
      <c r="AA321" s="49" t="n">
        <v>6.112406934410085</v>
      </c>
      <c r="AB321" s="49" t="n">
        <v>5.979262955317726</v>
      </c>
      <c r="AC321" s="49" t="n">
        <v>5.849679803859973</v>
      </c>
      <c r="AD321" s="49" t="n">
        <v>5.72308758056901</v>
      </c>
      <c r="AE321" s="49" t="n">
        <v>5.59901489403392</v>
      </c>
      <c r="AF321" s="50" t="n">
        <v>5.477066635820074</v>
      </c>
    </row>
    <row r="322" hidden="1" s="108">
      <c r="A322" s="49" t="inlineStr">
        <is>
          <t>Indonesia_Offshore_2_high_temp_baseline</t>
        </is>
      </c>
      <c r="B322" s="49" t="n">
        <v>14.73704683132147</v>
      </c>
      <c r="C322" s="49" t="n">
        <v>14.1426128172491</v>
      </c>
      <c r="D322" s="49" t="n">
        <v>13.59997034507289</v>
      </c>
      <c r="E322" s="49" t="n">
        <v>13.09364941774037</v>
      </c>
      <c r="F322" s="49" t="n">
        <v>12.61383850762771</v>
      </c>
      <c r="G322" s="49" t="n">
        <v>12.15391761492627</v>
      </c>
      <c r="H322" s="49" t="n">
        <v>11.70919951994954</v>
      </c>
      <c r="I322" s="49" t="n">
        <v>11.27623345446367</v>
      </c>
      <c r="J322" s="49" t="n">
        <v>10.85239481000291</v>
      </c>
      <c r="K322" s="49" t="n">
        <v>10.43563079064098</v>
      </c>
      <c r="L322" s="49" t="n">
        <v>10.02429599698103</v>
      </c>
      <c r="M322" s="49" t="n">
        <v>9.764828329916087</v>
      </c>
      <c r="N322" s="49" t="n">
        <v>9.534107622949493</v>
      </c>
      <c r="O322" s="49" t="n">
        <v>9.321853009240892</v>
      </c>
      <c r="P322" s="49" t="n">
        <v>9.123848953028464</v>
      </c>
      <c r="Q322" s="49" t="n">
        <v>8.937513870640455</v>
      </c>
      <c r="R322" s="49" t="n">
        <v>8.762064394455795</v>
      </c>
      <c r="S322" s="49" t="n">
        <v>8.593119658904014</v>
      </c>
      <c r="T322" s="49" t="n">
        <v>8.431106958455439</v>
      </c>
      <c r="U322" s="49" t="n">
        <v>8.276678900254169</v>
      </c>
      <c r="V322" s="49" t="n">
        <v>8.124127010885141</v>
      </c>
      <c r="W322" s="49" t="n">
        <v>7.956677817467573</v>
      </c>
      <c r="X322" s="49" t="n">
        <v>7.793993378360801</v>
      </c>
      <c r="Y322" s="49" t="n">
        <v>7.638381293473982</v>
      </c>
      <c r="Z322" s="49" t="n">
        <v>7.494388785472903</v>
      </c>
      <c r="AA322" s="49" t="n">
        <v>7.297373927709154</v>
      </c>
      <c r="AB322" s="49" t="n">
        <v>7.149445014882238</v>
      </c>
      <c r="AC322" s="49" t="n">
        <v>7.006176898151915</v>
      </c>
      <c r="AD322" s="49" t="n">
        <v>6.866868503797195</v>
      </c>
      <c r="AE322" s="49" t="n">
        <v>6.730941405918021</v>
      </c>
      <c r="AF322" s="50" t="n">
        <v>6.597912208967944</v>
      </c>
    </row>
    <row r="323" hidden="1" s="108">
      <c r="A323" s="49" t="inlineStr">
        <is>
          <t>Indonesia_PV_2_high_temp_baseline</t>
        </is>
      </c>
      <c r="B323" s="49" t="n">
        <v>8.118251318216799</v>
      </c>
      <c r="C323" s="49" t="n">
        <v>7.660171731782762</v>
      </c>
      <c r="D323" s="49" t="n">
        <v>7.22310046606619</v>
      </c>
      <c r="E323" s="49" t="n">
        <v>6.800919502650957</v>
      </c>
      <c r="F323" s="49" t="n">
        <v>6.389701710105127</v>
      </c>
      <c r="G323" s="49" t="n">
        <v>5.986778893837335</v>
      </c>
      <c r="H323" s="49" t="n">
        <v>5.590255111551011</v>
      </c>
      <c r="I323" s="49" t="n">
        <v>5.198733051574431</v>
      </c>
      <c r="J323" s="49" t="n">
        <v>4.811150945111163</v>
      </c>
      <c r="K323" s="49" t="n">
        <v>4.426680633703198</v>
      </c>
      <c r="L323" s="49" t="n">
        <v>4.044661298614319</v>
      </c>
      <c r="M323" s="49" t="n">
        <v>3.926181146864574</v>
      </c>
      <c r="N323" s="49" t="n">
        <v>3.811422963091817</v>
      </c>
      <c r="O323" s="49" t="n">
        <v>3.699146648369824</v>
      </c>
      <c r="P323" s="49" t="n">
        <v>3.58913770117802</v>
      </c>
      <c r="Q323" s="49" t="n">
        <v>3.48059494097257</v>
      </c>
      <c r="R323" s="49" t="n">
        <v>3.373029164538358</v>
      </c>
      <c r="S323" s="49" t="n">
        <v>3.267481362392135</v>
      </c>
      <c r="T323" s="49" t="n">
        <v>3.163207226208313</v>
      </c>
      <c r="U323" s="49" t="n">
        <v>3.060337020769147</v>
      </c>
      <c r="V323" s="49" t="n">
        <v>2.958262656388806</v>
      </c>
      <c r="W323" s="49" t="n">
        <v>2.856954642811208</v>
      </c>
      <c r="X323" s="49" t="n">
        <v>2.755834473109614</v>
      </c>
      <c r="Y323" s="49" t="n">
        <v>2.655823860484534</v>
      </c>
      <c r="Z323" s="49" t="n">
        <v>2.560323998306346</v>
      </c>
      <c r="AA323" s="49" t="n">
        <v>2.443742242711536</v>
      </c>
      <c r="AB323" s="49" t="n">
        <v>2.343928013689868</v>
      </c>
      <c r="AC323" s="49" t="n">
        <v>2.245081391192017</v>
      </c>
      <c r="AD323" s="49" t="n">
        <v>2.147057232021084</v>
      </c>
      <c r="AE323" s="49" t="n">
        <v>2.04973233337982</v>
      </c>
      <c r="AF323" s="50" t="n">
        <v>1.953001124967209</v>
      </c>
    </row>
    <row r="324" hidden="1" s="108">
      <c r="A324" s="49" t="inlineStr">
        <is>
          <t>Indonesia_PV_3_high_temp_baseline</t>
        </is>
      </c>
      <c r="B324" s="49" t="n">
        <v>8.375179284209052</v>
      </c>
      <c r="C324" s="49" t="n">
        <v>7.903097413078966</v>
      </c>
      <c r="D324" s="49" t="n">
        <v>7.453145867839114</v>
      </c>
      <c r="E324" s="49" t="n">
        <v>7.018813357811679</v>
      </c>
      <c r="F324" s="49" t="n">
        <v>6.595918371121966</v>
      </c>
      <c r="G324" s="49" t="n">
        <v>6.181618164340955</v>
      </c>
      <c r="H324" s="49" t="n">
        <v>5.773891199051717</v>
      </c>
      <c r="I324" s="49" t="n">
        <v>5.371246138236635</v>
      </c>
      <c r="J324" s="49" t="n">
        <v>4.972548384606491</v>
      </c>
      <c r="K324" s="49" t="n">
        <v>4.576911654666362</v>
      </c>
      <c r="L324" s="49" t="n">
        <v>4.183627479345592</v>
      </c>
      <c r="M324" s="49" t="n">
        <v>4.061179470301444</v>
      </c>
      <c r="N324" s="49" t="n">
        <v>3.942653219241782</v>
      </c>
      <c r="O324" s="49" t="n">
        <v>3.826749052721362</v>
      </c>
      <c r="P324" s="49" t="n">
        <v>3.713245523111191</v>
      </c>
      <c r="Q324" s="49" t="n">
        <v>3.601301465446002</v>
      </c>
      <c r="R324" s="49" t="n">
        <v>3.490402923678898</v>
      </c>
      <c r="S324" s="49" t="n">
        <v>3.381651843218909</v>
      </c>
      <c r="T324" s="49" t="n">
        <v>3.274265091573625</v>
      </c>
      <c r="U324" s="49" t="n">
        <v>3.168383044360056</v>
      </c>
      <c r="V324" s="49" t="n">
        <v>3.06336443623459</v>
      </c>
      <c r="W324" s="49" t="n">
        <v>2.959052497225467</v>
      </c>
      <c r="X324" s="49" t="n">
        <v>2.85490676983209</v>
      </c>
      <c r="Y324" s="49" t="n">
        <v>2.751901517999387</v>
      </c>
      <c r="Z324" s="49" t="n">
        <v>2.653630863765913</v>
      </c>
      <c r="AA324" s="49" t="n">
        <v>2.533039517180376</v>
      </c>
      <c r="AB324" s="49" t="n">
        <v>2.430141413858553</v>
      </c>
      <c r="AC324" s="49" t="n">
        <v>2.328228039659273</v>
      </c>
      <c r="AD324" s="49" t="n">
        <v>2.227143920631429</v>
      </c>
      <c r="AE324" s="49" t="n">
        <v>2.126756928120982</v>
      </c>
      <c r="AF324" s="50" t="n">
        <v>2.026953691139959</v>
      </c>
    </row>
    <row r="325" hidden="1" s="108">
      <c r="A325" s="49" t="inlineStr">
        <is>
          <t>Indonesia_PV_4_high_temp_baseline</t>
        </is>
      </c>
      <c r="B325" s="49" t="n">
        <v>9.745923184698892</v>
      </c>
      <c r="C325" s="49" t="n">
        <v>9.198158461190946</v>
      </c>
      <c r="D325" s="49" t="n">
        <v>8.678357417663493</v>
      </c>
      <c r="E325" s="49" t="n">
        <v>8.178300262072511</v>
      </c>
      <c r="F325" s="49" t="n">
        <v>7.692711765955385</v>
      </c>
      <c r="G325" s="49" t="n">
        <v>7.218008358547753</v>
      </c>
      <c r="H325" s="49" t="n">
        <v>6.751643905270823</v>
      </c>
      <c r="I325" s="49" t="n">
        <v>6.291741933470096</v>
      </c>
      <c r="J325" s="49" t="n">
        <v>5.836876448494714</v>
      </c>
      <c r="K325" s="49" t="n">
        <v>5.385934952527767</v>
      </c>
      <c r="L325" s="49" t="n">
        <v>4.93802939423484</v>
      </c>
      <c r="M325" s="49" t="n">
        <v>4.794450068467496</v>
      </c>
      <c r="N325" s="49" t="n">
        <v>4.65585559735136</v>
      </c>
      <c r="O325" s="49" t="n">
        <v>4.520552726544182</v>
      </c>
      <c r="P325" s="49" t="n">
        <v>4.388245625089791</v>
      </c>
      <c r="Q325" s="49" t="n">
        <v>4.257841715099005</v>
      </c>
      <c r="R325" s="49" t="n">
        <v>4.128674222346129</v>
      </c>
      <c r="S325" s="49" t="n">
        <v>4.002154708126701</v>
      </c>
      <c r="T325" s="49" t="n">
        <v>3.877269625634535</v>
      </c>
      <c r="U325" s="49" t="n">
        <v>3.754193318629491</v>
      </c>
      <c r="V325" s="49" t="n">
        <v>3.63209908280319</v>
      </c>
      <c r="W325" s="49" t="n">
        <v>3.511304656241586</v>
      </c>
      <c r="X325" s="49" t="n">
        <v>3.390577772334303</v>
      </c>
      <c r="Y325" s="49" t="n">
        <v>3.271156747967443</v>
      </c>
      <c r="Z325" s="49" t="n">
        <v>3.157609848643514</v>
      </c>
      <c r="AA325" s="49" t="n">
        <v>3.015501312976272</v>
      </c>
      <c r="AB325" s="49" t="n">
        <v>2.895761827152353</v>
      </c>
      <c r="AC325" s="49" t="n">
        <v>2.777105470138781</v>
      </c>
      <c r="AD325" s="49" t="n">
        <v>2.659325870260442</v>
      </c>
      <c r="AE325" s="49" t="n">
        <v>2.54224674644405</v>
      </c>
      <c r="AF325" s="50" t="n">
        <v>2.425715962564583</v>
      </c>
    </row>
    <row r="326" hidden="1" s="108">
      <c r="A326" s="49" t="inlineStr">
        <is>
          <t>Ireland_Onshore_2_low_temp_baseline</t>
        </is>
      </c>
      <c r="B326" s="49" t="n">
        <v>4.444751315073241</v>
      </c>
      <c r="C326" s="49" t="n">
        <v>4.319257560754574</v>
      </c>
      <c r="D326" s="49" t="n">
        <v>4.202855739798617</v>
      </c>
      <c r="E326" s="49" t="n">
        <v>4.093559269684612</v>
      </c>
      <c r="F326" s="49" t="n">
        <v>3.989950893161831</v>
      </c>
      <c r="G326" s="49" t="n">
        <v>3.890985210529818</v>
      </c>
      <c r="H326" s="49" t="n">
        <v>3.795869656074259</v>
      </c>
      <c r="I326" s="49" t="n">
        <v>3.703989366923299</v>
      </c>
      <c r="J326" s="49" t="n">
        <v>3.614857905169414</v>
      </c>
      <c r="K326" s="49" t="n">
        <v>3.528083874117159</v>
      </c>
      <c r="L326" s="49" t="n">
        <v>3.443347667077127</v>
      </c>
      <c r="M326" s="49" t="n">
        <v>3.37210866881912</v>
      </c>
      <c r="N326" s="49" t="n">
        <v>3.313794563440107</v>
      </c>
      <c r="O326" s="49" t="n">
        <v>3.257207395026587</v>
      </c>
      <c r="P326" s="49" t="n">
        <v>3.20242805267701</v>
      </c>
      <c r="Q326" s="49" t="n">
        <v>3.149848891869025</v>
      </c>
      <c r="R326" s="49" t="n">
        <v>3.098237642371299</v>
      </c>
      <c r="S326" s="49" t="n">
        <v>3.04778554318849</v>
      </c>
      <c r="T326" s="49" t="n">
        <v>3.000619302158197</v>
      </c>
      <c r="U326" s="49" t="n">
        <v>2.953320833425729</v>
      </c>
      <c r="V326" s="49" t="n">
        <v>2.906132667468165</v>
      </c>
      <c r="W326" s="49" t="n">
        <v>2.863872272100941</v>
      </c>
      <c r="X326" s="49" t="n">
        <v>2.823119414658108</v>
      </c>
      <c r="Y326" s="49" t="n">
        <v>2.783211007742628</v>
      </c>
      <c r="Z326" s="49" t="n">
        <v>2.747556909792738</v>
      </c>
      <c r="AA326" s="49" t="n">
        <v>2.681699090463169</v>
      </c>
      <c r="AB326" s="49" t="n">
        <v>2.639982172397283</v>
      </c>
      <c r="AC326" s="49" t="n">
        <v>2.599487834889596</v>
      </c>
      <c r="AD326" s="49" t="n">
        <v>2.560119298803901</v>
      </c>
      <c r="AE326" s="49" t="n">
        <v>2.521791809120594</v>
      </c>
      <c r="AF326" s="50" t="n">
        <v>2.48443069365868</v>
      </c>
    </row>
    <row r="327" hidden="1" s="108">
      <c r="A327" s="49" t="inlineStr">
        <is>
          <t>Ireland_Onshore_3_low_temp_baseline</t>
        </is>
      </c>
      <c r="B327" s="49" t="n">
        <v>6.091921398530827</v>
      </c>
      <c r="C327" s="49" t="n">
        <v>5.920400847012564</v>
      </c>
      <c r="D327" s="49" t="n">
        <v>5.761485366006319</v>
      </c>
      <c r="E327" s="49" t="n">
        <v>5.612422987295039</v>
      </c>
      <c r="F327" s="49" t="n">
        <v>5.471250520793443</v>
      </c>
      <c r="G327" s="49" t="n">
        <v>5.336519965190276</v>
      </c>
      <c r="H327" s="49" t="n">
        <v>5.207133603821735</v>
      </c>
      <c r="I327" s="49" t="n">
        <v>5.08223991346587</v>
      </c>
      <c r="J327" s="49" t="n">
        <v>4.961165292525306</v>
      </c>
      <c r="K327" s="49" t="n">
        <v>4.843367810150364</v>
      </c>
      <c r="L327" s="49" t="n">
        <v>4.728404993654837</v>
      </c>
      <c r="M327" s="49" t="n">
        <v>4.630506320402872</v>
      </c>
      <c r="N327" s="49" t="n">
        <v>4.550525377724878</v>
      </c>
      <c r="O327" s="49" t="n">
        <v>4.472929919396238</v>
      </c>
      <c r="P327" s="49" t="n">
        <v>4.3978321516602</v>
      </c>
      <c r="Q327" s="49" t="n">
        <v>4.325776231098818</v>
      </c>
      <c r="R327" s="49" t="n">
        <v>4.255053146053858</v>
      </c>
      <c r="S327" s="49" t="n">
        <v>4.185928196178526</v>
      </c>
      <c r="T327" s="49" t="n">
        <v>4.121350703685665</v>
      </c>
      <c r="U327" s="49" t="n">
        <v>4.05658050935451</v>
      </c>
      <c r="V327" s="49" t="n">
        <v>3.991954126294854</v>
      </c>
      <c r="W327" s="49" t="n">
        <v>3.934146578869126</v>
      </c>
      <c r="X327" s="49" t="n">
        <v>3.878425576345494</v>
      </c>
      <c r="Y327" s="49" t="n">
        <v>3.823871828510254</v>
      </c>
      <c r="Z327" s="49" t="n">
        <v>3.775215216006738</v>
      </c>
      <c r="AA327" s="49" t="n">
        <v>3.684658515588625</v>
      </c>
      <c r="AB327" s="49" t="n">
        <v>3.627582408621894</v>
      </c>
      <c r="AC327" s="49" t="n">
        <v>3.572198204802822</v>
      </c>
      <c r="AD327" s="49" t="n">
        <v>3.518371950878224</v>
      </c>
      <c r="AE327" s="49" t="n">
        <v>3.465986344670629</v>
      </c>
      <c r="AF327" s="50" t="n">
        <v>3.414938046480034</v>
      </c>
    </row>
    <row r="328" hidden="1" s="108">
      <c r="A328" s="49" t="inlineStr">
        <is>
          <t>Ireland_Offshore_1_low_temp_baseline</t>
        </is>
      </c>
      <c r="B328" s="49" t="n">
        <v>4.576629060811822</v>
      </c>
      <c r="C328" s="49" t="n">
        <v>4.429608149445217</v>
      </c>
      <c r="D328" s="49" t="n">
        <v>4.301264375791878</v>
      </c>
      <c r="E328" s="49" t="n">
        <v>4.186291863527708</v>
      </c>
      <c r="F328" s="49" t="n">
        <v>4.081345645151608</v>
      </c>
      <c r="G328" s="49" t="n">
        <v>3.984186110603503</v>
      </c>
      <c r="H328" s="49" t="n">
        <v>3.893242893091453</v>
      </c>
      <c r="I328" s="49" t="n">
        <v>3.807373864690069</v>
      </c>
      <c r="J328" s="49" t="n">
        <v>3.725723292516486</v>
      </c>
      <c r="K328" s="49" t="n">
        <v>3.647634020131808</v>
      </c>
      <c r="L328" s="49" t="n">
        <v>3.572590785039486</v>
      </c>
      <c r="M328" s="49" t="n">
        <v>3.47955055142976</v>
      </c>
      <c r="N328" s="49" t="n">
        <v>3.397882217345461</v>
      </c>
      <c r="O328" s="49" t="n">
        <v>3.323666874456283</v>
      </c>
      <c r="P328" s="49" t="n">
        <v>3.255279543039286</v>
      </c>
      <c r="Q328" s="49" t="n">
        <v>3.191717584757566</v>
      </c>
      <c r="R328" s="49" t="n">
        <v>3.132653968543232</v>
      </c>
      <c r="S328" s="49" t="n">
        <v>3.076436798844178</v>
      </c>
      <c r="T328" s="49" t="n">
        <v>3.023201246377936</v>
      </c>
      <c r="U328" s="49" t="n">
        <v>2.973164507756993</v>
      </c>
      <c r="V328" s="49" t="n">
        <v>2.924208853870133</v>
      </c>
      <c r="W328" s="49" t="n">
        <v>2.869371442531959</v>
      </c>
      <c r="X328" s="49" t="n">
        <v>2.816816242760785</v>
      </c>
      <c r="Y328" s="49" t="n">
        <v>2.767373751468886</v>
      </c>
      <c r="Z328" s="49" t="n">
        <v>2.72268579337567</v>
      </c>
      <c r="AA328" s="49" t="n">
        <v>2.659212990963064</v>
      </c>
      <c r="AB328" s="49" t="n">
        <v>2.614133712842751</v>
      </c>
      <c r="AC328" s="49" t="n">
        <v>2.571251228485688</v>
      </c>
      <c r="AD328" s="49" t="n">
        <v>2.53030327056249</v>
      </c>
      <c r="AE328" s="49" t="n">
        <v>2.491074038041316</v>
      </c>
      <c r="AF328" s="50" t="n">
        <v>2.453383812194711</v>
      </c>
    </row>
    <row r="329" hidden="1" s="108">
      <c r="A329" s="49" t="inlineStr">
        <is>
          <t>Ireland_Offshore_2_low_temp_baseline</t>
        </is>
      </c>
      <c r="B329" s="49" t="n">
        <v>5.759237716133311</v>
      </c>
      <c r="C329" s="49" t="n">
        <v>5.575624748712421</v>
      </c>
      <c r="D329" s="49" t="n">
        <v>5.416909471266838</v>
      </c>
      <c r="E329" s="49" t="n">
        <v>5.276018479328247</v>
      </c>
      <c r="F329" s="49" t="n">
        <v>5.148492932185716</v>
      </c>
      <c r="G329" s="49" t="n">
        <v>5.031347743997958</v>
      </c>
      <c r="H329" s="49" t="n">
        <v>4.922490080560479</v>
      </c>
      <c r="I329" s="49" t="n">
        <v>4.82039802124663</v>
      </c>
      <c r="J329" s="49" t="n">
        <v>4.723931440964578</v>
      </c>
      <c r="K329" s="49" t="n">
        <v>4.632214926997484</v>
      </c>
      <c r="L329" s="49" t="n">
        <v>4.544562210229685</v>
      </c>
      <c r="M329" s="49" t="n">
        <v>4.424582558014531</v>
      </c>
      <c r="N329" s="49" t="n">
        <v>4.319763847425021</v>
      </c>
      <c r="O329" s="49" t="n">
        <v>4.224866545776664</v>
      </c>
      <c r="P329" s="49" t="n">
        <v>4.137718462938216</v>
      </c>
      <c r="Q329" s="49" t="n">
        <v>4.056979567137527</v>
      </c>
      <c r="R329" s="49" t="n">
        <v>3.982213210465128</v>
      </c>
      <c r="S329" s="49" t="n">
        <v>3.911211172440586</v>
      </c>
      <c r="T329" s="49" t="n">
        <v>3.844154818914052</v>
      </c>
      <c r="U329" s="49" t="n">
        <v>3.781335185514571</v>
      </c>
      <c r="V329" s="49" t="n">
        <v>3.719921119732531</v>
      </c>
      <c r="W329" s="49" t="n">
        <v>3.650599758011881</v>
      </c>
      <c r="X329" s="49" t="n">
        <v>3.584291860972697</v>
      </c>
      <c r="Y329" s="49" t="n">
        <v>3.522108724556228</v>
      </c>
      <c r="Z329" s="49" t="n">
        <v>3.466246708030358</v>
      </c>
      <c r="AA329" s="49" t="n">
        <v>3.385227242403473</v>
      </c>
      <c r="AB329" s="49" t="n">
        <v>3.328769301534948</v>
      </c>
      <c r="AC329" s="49" t="n">
        <v>3.275213959550066</v>
      </c>
      <c r="AD329" s="49" t="n">
        <v>3.224211119116179</v>
      </c>
      <c r="AE329" s="49" t="n">
        <v>3.175472788626077</v>
      </c>
      <c r="AF329" s="50" t="n">
        <v>3.128759201097523</v>
      </c>
    </row>
    <row r="330" hidden="1" s="108">
      <c r="A330" s="49" t="inlineStr">
        <is>
          <t>Ireland_PV_4_low_temp_baseline</t>
        </is>
      </c>
      <c r="B330" s="49" t="n">
        <v>6.315208482938942</v>
      </c>
      <c r="C330" s="49" t="n">
        <v>6.033703219382748</v>
      </c>
      <c r="D330" s="49" t="n">
        <v>5.784767602332003</v>
      </c>
      <c r="E330" s="49" t="n">
        <v>5.559205993440008</v>
      </c>
      <c r="F330" s="49" t="n">
        <v>5.351159143919157</v>
      </c>
      <c r="G330" s="49" t="n">
        <v>5.156680850807187</v>
      </c>
      <c r="H330" s="49" t="n">
        <v>4.972996019179934</v>
      </c>
      <c r="I330" s="49" t="n">
        <v>4.798084297372011</v>
      </c>
      <c r="J330" s="49" t="n">
        <v>4.630432366590968</v>
      </c>
      <c r="K330" s="49" t="n">
        <v>4.468879406376998</v>
      </c>
      <c r="L330" s="49" t="n">
        <v>4.312516816099175</v>
      </c>
      <c r="M330" s="49" t="n">
        <v>4.20573416880868</v>
      </c>
      <c r="N330" s="49" t="n">
        <v>4.106339728295416</v>
      </c>
      <c r="O330" s="49" t="n">
        <v>4.011978573409453</v>
      </c>
      <c r="P330" s="49" t="n">
        <v>3.922238982732455</v>
      </c>
      <c r="Q330" s="49" t="n">
        <v>3.835596012165051</v>
      </c>
      <c r="R330" s="49" t="n">
        <v>3.751115030447683</v>
      </c>
      <c r="S330" s="49" t="n">
        <v>3.670768019786699</v>
      </c>
      <c r="T330" s="49" t="n">
        <v>3.593137561186309</v>
      </c>
      <c r="U330" s="49" t="n">
        <v>3.518467701157555</v>
      </c>
      <c r="V330" s="49" t="n">
        <v>3.445597824417462</v>
      </c>
      <c r="W330" s="49" t="n">
        <v>3.372025120349552</v>
      </c>
      <c r="X330" s="49" t="n">
        <v>3.299527847064167</v>
      </c>
      <c r="Y330" s="49" t="n">
        <v>3.22987574743781</v>
      </c>
      <c r="Z330" s="49" t="n">
        <v>3.169632938486268</v>
      </c>
      <c r="AA330" s="49" t="n">
        <v>3.069458554151784</v>
      </c>
      <c r="AB330" s="49" t="n">
        <v>3.002287921081042</v>
      </c>
      <c r="AC330" s="49" t="n">
        <v>2.937720106913822</v>
      </c>
      <c r="AD330" s="49" t="n">
        <v>2.875490770798073</v>
      </c>
      <c r="AE330" s="49" t="n">
        <v>2.81537638568946</v>
      </c>
      <c r="AF330" s="50" t="n">
        <v>2.757186259495024</v>
      </c>
    </row>
    <row r="331" hidden="1" s="108">
      <c r="A331" s="49" t="inlineStr">
        <is>
          <t>Ireland_Onshore_2_high_temp_baseline</t>
        </is>
      </c>
      <c r="B331" s="49" t="n">
        <v>7.176173189720998</v>
      </c>
      <c r="C331" s="49" t="n">
        <v>6.871169371217588</v>
      </c>
      <c r="D331" s="49" t="n">
        <v>6.574226830903957</v>
      </c>
      <c r="E331" s="49" t="n">
        <v>6.282825494964744</v>
      </c>
      <c r="F331" s="49" t="n">
        <v>5.995114854934448</v>
      </c>
      <c r="G331" s="49" t="n">
        <v>5.709679739052658</v>
      </c>
      <c r="H331" s="49" t="n">
        <v>5.425398678139222</v>
      </c>
      <c r="I331" s="49" t="n">
        <v>5.141354131216225</v>
      </c>
      <c r="J331" s="49" t="n">
        <v>4.85677327732319</v>
      </c>
      <c r="K331" s="49" t="n">
        <v>4.570987602272782</v>
      </c>
      <c r="L331" s="49" t="n">
        <v>4.283404460534476</v>
      </c>
      <c r="M331" s="49" t="n">
        <v>4.181782987590002</v>
      </c>
      <c r="N331" s="49" t="n">
        <v>4.09184240640784</v>
      </c>
      <c r="O331" s="49" t="n">
        <v>4.002989807786668</v>
      </c>
      <c r="P331" s="49" t="n">
        <v>3.915306259167767</v>
      </c>
      <c r="Q331" s="49" t="n">
        <v>3.829167288984234</v>
      </c>
      <c r="R331" s="49" t="n">
        <v>3.743408716834518</v>
      </c>
      <c r="S331" s="49" t="n">
        <v>3.658214286836736</v>
      </c>
      <c r="T331" s="49" t="n">
        <v>3.575600469705787</v>
      </c>
      <c r="U331" s="49" t="n">
        <v>3.492330985525663</v>
      </c>
      <c r="V331" s="49" t="n">
        <v>3.408637243582988</v>
      </c>
      <c r="W331" s="49" t="n">
        <v>3.331698449979823</v>
      </c>
      <c r="X331" s="49" t="n">
        <v>3.255321618827526</v>
      </c>
      <c r="Y331" s="49" t="n">
        <v>3.17886618102151</v>
      </c>
      <c r="Z331" s="49" t="n">
        <v>3.10553092236051</v>
      </c>
      <c r="AA331" s="49" t="n">
        <v>3.002871649612426</v>
      </c>
      <c r="AB331" s="49" t="n">
        <v>2.922053688078286</v>
      </c>
      <c r="AC331" s="49" t="n">
        <v>2.841467883902538</v>
      </c>
      <c r="AD331" s="49" t="n">
        <v>2.761005346065366</v>
      </c>
      <c r="AE331" s="49" t="n">
        <v>2.680567758460398</v>
      </c>
      <c r="AF331" s="50" t="n">
        <v>2.60006551698267</v>
      </c>
    </row>
    <row r="332" hidden="1" s="108">
      <c r="A332" s="49" t="inlineStr">
        <is>
          <t>Ireland_Onshore_3_high_temp_baseline</t>
        </is>
      </c>
      <c r="B332" s="49" t="n">
        <v>9.660202142780241</v>
      </c>
      <c r="C332" s="49" t="n">
        <v>9.257651328157966</v>
      </c>
      <c r="D332" s="49" t="n">
        <v>8.865970405086678</v>
      </c>
      <c r="E332" s="49" t="n">
        <v>8.48156189398772</v>
      </c>
      <c r="F332" s="49" t="n">
        <v>8.101767772688701</v>
      </c>
      <c r="G332" s="49" t="n">
        <v>7.724538895753982</v>
      </c>
      <c r="H332" s="49" t="n">
        <v>7.34823487949788</v>
      </c>
      <c r="I332" s="49" t="n">
        <v>6.971497031551104</v>
      </c>
      <c r="J332" s="49" t="n">
        <v>6.593164304815987</v>
      </c>
      <c r="K332" s="49" t="n">
        <v>6.212215676235646</v>
      </c>
      <c r="L332" s="49" t="n">
        <v>5.827729328752081</v>
      </c>
      <c r="M332" s="49" t="n">
        <v>5.690375436363832</v>
      </c>
      <c r="N332" s="49" t="n">
        <v>5.569227404736734</v>
      </c>
      <c r="O332" s="49" t="n">
        <v>5.449547923974318</v>
      </c>
      <c r="P332" s="49" t="n">
        <v>5.331447391615828</v>
      </c>
      <c r="Q332" s="49" t="n">
        <v>5.215444995098801</v>
      </c>
      <c r="R332" s="49" t="n">
        <v>5.099920985931454</v>
      </c>
      <c r="S332" s="49" t="n">
        <v>4.985128737575997</v>
      </c>
      <c r="T332" s="49" t="n">
        <v>4.87386468233065</v>
      </c>
      <c r="U332" s="49" t="n">
        <v>4.761634063931248</v>
      </c>
      <c r="V332" s="49" t="n">
        <v>4.648757236640003</v>
      </c>
      <c r="W332" s="49" t="n">
        <v>4.545655891485202</v>
      </c>
      <c r="X332" s="49" t="n">
        <v>4.443280847579761</v>
      </c>
      <c r="Y332" s="49" t="n">
        <v>4.340740422598664</v>
      </c>
      <c r="Z332" s="49" t="n">
        <v>4.242464745365328</v>
      </c>
      <c r="AA332" s="49" t="n">
        <v>4.103486623597752</v>
      </c>
      <c r="AB332" s="49" t="n">
        <v>3.994716223055202</v>
      </c>
      <c r="AC332" s="49" t="n">
        <v>3.886198030966244</v>
      </c>
      <c r="AD332" s="49" t="n">
        <v>3.777776605504</v>
      </c>
      <c r="AE332" s="49" t="n">
        <v>3.669310939149563</v>
      </c>
      <c r="AF332" s="50" t="n">
        <v>3.560671856490346</v>
      </c>
    </row>
    <row r="333" hidden="1" s="108">
      <c r="A333" s="49" t="inlineStr">
        <is>
          <t>Ireland_Offshore_1_high_temp_baseline</t>
        </is>
      </c>
      <c r="B333" s="49" t="n">
        <v>6.486666246371309</v>
      </c>
      <c r="C333" s="49" t="n">
        <v>6.198752011452749</v>
      </c>
      <c r="D333" s="49" t="n">
        <v>5.928371845174171</v>
      </c>
      <c r="E333" s="49" t="n">
        <v>5.670231955345509</v>
      </c>
      <c r="F333" s="49" t="n">
        <v>5.420970064680397</v>
      </c>
      <c r="G333" s="49" t="n">
        <v>5.178313941676196</v>
      </c>
      <c r="H333" s="49" t="n">
        <v>4.940651899093041</v>
      </c>
      <c r="I333" s="49" t="n">
        <v>4.70679512326168</v>
      </c>
      <c r="J333" s="49" t="n">
        <v>4.475837595242473</v>
      </c>
      <c r="K333" s="49" t="n">
        <v>4.247069234773939</v>
      </c>
      <c r="L333" s="49" t="n">
        <v>4.019919747253261</v>
      </c>
      <c r="M333" s="49" t="n">
        <v>3.912313604633133</v>
      </c>
      <c r="N333" s="49" t="n">
        <v>3.814250969432458</v>
      </c>
      <c r="O333" s="49" t="n">
        <v>3.722331370482947</v>
      </c>
      <c r="P333" s="49" t="n">
        <v>3.635158266425754</v>
      </c>
      <c r="Q333" s="49" t="n">
        <v>3.551875499301015</v>
      </c>
      <c r="R333" s="49" t="n">
        <v>3.472220280044398</v>
      </c>
      <c r="S333" s="49" t="n">
        <v>3.394746358434009</v>
      </c>
      <c r="T333" s="49" t="n">
        <v>3.319591461412401</v>
      </c>
      <c r="U333" s="49" t="n">
        <v>3.246967149541463</v>
      </c>
      <c r="V333" s="49" t="n">
        <v>3.174993933573334</v>
      </c>
      <c r="W333" s="49" t="n">
        <v>3.098367704363196</v>
      </c>
      <c r="X333" s="49" t="n">
        <v>3.023352658163059</v>
      </c>
      <c r="Y333" s="49" t="n">
        <v>2.950707016031395</v>
      </c>
      <c r="Z333" s="49" t="n">
        <v>2.881924100613103</v>
      </c>
      <c r="AA333" s="49" t="n">
        <v>2.795777340696731</v>
      </c>
      <c r="AB333" s="49" t="n">
        <v>2.725799670018614</v>
      </c>
      <c r="AC333" s="49" t="n">
        <v>2.657401789913819</v>
      </c>
      <c r="AD333" s="49" t="n">
        <v>2.590354465239908</v>
      </c>
      <c r="AE333" s="49" t="n">
        <v>2.524468992940943</v>
      </c>
      <c r="AF333" s="50" t="n">
        <v>2.459588103509757</v>
      </c>
    </row>
    <row r="334" hidden="1" s="108">
      <c r="A334" s="49" t="inlineStr">
        <is>
          <t>Ireland_Offshore_2_high_temp_baseline</t>
        </is>
      </c>
      <c r="B334" s="49" t="n">
        <v>7.516535458457424</v>
      </c>
      <c r="C334" s="49" t="n">
        <v>7.193860167259063</v>
      </c>
      <c r="D334" s="49" t="n">
        <v>6.894055371370513</v>
      </c>
      <c r="E334" s="49" t="n">
        <v>6.610360808268471</v>
      </c>
      <c r="F334" s="49" t="n">
        <v>6.338491573908545</v>
      </c>
      <c r="G334" s="49" t="n">
        <v>6.075559530413194</v>
      </c>
      <c r="H334" s="49" t="n">
        <v>5.819522927920071</v>
      </c>
      <c r="I334" s="49" t="n">
        <v>5.568881935596018</v>
      </c>
      <c r="J334" s="49" t="n">
        <v>5.322499250954899</v>
      </c>
      <c r="K334" s="49" t="n">
        <v>5.079488908730203</v>
      </c>
      <c r="L334" s="49" t="n">
        <v>4.839144425292568</v>
      </c>
      <c r="M334" s="49" t="n">
        <v>4.711383646092646</v>
      </c>
      <c r="N334" s="49" t="n">
        <v>4.596169979043923</v>
      </c>
      <c r="O334" s="49" t="n">
        <v>4.489041778341686</v>
      </c>
      <c r="P334" s="49" t="n">
        <v>4.388170399800271</v>
      </c>
      <c r="Q334" s="49" t="n">
        <v>4.292436364081063</v>
      </c>
      <c r="R334" s="49" t="n">
        <v>4.201501112328438</v>
      </c>
      <c r="S334" s="49" t="n">
        <v>4.113462646357579</v>
      </c>
      <c r="T334" s="49" t="n">
        <v>4.028507837402322</v>
      </c>
      <c r="U334" s="49" t="n">
        <v>3.946921649280204</v>
      </c>
      <c r="V334" s="49" t="n">
        <v>3.86622385003532</v>
      </c>
      <c r="W334" s="49" t="n">
        <v>3.778895088270154</v>
      </c>
      <c r="X334" s="49" t="n">
        <v>3.693768180262393</v>
      </c>
      <c r="Y334" s="49" t="n">
        <v>3.611853179692428</v>
      </c>
      <c r="Z334" s="49" t="n">
        <v>3.535137489725428</v>
      </c>
      <c r="AA334" s="49" t="n">
        <v>3.435469048799325</v>
      </c>
      <c r="AB334" s="49" t="n">
        <v>3.357325245961048</v>
      </c>
      <c r="AC334" s="49" t="n">
        <v>3.281366994309328</v>
      </c>
      <c r="AD334" s="49" t="n">
        <v>3.207295463599305</v>
      </c>
      <c r="AE334" s="49" t="n">
        <v>3.134865091091472</v>
      </c>
      <c r="AF334" s="50" t="n">
        <v>3.063871627851975</v>
      </c>
    </row>
    <row r="335" hidden="1" s="108">
      <c r="A335" s="49" t="inlineStr">
        <is>
          <t>Ireland_PV_4_high_temp_baseline</t>
        </is>
      </c>
      <c r="B335" s="49" t="n">
        <v>12.04602627321104</v>
      </c>
      <c r="C335" s="49" t="n">
        <v>11.37683159435093</v>
      </c>
      <c r="D335" s="49" t="n">
        <v>10.74802112151379</v>
      </c>
      <c r="E335" s="49" t="n">
        <v>10.14709460112647</v>
      </c>
      <c r="F335" s="49" t="n">
        <v>9.566002921193437</v>
      </c>
      <c r="G335" s="49" t="n">
        <v>8.999252852525355</v>
      </c>
      <c r="H335" s="49" t="n">
        <v>8.442917161966641</v>
      </c>
      <c r="I335" s="49" t="n">
        <v>7.894077959694592</v>
      </c>
      <c r="J335" s="49" t="n">
        <v>7.35049480107322</v>
      </c>
      <c r="K335" s="49" t="n">
        <v>6.810397134243996</v>
      </c>
      <c r="L335" s="49" t="n">
        <v>6.2723492523112</v>
      </c>
      <c r="M335" s="49" t="n">
        <v>6.091833061526273</v>
      </c>
      <c r="N335" s="49" t="n">
        <v>5.918458341298134</v>
      </c>
      <c r="O335" s="49" t="n">
        <v>5.74975922621061</v>
      </c>
      <c r="P335" s="49" t="n">
        <v>5.585304148131842</v>
      </c>
      <c r="Q335" s="49" t="n">
        <v>5.423502256837467</v>
      </c>
      <c r="R335" s="49" t="n">
        <v>5.263382766583778</v>
      </c>
      <c r="S335" s="49" t="n">
        <v>5.106998628081815</v>
      </c>
      <c r="T335" s="49" t="n">
        <v>4.952874310495634</v>
      </c>
      <c r="U335" s="49" t="n">
        <v>4.801262502881016</v>
      </c>
      <c r="V335" s="49" t="n">
        <v>4.65096000642397</v>
      </c>
      <c r="W335" s="49" t="n">
        <v>4.502449176946169</v>
      </c>
      <c r="X335" s="49" t="n">
        <v>4.353905983684345</v>
      </c>
      <c r="Y335" s="49" t="n">
        <v>4.207124573636518</v>
      </c>
      <c r="Z335" s="49" t="n">
        <v>4.068730907009568</v>
      </c>
      <c r="AA335" s="49" t="n">
        <v>3.888729804621133</v>
      </c>
      <c r="AB335" s="49" t="n">
        <v>3.7410575733306</v>
      </c>
      <c r="AC335" s="49" t="n">
        <v>3.594798700200159</v>
      </c>
      <c r="AD335" s="49" t="n">
        <v>3.449645137867796</v>
      </c>
      <c r="AE335" s="49" t="n">
        <v>3.305332321905874</v>
      </c>
      <c r="AF335" s="50" t="n">
        <v>3.161630494695689</v>
      </c>
    </row>
    <row r="336" hidden="1" s="108">
      <c r="A336" s="49" t="inlineStr">
        <is>
          <t>India_Onshore_3_low_temp_baseline</t>
        </is>
      </c>
      <c r="B336" s="49" t="n">
        <v>6.670609716405067</v>
      </c>
      <c r="C336" s="49" t="n">
        <v>6.489114352787284</v>
      </c>
      <c r="D336" s="49" t="n">
        <v>6.323061301410422</v>
      </c>
      <c r="E336" s="49" t="n">
        <v>6.16909159487641</v>
      </c>
      <c r="F336" s="49" t="n">
        <v>6.024809917108024</v>
      </c>
      <c r="G336" s="49" t="n">
        <v>5.888450289674774</v>
      </c>
      <c r="H336" s="49" t="n">
        <v>5.758674585167102</v>
      </c>
      <c r="I336" s="49" t="n">
        <v>5.634445356054531</v>
      </c>
      <c r="J336" s="49" t="n">
        <v>5.514942432813084</v>
      </c>
      <c r="K336" s="49" t="n">
        <v>5.399506428407906</v>
      </c>
      <c r="L336" s="49" t="n">
        <v>5.28759939424637</v>
      </c>
      <c r="M336" s="49" t="n">
        <v>5.17719787736461</v>
      </c>
      <c r="N336" s="49" t="n">
        <v>5.088804527765875</v>
      </c>
      <c r="O336" s="49" t="n">
        <v>5.003253125397076</v>
      </c>
      <c r="P336" s="49" t="n">
        <v>4.920684175595968</v>
      </c>
      <c r="Q336" s="49" t="n">
        <v>4.841771463825375</v>
      </c>
      <c r="R336" s="49" t="n">
        <v>4.764407094692123</v>
      </c>
      <c r="S336" s="49" t="n">
        <v>4.688920269745187</v>
      </c>
      <c r="T336" s="49" t="n">
        <v>4.618954565356303</v>
      </c>
      <c r="U336" s="49" t="n">
        <v>4.548658740572612</v>
      </c>
      <c r="V336" s="49" t="n">
        <v>4.478449527145049</v>
      </c>
      <c r="W336" s="49" t="n">
        <v>4.416552620267165</v>
      </c>
      <c r="X336" s="49" t="n">
        <v>4.357149213601222</v>
      </c>
      <c r="Y336" s="49" t="n">
        <v>4.29910548210893</v>
      </c>
      <c r="Z336" s="49" t="n">
        <v>4.248267076104927</v>
      </c>
      <c r="AA336" s="49" t="n">
        <v>4.145573200549541</v>
      </c>
      <c r="AB336" s="49" t="n">
        <v>4.08416748260983</v>
      </c>
      <c r="AC336" s="49" t="n">
        <v>4.024774019427484</v>
      </c>
      <c r="AD336" s="49" t="n">
        <v>3.967228868630592</v>
      </c>
      <c r="AE336" s="49" t="n">
        <v>3.911388581331791</v>
      </c>
      <c r="AF336" s="50" t="n">
        <v>3.85712688989178</v>
      </c>
    </row>
    <row r="337" hidden="1" s="108">
      <c r="A337" s="49" t="inlineStr">
        <is>
          <t>India_Offshore_1_low_temp_baseline</t>
        </is>
      </c>
      <c r="B337" s="49" t="n">
        <v>7.704328892092949</v>
      </c>
      <c r="C337" s="49" t="n">
        <v>7.458349013399059</v>
      </c>
      <c r="D337" s="49" t="n">
        <v>7.244699798137115</v>
      </c>
      <c r="E337" s="49" t="n">
        <v>7.054112471237273</v>
      </c>
      <c r="F337" s="49" t="n">
        <v>6.88074116251171</v>
      </c>
      <c r="G337" s="49" t="n">
        <v>6.720669710096578</v>
      </c>
      <c r="H337" s="49" t="n">
        <v>6.57115042432322</v>
      </c>
      <c r="I337" s="49" t="n">
        <v>6.430183368599188</v>
      </c>
      <c r="J337" s="49" t="n">
        <v>6.296268716487214</v>
      </c>
      <c r="K337" s="49" t="n">
        <v>6.168253413380182</v>
      </c>
      <c r="L337" s="49" t="n">
        <v>6.045232192977904</v>
      </c>
      <c r="M337" s="49" t="n">
        <v>5.886906619053805</v>
      </c>
      <c r="N337" s="49" t="n">
        <v>5.748204334619607</v>
      </c>
      <c r="O337" s="49" t="n">
        <v>5.622354748150006</v>
      </c>
      <c r="P337" s="49" t="n">
        <v>5.506550638776108</v>
      </c>
      <c r="Q337" s="49" t="n">
        <v>5.399060040254961</v>
      </c>
      <c r="R337" s="49" t="n">
        <v>5.299318272284012</v>
      </c>
      <c r="S337" s="49" t="n">
        <v>5.204471588031693</v>
      </c>
      <c r="T337" s="49" t="n">
        <v>5.114753871125642</v>
      </c>
      <c r="U337" s="49" t="n">
        <v>5.030540720286526</v>
      </c>
      <c r="V337" s="49" t="n">
        <v>4.948173515932586</v>
      </c>
      <c r="W337" s="49" t="n">
        <v>4.855630301195661</v>
      </c>
      <c r="X337" s="49" t="n">
        <v>4.767003959314677</v>
      </c>
      <c r="Y337" s="49" t="n">
        <v>4.683727626708005</v>
      </c>
      <c r="Z337" s="49" t="n">
        <v>4.608634408833128</v>
      </c>
      <c r="AA337" s="49" t="n">
        <v>4.501082639625159</v>
      </c>
      <c r="AB337" s="49" t="n">
        <v>4.425263216155664</v>
      </c>
      <c r="AC337" s="49" t="n">
        <v>4.353208469253527</v>
      </c>
      <c r="AD337" s="49" t="n">
        <v>4.284464700556149</v>
      </c>
      <c r="AE337" s="49" t="n">
        <v>4.218658648974301</v>
      </c>
      <c r="AF337" s="50" t="n">
        <v>4.155479515833785</v>
      </c>
    </row>
    <row r="338" hidden="1" s="108">
      <c r="A338" s="49" t="inlineStr">
        <is>
          <t>India_Offshore_2_low_temp_baseline</t>
        </is>
      </c>
      <c r="B338" s="49" t="n">
        <v>10.58783510953035</v>
      </c>
      <c r="C338" s="49" t="n">
        <v>10.25146718570559</v>
      </c>
      <c r="D338" s="49" t="n">
        <v>9.961619314711745</v>
      </c>
      <c r="E338" s="49" t="n">
        <v>9.705011789978492</v>
      </c>
      <c r="F338" s="49" t="n">
        <v>9.473271942783562</v>
      </c>
      <c r="G338" s="49" t="n">
        <v>9.260793259750288</v>
      </c>
      <c r="H338" s="49" t="n">
        <v>9.063644046882242</v>
      </c>
      <c r="I338" s="49" t="n">
        <v>8.878964322166571</v>
      </c>
      <c r="J338" s="49" t="n">
        <v>8.704610845717886</v>
      </c>
      <c r="K338" s="49" t="n">
        <v>8.538937344455629</v>
      </c>
      <c r="L338" s="49" t="n">
        <v>8.380652654406337</v>
      </c>
      <c r="M338" s="49" t="n">
        <v>8.158643394961882</v>
      </c>
      <c r="N338" s="49" t="n">
        <v>7.964914804570006</v>
      </c>
      <c r="O338" s="49" t="n">
        <v>7.789686671674659</v>
      </c>
      <c r="P338" s="49" t="n">
        <v>7.628904515912948</v>
      </c>
      <c r="Q338" s="49" t="n">
        <v>7.4800672217029</v>
      </c>
      <c r="R338" s="49" t="n">
        <v>7.342359993389953</v>
      </c>
      <c r="S338" s="49" t="n">
        <v>7.211661076171938</v>
      </c>
      <c r="T338" s="49" t="n">
        <v>7.088309295182718</v>
      </c>
      <c r="U338" s="49" t="n">
        <v>6.97284818820676</v>
      </c>
      <c r="V338" s="49" t="n">
        <v>6.859993171490252</v>
      </c>
      <c r="W338" s="49" t="n">
        <v>6.732367927703097</v>
      </c>
      <c r="X338" s="49" t="n">
        <v>6.610348068924908</v>
      </c>
      <c r="Y338" s="49" t="n">
        <v>6.496007241129567</v>
      </c>
      <c r="Z338" s="49" t="n">
        <v>6.393443645503438</v>
      </c>
      <c r="AA338" s="49" t="n">
        <v>6.243911505519177</v>
      </c>
      <c r="AB338" s="49" t="n">
        <v>6.140197848461754</v>
      </c>
      <c r="AC338" s="49" t="n">
        <v>6.041880811521054</v>
      </c>
      <c r="AD338" s="49" t="n">
        <v>5.948306692262349</v>
      </c>
      <c r="AE338" s="49" t="n">
        <v>5.858937795575565</v>
      </c>
      <c r="AF338" s="50" t="n">
        <v>5.773326505211086</v>
      </c>
    </row>
    <row r="339" hidden="1" s="108">
      <c r="A339" s="49" t="inlineStr">
        <is>
          <t>India_PV_1_low_temp_baseline</t>
        </is>
      </c>
      <c r="B339" s="49" t="n">
        <v>3.68825429952902</v>
      </c>
      <c r="C339" s="49" t="n">
        <v>3.527553216635231</v>
      </c>
      <c r="D339" s="49" t="n">
        <v>3.38358623848136</v>
      </c>
      <c r="E339" s="49" t="n">
        <v>3.251659656090936</v>
      </c>
      <c r="F339" s="49" t="n">
        <v>3.128782955768165</v>
      </c>
      <c r="G339" s="49" t="n">
        <v>3.012942152471235</v>
      </c>
      <c r="H339" s="49" t="n">
        <v>2.902721024799725</v>
      </c>
      <c r="I339" s="49" t="n">
        <v>2.797088568699555</v>
      </c>
      <c r="J339" s="49" t="n">
        <v>2.695272552609664</v>
      </c>
      <c r="K339" s="49" t="n">
        <v>2.596680638704406</v>
      </c>
      <c r="L339" s="49" t="n">
        <v>2.500849200564169</v>
      </c>
      <c r="M339" s="49" t="n">
        <v>2.440559489621561</v>
      </c>
      <c r="N339" s="49" t="n">
        <v>2.384120738108889</v>
      </c>
      <c r="O339" s="49" t="n">
        <v>2.330322320123854</v>
      </c>
      <c r="P339" s="49" t="n">
        <v>2.27895161153001</v>
      </c>
      <c r="Q339" s="49" t="n">
        <v>2.229224540188962</v>
      </c>
      <c r="R339" s="49" t="n">
        <v>2.180660285630704</v>
      </c>
      <c r="S339" s="49" t="n">
        <v>2.13427021061562</v>
      </c>
      <c r="T339" s="49" t="n">
        <v>2.089325675157909</v>
      </c>
      <c r="U339" s="49" t="n">
        <v>2.045951007428215</v>
      </c>
      <c r="V339" s="49" t="n">
        <v>2.003549595506036</v>
      </c>
      <c r="W339" s="49" t="n">
        <v>1.960834656921779</v>
      </c>
      <c r="X339" s="49" t="n">
        <v>1.918719759765127</v>
      </c>
      <c r="Y339" s="49" t="n">
        <v>1.878112239208143</v>
      </c>
      <c r="Z339" s="49" t="n">
        <v>1.842379002243094</v>
      </c>
      <c r="AA339" s="49" t="n">
        <v>1.786204963939511</v>
      </c>
      <c r="AB339" s="49" t="n">
        <v>1.747009483124431</v>
      </c>
      <c r="AC339" s="49" t="n">
        <v>1.709193824653104</v>
      </c>
      <c r="AD339" s="49" t="n">
        <v>1.672621527540111</v>
      </c>
      <c r="AE339" s="49" t="n">
        <v>1.637177116963093</v>
      </c>
      <c r="AF339" s="50" t="n">
        <v>1.602762003822795</v>
      </c>
    </row>
    <row r="340" hidden="1" s="108">
      <c r="A340" s="49" t="inlineStr">
        <is>
          <t>India_PV_2_low_temp_baseline</t>
        </is>
      </c>
      <c r="B340" s="49" t="n">
        <v>3.832369126103048</v>
      </c>
      <c r="C340" s="49" t="n">
        <v>3.665089097274176</v>
      </c>
      <c r="D340" s="49" t="n">
        <v>3.515368035940619</v>
      </c>
      <c r="E340" s="49" t="n">
        <v>3.378283243539661</v>
      </c>
      <c r="F340" s="49" t="n">
        <v>3.250698439806078</v>
      </c>
      <c r="G340" s="49" t="n">
        <v>3.130501561294937</v>
      </c>
      <c r="H340" s="49" t="n">
        <v>3.016207482732673</v>
      </c>
      <c r="I340" s="49" t="n">
        <v>2.906735086369547</v>
      </c>
      <c r="J340" s="49" t="n">
        <v>2.801274642196075</v>
      </c>
      <c r="K340" s="49" t="n">
        <v>2.699205078866393</v>
      </c>
      <c r="L340" s="49" t="n">
        <v>2.600040304113087</v>
      </c>
      <c r="M340" s="49" t="n">
        <v>2.537211143556973</v>
      </c>
      <c r="N340" s="49" t="n">
        <v>2.478424114258618</v>
      </c>
      <c r="O340" s="49" t="n">
        <v>2.422406853281142</v>
      </c>
      <c r="P340" s="49" t="n">
        <v>2.368936089658631</v>
      </c>
      <c r="Q340" s="49" t="n">
        <v>2.317187729780519</v>
      </c>
      <c r="R340" s="49" t="n">
        <v>2.266656425730411</v>
      </c>
      <c r="S340" s="49" t="n">
        <v>2.218405677516361</v>
      </c>
      <c r="T340" s="49" t="n">
        <v>2.171669583923252</v>
      </c>
      <c r="U340" s="49" t="n">
        <v>2.126579031673646</v>
      </c>
      <c r="V340" s="49" t="n">
        <v>2.082506853677712</v>
      </c>
      <c r="W340" s="49" t="n">
        <v>2.038102089352764</v>
      </c>
      <c r="X340" s="49" t="n">
        <v>1.994323213354834</v>
      </c>
      <c r="Y340" s="49" t="n">
        <v>1.952125008450897</v>
      </c>
      <c r="Z340" s="49" t="n">
        <v>1.91505114373052</v>
      </c>
      <c r="AA340" s="49" t="n">
        <v>1.856460693780937</v>
      </c>
      <c r="AB340" s="49" t="n">
        <v>1.815731953857523</v>
      </c>
      <c r="AC340" s="49" t="n">
        <v>1.77645128816938</v>
      </c>
      <c r="AD340" s="49" t="n">
        <v>1.738475659339408</v>
      </c>
      <c r="AE340" s="49" t="n">
        <v>1.701684029908691</v>
      </c>
      <c r="AF340" s="50" t="n">
        <v>1.665973063158152</v>
      </c>
    </row>
    <row r="341" hidden="1" s="108">
      <c r="A341" s="49" t="inlineStr">
        <is>
          <t>India_PV_3_low_temp_baseline</t>
        </is>
      </c>
      <c r="B341" s="49" t="n">
        <v>4.019264500942254</v>
      </c>
      <c r="C341" s="49" t="n">
        <v>3.843455836271448</v>
      </c>
      <c r="D341" s="49" t="n">
        <v>3.686321849486681</v>
      </c>
      <c r="E341" s="49" t="n">
        <v>3.542611878804111</v>
      </c>
      <c r="F341" s="49" t="n">
        <v>3.408980341241866</v>
      </c>
      <c r="G341" s="49" t="n">
        <v>3.283173986032002</v>
      </c>
      <c r="H341" s="49" t="n">
        <v>3.163608245153857</v>
      </c>
      <c r="I341" s="49" t="n">
        <v>3.049129490700897</v>
      </c>
      <c r="J341" s="49" t="n">
        <v>2.938873595191286</v>
      </c>
      <c r="K341" s="49" t="n">
        <v>2.832177695384618</v>
      </c>
      <c r="L341" s="49" t="n">
        <v>2.728522936000701</v>
      </c>
      <c r="M341" s="49" t="n">
        <v>2.66245920532998</v>
      </c>
      <c r="N341" s="49" t="n">
        <v>2.60067006009208</v>
      </c>
      <c r="O341" s="49" t="n">
        <v>2.541808460315164</v>
      </c>
      <c r="P341" s="49" t="n">
        <v>2.485638811692626</v>
      </c>
      <c r="Q341" s="49" t="n">
        <v>2.431288326919809</v>
      </c>
      <c r="R341" s="49" t="n">
        <v>2.378221746428225</v>
      </c>
      <c r="S341" s="49" t="n">
        <v>2.327567435999929</v>
      </c>
      <c r="T341" s="49" t="n">
        <v>2.278513849703376</v>
      </c>
      <c r="U341" s="49" t="n">
        <v>2.23120038901708</v>
      </c>
      <c r="V341" s="49" t="n">
        <v>2.184962206802192</v>
      </c>
      <c r="W341" s="49" t="n">
        <v>2.138366913019123</v>
      </c>
      <c r="X341" s="49" t="n">
        <v>2.092430735558931</v>
      </c>
      <c r="Y341" s="49" t="n">
        <v>2.048166416897742</v>
      </c>
      <c r="Z341" s="49" t="n">
        <v>2.009332009878687</v>
      </c>
      <c r="AA341" s="49" t="n">
        <v>1.947673923526382</v>
      </c>
      <c r="AB341" s="49" t="n">
        <v>1.904954937116538</v>
      </c>
      <c r="AC341" s="49" t="n">
        <v>1.863766645297056</v>
      </c>
      <c r="AD341" s="49" t="n">
        <v>1.823957114956895</v>
      </c>
      <c r="AE341" s="49" t="n">
        <v>1.785397794003829</v>
      </c>
      <c r="AF341" s="50" t="n">
        <v>1.747978942352971</v>
      </c>
    </row>
    <row r="342" hidden="1" s="108">
      <c r="A342" s="49" t="inlineStr">
        <is>
          <t>India_PV_4_low_temp_baseline</t>
        </is>
      </c>
      <c r="B342" s="49" t="n">
        <v>4.554931502296283</v>
      </c>
      <c r="C342" s="49" t="n">
        <v>4.354634669963596</v>
      </c>
      <c r="D342" s="49" t="n">
        <v>4.176117010331234</v>
      </c>
      <c r="E342" s="49" t="n">
        <v>4.013258820481956</v>
      </c>
      <c r="F342" s="49" t="n">
        <v>3.862161129441181</v>
      </c>
      <c r="G342" s="49" t="n">
        <v>3.720198220642519</v>
      </c>
      <c r="H342" s="49" t="n">
        <v>3.585523773252191</v>
      </c>
      <c r="I342" s="49" t="n">
        <v>3.456793730927112</v>
      </c>
      <c r="J342" s="49" t="n">
        <v>3.333001435393823</v>
      </c>
      <c r="K342" s="49" t="n">
        <v>3.213374779785959</v>
      </c>
      <c r="L342" s="49" t="n">
        <v>3.09730947432155</v>
      </c>
      <c r="M342" s="49" t="n">
        <v>3.021805859679797</v>
      </c>
      <c r="N342" s="49" t="n">
        <v>2.951291893124996</v>
      </c>
      <c r="O342" s="49" t="n">
        <v>2.884189538799323</v>
      </c>
      <c r="P342" s="49" t="n">
        <v>2.820222187546623</v>
      </c>
      <c r="Q342" s="49" t="n">
        <v>2.75836788371563</v>
      </c>
      <c r="R342" s="49" t="n">
        <v>2.698000080097973</v>
      </c>
      <c r="S342" s="49" t="n">
        <v>2.640438425345418</v>
      </c>
      <c r="T342" s="49" t="n">
        <v>2.584733133206304</v>
      </c>
      <c r="U342" s="49" t="n">
        <v>2.531046902986143</v>
      </c>
      <c r="V342" s="49" t="n">
        <v>2.478602040984425</v>
      </c>
      <c r="W342" s="49" t="n">
        <v>2.42572505927878</v>
      </c>
      <c r="X342" s="49" t="n">
        <v>2.373603098395367</v>
      </c>
      <c r="Y342" s="49" t="n">
        <v>2.323420901165791</v>
      </c>
      <c r="Z342" s="49" t="n">
        <v>2.279574785597716</v>
      </c>
      <c r="AA342" s="49" t="n">
        <v>2.209016285733349</v>
      </c>
      <c r="AB342" s="49" t="n">
        <v>2.160595498163409</v>
      </c>
      <c r="AC342" s="49" t="n">
        <v>2.113951165722606</v>
      </c>
      <c r="AD342" s="49" t="n">
        <v>2.068906128297683</v>
      </c>
      <c r="AE342" s="49" t="n">
        <v>2.025310511969596</v>
      </c>
      <c r="AF342" s="50" t="n">
        <v>1.983036395893615</v>
      </c>
    </row>
    <row r="343" hidden="1" s="108">
      <c r="A343" s="49" t="inlineStr">
        <is>
          <t>India_Onshore_3_high_temp_baseline</t>
        </is>
      </c>
      <c r="B343" s="49" t="n">
        <v>9.341531509912606</v>
      </c>
      <c r="C343" s="49" t="n">
        <v>8.971076657683724</v>
      </c>
      <c r="D343" s="49" t="n">
        <v>8.614339527439974</v>
      </c>
      <c r="E343" s="49" t="n">
        <v>8.26753322093627</v>
      </c>
      <c r="F343" s="49" t="n">
        <v>7.927899982304108</v>
      </c>
      <c r="G343" s="49" t="n">
        <v>7.593352147595935</v>
      </c>
      <c r="H343" s="49" t="n">
        <v>7.262255237191398</v>
      </c>
      <c r="I343" s="49" t="n">
        <v>6.93329063722188</v>
      </c>
      <c r="J343" s="49" t="n">
        <v>6.605365182551701</v>
      </c>
      <c r="K343" s="49" t="n">
        <v>6.277549578292142</v>
      </c>
      <c r="L343" s="49" t="n">
        <v>5.949035199249385</v>
      </c>
      <c r="M343" s="49" t="n">
        <v>5.815269609808951</v>
      </c>
      <c r="N343" s="49" t="n">
        <v>5.700838150979013</v>
      </c>
      <c r="O343" s="49" t="n">
        <v>5.588284799585473</v>
      </c>
      <c r="P343" s="49" t="n">
        <v>5.477752965634958</v>
      </c>
      <c r="Q343" s="49" t="n">
        <v>5.369875454691169</v>
      </c>
      <c r="R343" s="49" t="n">
        <v>5.262731336783755</v>
      </c>
      <c r="S343" s="49" t="n">
        <v>5.156631712445792</v>
      </c>
      <c r="T343" s="49" t="n">
        <v>5.054941222237023</v>
      </c>
      <c r="U343" s="49" t="n">
        <v>4.952284326868693</v>
      </c>
      <c r="V343" s="49" t="n">
        <v>4.849046766521402</v>
      </c>
      <c r="W343" s="49" t="n">
        <v>4.756131284008271</v>
      </c>
      <c r="X343" s="49" t="n">
        <v>4.664371371038058</v>
      </c>
      <c r="Y343" s="49" t="n">
        <v>4.57270405284891</v>
      </c>
      <c r="Z343" s="49" t="n">
        <v>4.486504352322842</v>
      </c>
      <c r="AA343" s="49" t="n">
        <v>4.351279426633224</v>
      </c>
      <c r="AB343" s="49" t="n">
        <v>4.252934706883477</v>
      </c>
      <c r="AC343" s="49" t="n">
        <v>4.155214556361265</v>
      </c>
      <c r="AD343" s="49" t="n">
        <v>4.057944742535773</v>
      </c>
      <c r="AE343" s="49" t="n">
        <v>3.960968226541811</v>
      </c>
      <c r="AF343" s="50" t="n">
        <v>3.864142107668393</v>
      </c>
    </row>
    <row r="344" hidden="1" s="108">
      <c r="A344" s="49" t="inlineStr">
        <is>
          <t>India_Offshore_1_high_temp_baseline</t>
        </is>
      </c>
      <c r="B344" s="49" t="n">
        <v>10.03653348070686</v>
      </c>
      <c r="C344" s="49" t="n">
        <v>9.620280186174964</v>
      </c>
      <c r="D344" s="49" t="n">
        <v>9.23444331044475</v>
      </c>
      <c r="E344" s="49" t="n">
        <v>8.869116908002304</v>
      </c>
      <c r="F344" s="49" t="n">
        <v>8.517950619887211</v>
      </c>
      <c r="G344" s="49" t="n">
        <v>8.176595469459206</v>
      </c>
      <c r="H344" s="49" t="n">
        <v>7.841909910823711</v>
      </c>
      <c r="I344" s="49" t="n">
        <v>7.511519870820353</v>
      </c>
      <c r="J344" s="49" t="n">
        <v>7.183558840558174</v>
      </c>
      <c r="K344" s="49" t="n">
        <v>6.856506104128332</v>
      </c>
      <c r="L344" s="49" t="n">
        <v>6.529081516342066</v>
      </c>
      <c r="M344" s="49" t="n">
        <v>6.357224063128823</v>
      </c>
      <c r="N344" s="49" t="n">
        <v>6.202268313070927</v>
      </c>
      <c r="O344" s="49" t="n">
        <v>6.058126576754235</v>
      </c>
      <c r="P344" s="49" t="n">
        <v>5.9222928426576</v>
      </c>
      <c r="Q344" s="49" t="n">
        <v>5.793227962395339</v>
      </c>
      <c r="R344" s="49" t="n">
        <v>5.670451361190823</v>
      </c>
      <c r="S344" s="49" t="n">
        <v>5.551378901724526</v>
      </c>
      <c r="T344" s="49" t="n">
        <v>5.436246759195051</v>
      </c>
      <c r="U344" s="49" t="n">
        <v>5.325421265292505</v>
      </c>
      <c r="V344" s="49" t="n">
        <v>5.215556611073254</v>
      </c>
      <c r="W344" s="49" t="n">
        <v>5.098509621242515</v>
      </c>
      <c r="X344" s="49" t="n">
        <v>4.983928713740358</v>
      </c>
      <c r="Y344" s="49" t="n">
        <v>4.873130527212409</v>
      </c>
      <c r="Z344" s="49" t="n">
        <v>4.768721273730445</v>
      </c>
      <c r="AA344" s="49" t="n">
        <v>4.633228112358687</v>
      </c>
      <c r="AB344" s="49" t="n">
        <v>4.525810325047598</v>
      </c>
      <c r="AC344" s="49" t="n">
        <v>4.42067760742122</v>
      </c>
      <c r="AD344" s="49" t="n">
        <v>4.317396629593367</v>
      </c>
      <c r="AE344" s="49" t="n">
        <v>4.215605896308956</v>
      </c>
      <c r="AF344" s="50" t="n">
        <v>4.114999367236954</v>
      </c>
    </row>
    <row r="345" hidden="1" s="108">
      <c r="A345" s="49" t="inlineStr">
        <is>
          <t>India_Offshore_2_high_temp_baseline</t>
        </is>
      </c>
      <c r="B345" s="49" t="n">
        <v>12.9300303310072</v>
      </c>
      <c r="C345" s="49" t="n">
        <v>12.40884124049862</v>
      </c>
      <c r="D345" s="49" t="n">
        <v>11.93062460500337</v>
      </c>
      <c r="E345" s="49" t="n">
        <v>11.48174686844115</v>
      </c>
      <c r="F345" s="49" t="n">
        <v>11.05349258020255</v>
      </c>
      <c r="G345" s="49" t="n">
        <v>10.63991542391912</v>
      </c>
      <c r="H345" s="49" t="n">
        <v>10.23674079878988</v>
      </c>
      <c r="I345" s="49" t="n">
        <v>9.84075796045912</v>
      </c>
      <c r="J345" s="49" t="n">
        <v>9.44946113568507</v>
      </c>
      <c r="K345" s="49" t="n">
        <v>9.060826334231994</v>
      </c>
      <c r="L345" s="49" t="n">
        <v>8.673166355849682</v>
      </c>
      <c r="M345" s="49" t="n">
        <v>8.447406394735385</v>
      </c>
      <c r="N345" s="49" t="n">
        <v>8.245595536876506</v>
      </c>
      <c r="O345" s="49" t="n">
        <v>8.059125688642091</v>
      </c>
      <c r="P345" s="49" t="n">
        <v>7.884459235034253</v>
      </c>
      <c r="Q345" s="49" t="n">
        <v>7.71942607246278</v>
      </c>
      <c r="R345" s="49" t="n">
        <v>7.563356694699662</v>
      </c>
      <c r="S345" s="49" t="n">
        <v>7.412590808085571</v>
      </c>
      <c r="T345" s="49" t="n">
        <v>7.26747242370293</v>
      </c>
      <c r="U345" s="49" t="n">
        <v>7.128531547722828</v>
      </c>
      <c r="V345" s="49" t="n">
        <v>6.991015901902626</v>
      </c>
      <c r="W345" s="49" t="n">
        <v>6.842290805631784</v>
      </c>
      <c r="X345" s="49" t="n">
        <v>6.697229600539073</v>
      </c>
      <c r="Y345" s="49" t="n">
        <v>6.557720756648723</v>
      </c>
      <c r="Z345" s="49" t="n">
        <v>6.427497076084784</v>
      </c>
      <c r="AA345" s="49" t="n">
        <v>6.253096636354186</v>
      </c>
      <c r="AB345" s="49" t="n">
        <v>6.118934441537473</v>
      </c>
      <c r="AC345" s="49" t="n">
        <v>5.988235053332156</v>
      </c>
      <c r="AD345" s="49" t="n">
        <v>5.860392590323302</v>
      </c>
      <c r="AE345" s="49" t="n">
        <v>5.734903041999477</v>
      </c>
      <c r="AF345" s="50" t="n">
        <v>5.611341098300384</v>
      </c>
    </row>
    <row r="346" hidden="1" s="108">
      <c r="A346" s="49" t="inlineStr">
        <is>
          <t>India_PV_1_high_temp_baseline</t>
        </is>
      </c>
      <c r="B346" s="49" t="n">
        <v>7.954819961602514</v>
      </c>
      <c r="C346" s="49" t="n">
        <v>7.505445637327793</v>
      </c>
      <c r="D346" s="49" t="n">
        <v>7.076621121421476</v>
      </c>
      <c r="E346" s="49" t="n">
        <v>6.662349310852998</v>
      </c>
      <c r="F346" s="49" t="n">
        <v>6.258779814488408</v>
      </c>
      <c r="G346" s="49" t="n">
        <v>5.86329588347895</v>
      </c>
      <c r="H346" s="49" t="n">
        <v>5.474037553468659</v>
      </c>
      <c r="I346" s="49" t="n">
        <v>5.089633529087678</v>
      </c>
      <c r="J346" s="49" t="n">
        <v>4.709041366878071</v>
      </c>
      <c r="K346" s="49" t="n">
        <v>4.331447579852577</v>
      </c>
      <c r="L346" s="49" t="n">
        <v>3.956202686490703</v>
      </c>
      <c r="M346" s="49" t="n">
        <v>3.840270367760586</v>
      </c>
      <c r="N346" s="49" t="n">
        <v>3.727960555911376</v>
      </c>
      <c r="O346" s="49" t="n">
        <v>3.618072620335964</v>
      </c>
      <c r="P346" s="49" t="n">
        <v>3.510400778671484</v>
      </c>
      <c r="Q346" s="49" t="n">
        <v>3.404168487968314</v>
      </c>
      <c r="R346" s="49" t="n">
        <v>3.298901384728643</v>
      </c>
      <c r="S346" s="49" t="n">
        <v>3.195613526026022</v>
      </c>
      <c r="T346" s="49" t="n">
        <v>3.0935825363156</v>
      </c>
      <c r="U346" s="49" t="n">
        <v>2.992936709886551</v>
      </c>
      <c r="V346" s="49" t="n">
        <v>2.893085039461674</v>
      </c>
      <c r="W346" s="49" t="n">
        <v>2.793975742030725</v>
      </c>
      <c r="X346" s="49" t="n">
        <v>2.695036533126514</v>
      </c>
      <c r="Y346" s="49" t="n">
        <v>2.597164778458752</v>
      </c>
      <c r="Z346" s="49" t="n">
        <v>2.503671405499434</v>
      </c>
      <c r="AA346" s="49" t="n">
        <v>2.389638248702434</v>
      </c>
      <c r="AB346" s="49" t="n">
        <v>2.291917827445587</v>
      </c>
      <c r="AC346" s="49" t="n">
        <v>2.195124201862936</v>
      </c>
      <c r="AD346" s="49" t="n">
        <v>2.099115188355589</v>
      </c>
      <c r="AE346" s="49" t="n">
        <v>2.003770035404906</v>
      </c>
      <c r="AF346" s="50" t="n">
        <v>1.908985214321195</v>
      </c>
    </row>
    <row r="347" hidden="1" s="108">
      <c r="A347" s="49" t="inlineStr">
        <is>
          <t>India_PV_2_high_temp_baseline</t>
        </is>
      </c>
      <c r="B347" s="49" t="n">
        <v>8.201557552339239</v>
      </c>
      <c r="C347" s="49" t="n">
        <v>7.737971153971017</v>
      </c>
      <c r="D347" s="49" t="n">
        <v>7.295907376078893</v>
      </c>
      <c r="E347" s="49" t="n">
        <v>6.869154818172432</v>
      </c>
      <c r="F347" s="49" t="n">
        <v>6.453728356039184</v>
      </c>
      <c r="G347" s="49" t="n">
        <v>6.04692209788975</v>
      </c>
      <c r="H347" s="49" t="n">
        <v>5.646814850495733</v>
      </c>
      <c r="I347" s="49" t="n">
        <v>5.25199210356897</v>
      </c>
      <c r="J347" s="49" t="n">
        <v>4.861380335032898</v>
      </c>
      <c r="K347" s="49" t="n">
        <v>4.474143457166885</v>
      </c>
      <c r="L347" s="49" t="n">
        <v>4.089615497748718</v>
      </c>
      <c r="M347" s="49" t="n">
        <v>3.969958510009288</v>
      </c>
      <c r="N347" s="49" t="n">
        <v>3.8541113885107</v>
      </c>
      <c r="O347" s="49" t="n">
        <v>3.740801327734179</v>
      </c>
      <c r="P347" s="49" t="n">
        <v>3.629808059122347</v>
      </c>
      <c r="Q347" s="49" t="n">
        <v>3.520309332843975</v>
      </c>
      <c r="R347" s="49" t="n">
        <v>3.411803101623422</v>
      </c>
      <c r="S347" s="49" t="n">
        <v>3.305357426601361</v>
      </c>
      <c r="T347" s="49" t="n">
        <v>3.200208485942155</v>
      </c>
      <c r="U347" s="49" t="n">
        <v>3.096489844606094</v>
      </c>
      <c r="V347" s="49" t="n">
        <v>2.993577529686397</v>
      </c>
      <c r="W347" s="49" t="n">
        <v>2.891577604676693</v>
      </c>
      <c r="X347" s="49" t="n">
        <v>2.789721458732457</v>
      </c>
      <c r="Y347" s="49" t="n">
        <v>2.688951909263188</v>
      </c>
      <c r="Z347" s="49" t="n">
        <v>2.592747121152601</v>
      </c>
      <c r="AA347" s="49" t="n">
        <v>2.474919963334018</v>
      </c>
      <c r="AB347" s="49" t="n">
        <v>2.374200481199032</v>
      </c>
      <c r="AC347" s="49" t="n">
        <v>2.274414438663511</v>
      </c>
      <c r="AD347" s="49" t="n">
        <v>2.17541054329038</v>
      </c>
      <c r="AE347" s="49" t="n">
        <v>2.07706014420416</v>
      </c>
      <c r="AF347" s="50" t="n">
        <v>1.979252780874308</v>
      </c>
    </row>
    <row r="348" hidden="1" s="108">
      <c r="A348" s="49" t="inlineStr">
        <is>
          <t>India_PV_3_high_temp_baseline</t>
        </is>
      </c>
      <c r="B348" s="49" t="n">
        <v>8.517052005525802</v>
      </c>
      <c r="C348" s="49" t="n">
        <v>8.036280670075154</v>
      </c>
      <c r="D348" s="49" t="n">
        <v>7.578233886842506</v>
      </c>
      <c r="E348" s="49" t="n">
        <v>7.136353448550013</v>
      </c>
      <c r="F348" s="49" t="n">
        <v>6.706432552751142</v>
      </c>
      <c r="G348" s="49" t="n">
        <v>6.285615418138034</v>
      </c>
      <c r="H348" s="49" t="n">
        <v>5.871874931709697</v>
      </c>
      <c r="I348" s="49" t="n">
        <v>5.463719013131578</v>
      </c>
      <c r="J348" s="49" t="n">
        <v>5.060015621987164</v>
      </c>
      <c r="K348" s="49" t="n">
        <v>4.659883400051611</v>
      </c>
      <c r="L348" s="49" t="n">
        <v>4.262620584039438</v>
      </c>
      <c r="M348" s="49" t="n">
        <v>4.138040011313152</v>
      </c>
      <c r="N348" s="49" t="n">
        <v>4.01751319777327</v>
      </c>
      <c r="O348" s="49" t="n">
        <v>3.89968528654901</v>
      </c>
      <c r="P348" s="49" t="n">
        <v>3.784322749493747</v>
      </c>
      <c r="Q348" s="49" t="n">
        <v>3.670549939161016</v>
      </c>
      <c r="R348" s="49" t="n">
        <v>3.557832128616715</v>
      </c>
      <c r="S348" s="49" t="n">
        <v>3.447309258143356</v>
      </c>
      <c r="T348" s="49" t="n">
        <v>3.338167450044145</v>
      </c>
      <c r="U348" s="49" t="n">
        <v>3.23054995927261</v>
      </c>
      <c r="V348" s="49" t="n">
        <v>3.123791535033321</v>
      </c>
      <c r="W348" s="49" t="n">
        <v>3.018135379230443</v>
      </c>
      <c r="X348" s="49" t="n">
        <v>2.912562807198096</v>
      </c>
      <c r="Y348" s="49" t="n">
        <v>2.808075577650877</v>
      </c>
      <c r="Z348" s="49" t="n">
        <v>2.708368223100077</v>
      </c>
      <c r="AA348" s="49" t="n">
        <v>2.585598613292843</v>
      </c>
      <c r="AB348" s="49" t="n">
        <v>2.48094638634886</v>
      </c>
      <c r="AC348" s="49" t="n">
        <v>2.377203245917477</v>
      </c>
      <c r="AD348" s="49" t="n">
        <v>2.274203636006642</v>
      </c>
      <c r="AE348" s="49" t="n">
        <v>2.17180635779228</v>
      </c>
      <c r="AF348" s="50" t="n">
        <v>2.069889768140205</v>
      </c>
    </row>
    <row r="349" hidden="1" s="108">
      <c r="A349" s="49" t="inlineStr">
        <is>
          <t>India_PV_4_high_temp_baseline</t>
        </is>
      </c>
      <c r="B349" s="49" t="n">
        <v>9.418363846473104</v>
      </c>
      <c r="C349" s="49" t="n">
        <v>8.888899323065159</v>
      </c>
      <c r="D349" s="49" t="n">
        <v>8.385871428517246</v>
      </c>
      <c r="E349" s="49" t="n">
        <v>7.901520382236558</v>
      </c>
      <c r="F349" s="49" t="n">
        <v>7.430866097307312</v>
      </c>
      <c r="G349" s="49" t="n">
        <v>6.970525462774995</v>
      </c>
      <c r="H349" s="49" t="n">
        <v>6.518094767462253</v>
      </c>
      <c r="I349" s="49" t="n">
        <v>6.071802523918109</v>
      </c>
      <c r="J349" s="49" t="n">
        <v>5.630302559470695</v>
      </c>
      <c r="K349" s="49" t="n">
        <v>5.192544706030915</v>
      </c>
      <c r="L349" s="49" t="n">
        <v>4.757690736557247</v>
      </c>
      <c r="M349" s="49" t="n">
        <v>4.619175169377651</v>
      </c>
      <c r="N349" s="49" t="n">
        <v>4.485370354996162</v>
      </c>
      <c r="O349" s="49" t="n">
        <v>4.354677774578256</v>
      </c>
      <c r="P349" s="49" t="n">
        <v>4.226817397919094</v>
      </c>
      <c r="Q349" s="49" t="n">
        <v>4.100758081596574</v>
      </c>
      <c r="R349" s="49" t="n">
        <v>3.975870599755289</v>
      </c>
      <c r="S349" s="49" t="n">
        <v>3.853485132415844</v>
      </c>
      <c r="T349" s="49" t="n">
        <v>3.732645481684211</v>
      </c>
      <c r="U349" s="49" t="n">
        <v>3.613515376486603</v>
      </c>
      <c r="V349" s="49" t="n">
        <v>3.495315193803856</v>
      </c>
      <c r="W349" s="49" t="n">
        <v>3.378062245583577</v>
      </c>
      <c r="X349" s="49" t="n">
        <v>3.260957199104656</v>
      </c>
      <c r="Y349" s="49" t="n">
        <v>3.145172174492628</v>
      </c>
      <c r="Z349" s="49" t="n">
        <v>3.035031240963439</v>
      </c>
      <c r="AA349" s="49" t="n">
        <v>2.897970692142254</v>
      </c>
      <c r="AB349" s="49" t="n">
        <v>2.782151568191933</v>
      </c>
      <c r="AC349" s="49" t="n">
        <v>2.667457954820367</v>
      </c>
      <c r="AD349" s="49" t="n">
        <v>2.553700258874363</v>
      </c>
      <c r="AE349" s="49" t="n">
        <v>2.440717083306764</v>
      </c>
      <c r="AF349" s="50" t="n">
        <v>2.328369676472375</v>
      </c>
    </row>
    <row r="350" hidden="1" s="108">
      <c r="A350" s="49" t="inlineStr">
        <is>
          <t>Iraq_Onshore_3_low_temp_baseline</t>
        </is>
      </c>
      <c r="B350" s="49" t="n">
        <v>6.115972569799743</v>
      </c>
      <c r="C350" s="49" t="n">
        <v>5.949866789808318</v>
      </c>
      <c r="D350" s="49" t="n">
        <v>5.798016740826638</v>
      </c>
      <c r="E350" s="49" t="n">
        <v>5.657327459887127</v>
      </c>
      <c r="F350" s="49" t="n">
        <v>5.525592112652046</v>
      </c>
      <c r="G350" s="49" t="n">
        <v>5.40118387202086</v>
      </c>
      <c r="H350" s="49" t="n">
        <v>5.282870220484988</v>
      </c>
      <c r="I350" s="49" t="n">
        <v>5.169695746481047</v>
      </c>
      <c r="J350" s="49" t="n">
        <v>5.06090528081312</v>
      </c>
      <c r="K350" s="49" t="n">
        <v>4.955891831061217</v>
      </c>
      <c r="L350" s="49" t="n">
        <v>4.854160323270898</v>
      </c>
      <c r="M350" s="49" t="n">
        <v>4.752752115447154</v>
      </c>
      <c r="N350" s="49" t="n">
        <v>4.671664085213661</v>
      </c>
      <c r="O350" s="49" t="n">
        <v>4.59319794386062</v>
      </c>
      <c r="P350" s="49" t="n">
        <v>4.517484161084452</v>
      </c>
      <c r="Q350" s="49" t="n">
        <v>4.445146000516732</v>
      </c>
      <c r="R350" s="49" t="n">
        <v>4.374236570598353</v>
      </c>
      <c r="S350" s="49" t="n">
        <v>4.305060392811102</v>
      </c>
      <c r="T350" s="49" t="n">
        <v>4.240985503415484</v>
      </c>
      <c r="U350" s="49" t="n">
        <v>4.176604713778839</v>
      </c>
      <c r="V350" s="49" t="n">
        <v>4.112302998317151</v>
      </c>
      <c r="W350" s="49" t="n">
        <v>4.055650529536449</v>
      </c>
      <c r="X350" s="49" t="n">
        <v>4.001307113742471</v>
      </c>
      <c r="Y350" s="49" t="n">
        <v>3.948224880984029</v>
      </c>
      <c r="Z350" s="49" t="n">
        <v>3.901811341368875</v>
      </c>
      <c r="AA350" s="49" t="n">
        <v>3.807430698550747</v>
      </c>
      <c r="AB350" s="49" t="n">
        <v>3.751243791548412</v>
      </c>
      <c r="AC350" s="49" t="n">
        <v>3.696921345174339</v>
      </c>
      <c r="AD350" s="49" t="n">
        <v>3.644312236045801</v>
      </c>
      <c r="AE350" s="49" t="n">
        <v>3.593284233962716</v>
      </c>
      <c r="AF350" s="50" t="n">
        <v>3.543720948017334</v>
      </c>
    </row>
    <row r="351" hidden="1" s="108">
      <c r="A351" s="49" t="inlineStr">
        <is>
          <t>Iraq_Offshore_1_low_temp_baseline</t>
        </is>
      </c>
      <c r="B351" s="49" t="n">
        <v>6.116683808325224</v>
      </c>
      <c r="C351" s="49" t="n">
        <v>5.920422432097645</v>
      </c>
      <c r="D351" s="49" t="n">
        <v>5.74922787063643</v>
      </c>
      <c r="E351" s="49" t="n">
        <v>5.595956344733699</v>
      </c>
      <c r="F351" s="49" t="n">
        <v>5.456103637635013</v>
      </c>
      <c r="G351" s="49" t="n">
        <v>5.326653527649547</v>
      </c>
      <c r="H351" s="49" t="n">
        <v>5.205490754020703</v>
      </c>
      <c r="I351" s="49" t="n">
        <v>5.091076596779567</v>
      </c>
      <c r="J351" s="49" t="n">
        <v>4.982257929747851</v>
      </c>
      <c r="K351" s="49" t="n">
        <v>4.878148995793148</v>
      </c>
      <c r="L351" s="49" t="n">
        <v>4.778055095267045</v>
      </c>
      <c r="M351" s="49" t="n">
        <v>4.653539883236975</v>
      </c>
      <c r="N351" s="49" t="n">
        <v>4.544268435576915</v>
      </c>
      <c r="O351" s="49" t="n">
        <v>4.44498680421101</v>
      </c>
      <c r="P351" s="49" t="n">
        <v>4.353516453089194</v>
      </c>
      <c r="Q351" s="49" t="n">
        <v>4.268513203019378</v>
      </c>
      <c r="R351" s="49" t="n">
        <v>4.189538643921581</v>
      </c>
      <c r="S351" s="49" t="n">
        <v>4.114378152391831</v>
      </c>
      <c r="T351" s="49" t="n">
        <v>4.043212979457603</v>
      </c>
      <c r="U351" s="49" t="n">
        <v>3.976334345601968</v>
      </c>
      <c r="V351" s="49" t="n">
        <v>3.910903094185687</v>
      </c>
      <c r="W351" s="49" t="n">
        <v>3.837583639726849</v>
      </c>
      <c r="X351" s="49" t="n">
        <v>3.767321335649425</v>
      </c>
      <c r="Y351" s="49" t="n">
        <v>3.701229351790797</v>
      </c>
      <c r="Z351" s="49" t="n">
        <v>3.641508336710086</v>
      </c>
      <c r="AA351" s="49" t="n">
        <v>3.556603590292008</v>
      </c>
      <c r="AB351" s="49" t="n">
        <v>3.496353076338609</v>
      </c>
      <c r="AC351" s="49" t="n">
        <v>3.439044500797404</v>
      </c>
      <c r="AD351" s="49" t="n">
        <v>3.384326161514764</v>
      </c>
      <c r="AE351" s="49" t="n">
        <v>3.33190867422638</v>
      </c>
      <c r="AF351" s="50" t="n">
        <v>3.28155104630549</v>
      </c>
    </row>
    <row r="352" hidden="1" s="108">
      <c r="A352" s="49" t="inlineStr">
        <is>
          <t>Iraq_PV_4_low_temp_baseline</t>
        </is>
      </c>
      <c r="B352" s="49" t="n">
        <v>4.585982795513067</v>
      </c>
      <c r="C352" s="49" t="n">
        <v>4.384266243891333</v>
      </c>
      <c r="D352" s="49" t="n">
        <v>4.204506885785976</v>
      </c>
      <c r="E352" s="49" t="n">
        <v>4.04053612732672</v>
      </c>
      <c r="F352" s="49" t="n">
        <v>3.888423892780164</v>
      </c>
      <c r="G352" s="49" t="n">
        <v>3.745523548925724</v>
      </c>
      <c r="H352" s="49" t="n">
        <v>3.609974088903185</v>
      </c>
      <c r="I352" s="49" t="n">
        <v>3.480420781835865</v>
      </c>
      <c r="J352" s="49" t="n">
        <v>3.355848987197465</v>
      </c>
      <c r="K352" s="49" t="n">
        <v>3.235480485797037</v>
      </c>
      <c r="L352" s="49" t="n">
        <v>3.118706212239941</v>
      </c>
      <c r="M352" s="49" t="n">
        <v>3.042654531690732</v>
      </c>
      <c r="N352" s="49" t="n">
        <v>2.971634875489505</v>
      </c>
      <c r="O352" s="49" t="n">
        <v>2.9040554564911</v>
      </c>
      <c r="P352" s="49" t="n">
        <v>2.839637175368297</v>
      </c>
      <c r="Q352" s="49" t="n">
        <v>2.77734922229841</v>
      </c>
      <c r="R352" s="49" t="n">
        <v>2.716559638292313</v>
      </c>
      <c r="S352" s="49" t="n">
        <v>2.658599300366376</v>
      </c>
      <c r="T352" s="49" t="n">
        <v>2.602510244586561</v>
      </c>
      <c r="U352" s="49" t="n">
        <v>2.548456506489534</v>
      </c>
      <c r="V352" s="49" t="n">
        <v>2.495653739692973</v>
      </c>
      <c r="W352" s="49" t="n">
        <v>2.442411943944828</v>
      </c>
      <c r="X352" s="49" t="n">
        <v>2.389930762272554</v>
      </c>
      <c r="Y352" s="49" t="n">
        <v>2.339405000952377</v>
      </c>
      <c r="Z352" s="49" t="n">
        <v>2.295268289099778</v>
      </c>
      <c r="AA352" s="49" t="n">
        <v>2.224191779775803</v>
      </c>
      <c r="AB352" s="49" t="n">
        <v>2.175440038354191</v>
      </c>
      <c r="AC352" s="49" t="n">
        <v>2.128479068039703</v>
      </c>
      <c r="AD352" s="49" t="n">
        <v>2.083130216326954</v>
      </c>
      <c r="AE352" s="49" t="n">
        <v>2.039242348208014</v>
      </c>
      <c r="AF352" s="50" t="n">
        <v>1.996686467809521</v>
      </c>
    </row>
    <row r="353" hidden="1" s="108">
      <c r="A353" s="49" t="inlineStr">
        <is>
          <t>Iraq_Onshore_3_high_temp_baseline</t>
        </is>
      </c>
      <c r="B353" s="49" t="n">
        <v>8.642413497694776</v>
      </c>
      <c r="C353" s="49" t="n">
        <v>8.29241513851003</v>
      </c>
      <c r="D353" s="49" t="n">
        <v>7.955310058798483</v>
      </c>
      <c r="E353" s="49" t="n">
        <v>7.627789612254197</v>
      </c>
      <c r="F353" s="49" t="n">
        <v>7.307460591271995</v>
      </c>
      <c r="G353" s="49" t="n">
        <v>6.992527242814246</v>
      </c>
      <c r="H353" s="49" t="n">
        <v>6.681599319176141</v>
      </c>
      <c r="I353" s="49" t="n">
        <v>6.373570706072236</v>
      </c>
      <c r="J353" s="49" t="n">
        <v>6.067539652289944</v>
      </c>
      <c r="K353" s="49" t="n">
        <v>5.762754591664471</v>
      </c>
      <c r="L353" s="49" t="n">
        <v>5.45857628847243</v>
      </c>
      <c r="M353" s="49" t="n">
        <v>5.335216704169827</v>
      </c>
      <c r="N353" s="49" t="n">
        <v>5.229460723984943</v>
      </c>
      <c r="O353" s="49" t="n">
        <v>5.125475952575249</v>
      </c>
      <c r="P353" s="49" t="n">
        <v>5.02339592760599</v>
      </c>
      <c r="Q353" s="49" t="n">
        <v>4.923799457034068</v>
      </c>
      <c r="R353" s="49" t="n">
        <v>4.824943830821804</v>
      </c>
      <c r="S353" s="49" t="n">
        <v>4.72711430227758</v>
      </c>
      <c r="T353" s="49" t="n">
        <v>4.63337662868495</v>
      </c>
      <c r="U353" s="49" t="n">
        <v>4.538841824957995</v>
      </c>
      <c r="V353" s="49" t="n">
        <v>4.443861626161191</v>
      </c>
      <c r="W353" s="49" t="n">
        <v>4.357428598703804</v>
      </c>
      <c r="X353" s="49" t="n">
        <v>4.272303054100854</v>
      </c>
      <c r="Y353" s="49" t="n">
        <v>4.187529454886606</v>
      </c>
      <c r="Z353" s="49" t="n">
        <v>4.108039545895696</v>
      </c>
      <c r="AA353" s="49" t="n">
        <v>3.983951560368665</v>
      </c>
      <c r="AB353" s="49" t="n">
        <v>3.893902386354927</v>
      </c>
      <c r="AC353" s="49" t="n">
        <v>3.804737664649117</v>
      </c>
      <c r="AD353" s="49" t="n">
        <v>3.716315746424776</v>
      </c>
      <c r="AE353" s="49" t="n">
        <v>3.628511198154404</v>
      </c>
      <c r="AF353" s="50" t="n">
        <v>3.541212097203804</v>
      </c>
    </row>
    <row r="354" hidden="1" s="108">
      <c r="A354" s="49" t="inlineStr">
        <is>
          <t>Iraq_Offshore_1_high_temp_baseline</t>
        </is>
      </c>
      <c r="B354" s="49" t="n">
        <v>8.553591262264407</v>
      </c>
      <c r="C354" s="49" t="n">
        <v>8.178421558276799</v>
      </c>
      <c r="D354" s="49" t="n">
        <v>7.826742439804873</v>
      </c>
      <c r="E354" s="49" t="n">
        <v>7.491317484100595</v>
      </c>
      <c r="F354" s="49" t="n">
        <v>7.167542910460104</v>
      </c>
      <c r="G354" s="49" t="n">
        <v>6.852300306876492</v>
      </c>
      <c r="H354" s="49" t="n">
        <v>6.543370968148295</v>
      </c>
      <c r="I354" s="49" t="n">
        <v>6.239111758930097</v>
      </c>
      <c r="J354" s="49" t="n">
        <v>5.938264030089107</v>
      </c>
      <c r="K354" s="49" t="n">
        <v>5.639835098890279</v>
      </c>
      <c r="L354" s="49" t="n">
        <v>5.343021589570333</v>
      </c>
      <c r="M354" s="49" t="n">
        <v>5.200360744600798</v>
      </c>
      <c r="N354" s="49" t="n">
        <v>5.070566573014634</v>
      </c>
      <c r="O354" s="49" t="n">
        <v>4.949047985997294</v>
      </c>
      <c r="P354" s="49" t="n">
        <v>4.833919027950779</v>
      </c>
      <c r="Q354" s="49" t="n">
        <v>4.724023304278883</v>
      </c>
      <c r="R354" s="49" t="n">
        <v>4.619005260568573</v>
      </c>
      <c r="S354" s="49" t="n">
        <v>4.516912740500052</v>
      </c>
      <c r="T354" s="49" t="n">
        <v>4.417930934555792</v>
      </c>
      <c r="U354" s="49" t="n">
        <v>4.322344562719326</v>
      </c>
      <c r="V354" s="49" t="n">
        <v>4.227617678566016</v>
      </c>
      <c r="W354" s="49" t="n">
        <v>4.126769694298267</v>
      </c>
      <c r="X354" s="49" t="n">
        <v>4.028019059291525</v>
      </c>
      <c r="Y354" s="49" t="n">
        <v>3.932383689113387</v>
      </c>
      <c r="Z354" s="49" t="n">
        <v>3.841870088840868</v>
      </c>
      <c r="AA354" s="49" t="n">
        <v>3.727888622170204</v>
      </c>
      <c r="AB354" s="49" t="n">
        <v>3.635599750500797</v>
      </c>
      <c r="AC354" s="49" t="n">
        <v>3.545347063231198</v>
      </c>
      <c r="AD354" s="49" t="n">
        <v>3.456817738049475</v>
      </c>
      <c r="AE354" s="49" t="n">
        <v>3.369753759489555</v>
      </c>
      <c r="AF354" s="50" t="n">
        <v>3.283939601360597</v>
      </c>
    </row>
    <row r="355" hidden="1" s="108">
      <c r="A355" s="49" t="inlineStr">
        <is>
          <t>Iraq_PV_4_high_temp_baseline</t>
        </is>
      </c>
      <c r="B355" s="49" t="n">
        <v>9.538419416720464</v>
      </c>
      <c r="C355" s="49" t="n">
        <v>9.003245879549226</v>
      </c>
      <c r="D355" s="49" t="n">
        <v>8.494762934144823</v>
      </c>
      <c r="E355" s="49" t="n">
        <v>8.004787515543152</v>
      </c>
      <c r="F355" s="49" t="n">
        <v>7.528051084453264</v>
      </c>
      <c r="G355" s="49" t="n">
        <v>7.060959762689807</v>
      </c>
      <c r="H355" s="49" t="n">
        <v>6.600946602276446</v>
      </c>
      <c r="I355" s="49" t="n">
        <v>6.146107269787009</v>
      </c>
      <c r="J355" s="49" t="n">
        <v>5.694982799326359</v>
      </c>
      <c r="K355" s="49" t="n">
        <v>5.246423733384805</v>
      </c>
      <c r="L355" s="49" t="n">
        <v>4.799501734047116</v>
      </c>
      <c r="M355" s="49" t="n">
        <v>4.659381177278524</v>
      </c>
      <c r="N355" s="49" t="n">
        <v>4.523906731555996</v>
      </c>
      <c r="O355" s="49" t="n">
        <v>4.391528207273279</v>
      </c>
      <c r="P355" s="49" t="n">
        <v>4.261980557085986</v>
      </c>
      <c r="Q355" s="49" t="n">
        <v>4.134260951468961</v>
      </c>
      <c r="R355" s="49" t="n">
        <v>4.007756793992865</v>
      </c>
      <c r="S355" s="49" t="n">
        <v>3.883779352872997</v>
      </c>
      <c r="T355" s="49" t="n">
        <v>3.761395478960528</v>
      </c>
      <c r="U355" s="49" t="n">
        <v>3.640771548895218</v>
      </c>
      <c r="V355" s="49" t="n">
        <v>3.521143904009</v>
      </c>
      <c r="W355" s="49" t="n">
        <v>3.402104921064145</v>
      </c>
      <c r="X355" s="49" t="n">
        <v>3.283369158369048</v>
      </c>
      <c r="Y355" s="49" t="n">
        <v>3.166104611709734</v>
      </c>
      <c r="Z355" s="49" t="n">
        <v>3.054625605222435</v>
      </c>
      <c r="AA355" s="49" t="n">
        <v>2.916500851819062</v>
      </c>
      <c r="AB355" s="49" t="n">
        <v>2.79968791411094</v>
      </c>
      <c r="AC355" s="49" t="n">
        <v>2.684183063119205</v>
      </c>
      <c r="AD355" s="49" t="n">
        <v>2.569808376018474</v>
      </c>
      <c r="AE355" s="49" t="n">
        <v>2.45641316026446</v>
      </c>
      <c r="AF355" s="50" t="n">
        <v>2.343868610532004</v>
      </c>
    </row>
    <row r="356" hidden="1" s="108">
      <c r="A356" s="49" t="inlineStr">
        <is>
          <t>Iran_Onshore_1_low_temp_baseline</t>
        </is>
      </c>
      <c r="B356" s="49" t="n">
        <v>3.604820893280014</v>
      </c>
      <c r="C356" s="49" t="n">
        <v>3.506059489929608</v>
      </c>
      <c r="D356" s="49" t="n">
        <v>3.415530774820186</v>
      </c>
      <c r="E356" s="49" t="n">
        <v>3.33145681051113</v>
      </c>
      <c r="F356" s="49" t="n">
        <v>3.252570056802132</v>
      </c>
      <c r="G356" s="49" t="n">
        <v>3.177936292267356</v>
      </c>
      <c r="H356" s="49" t="n">
        <v>3.106847895654434</v>
      </c>
      <c r="I356" s="49" t="n">
        <v>3.03875649170414</v>
      </c>
      <c r="J356" s="49" t="n">
        <v>2.973228780529449</v>
      </c>
      <c r="K356" s="49" t="n">
        <v>2.909916618217772</v>
      </c>
      <c r="L356" s="49" t="n">
        <v>2.848536181603825</v>
      </c>
      <c r="M356" s="49" t="n">
        <v>2.789120142403083</v>
      </c>
      <c r="N356" s="49" t="n">
        <v>2.741424436597375</v>
      </c>
      <c r="O356" s="49" t="n">
        <v>2.69524925250634</v>
      </c>
      <c r="P356" s="49" t="n">
        <v>2.650669566028724</v>
      </c>
      <c r="Q356" s="49" t="n">
        <v>2.608044320079243</v>
      </c>
      <c r="R356" s="49" t="n">
        <v>2.566251417089635</v>
      </c>
      <c r="S356" s="49" t="n">
        <v>2.525466168962339</v>
      </c>
      <c r="T356" s="49" t="n">
        <v>2.487629109247501</v>
      </c>
      <c r="U356" s="49" t="n">
        <v>2.449624329816351</v>
      </c>
      <c r="V356" s="49" t="n">
        <v>2.411673554618373</v>
      </c>
      <c r="W356" s="49" t="n">
        <v>2.378142518624867</v>
      </c>
      <c r="X356" s="49" t="n">
        <v>2.345950546890034</v>
      </c>
      <c r="Y356" s="49" t="n">
        <v>2.314493747337974</v>
      </c>
      <c r="Z356" s="49" t="n">
        <v>2.286887757547045</v>
      </c>
      <c r="AA356" s="49" t="n">
        <v>2.231651808245743</v>
      </c>
      <c r="AB356" s="49" t="n">
        <v>2.198430862440088</v>
      </c>
      <c r="AC356" s="49" t="n">
        <v>2.166292222530073</v>
      </c>
      <c r="AD356" s="49" t="n">
        <v>2.135148703493781</v>
      </c>
      <c r="AE356" s="49" t="n">
        <v>2.104924008366436</v>
      </c>
      <c r="AF356" s="50" t="n">
        <v>2.075550968587312</v>
      </c>
    </row>
    <row r="357" hidden="1" s="108">
      <c r="A357" s="49" t="inlineStr">
        <is>
          <t>Iran_Onshore_2_low_temp_baseline</t>
        </is>
      </c>
      <c r="B357" s="49" t="n">
        <v>4.536482430383355</v>
      </c>
      <c r="C357" s="49" t="n">
        <v>4.413424013512262</v>
      </c>
      <c r="D357" s="49" t="n">
        <v>4.300999847142406</v>
      </c>
      <c r="E357" s="49" t="n">
        <v>4.196907238915092</v>
      </c>
      <c r="F357" s="49" t="n">
        <v>4.099504472820042</v>
      </c>
      <c r="G357" s="49" t="n">
        <v>4.007581486237771</v>
      </c>
      <c r="H357" s="49" t="n">
        <v>3.920221665325487</v>
      </c>
      <c r="I357" s="49" t="n">
        <v>3.836714618674001</v>
      </c>
      <c r="J357" s="49" t="n">
        <v>3.756498974493519</v>
      </c>
      <c r="K357" s="49" t="n">
        <v>3.679123633652028</v>
      </c>
      <c r="L357" s="49" t="n">
        <v>3.604220787053505</v>
      </c>
      <c r="M357" s="49" t="n">
        <v>3.52889715501616</v>
      </c>
      <c r="N357" s="49" t="n">
        <v>3.46872975148421</v>
      </c>
      <c r="O357" s="49" t="n">
        <v>3.410513783259706</v>
      </c>
      <c r="P357" s="49" t="n">
        <v>3.354346362557957</v>
      </c>
      <c r="Q357" s="49" t="n">
        <v>3.300692120526776</v>
      </c>
      <c r="R357" s="49" t="n">
        <v>3.248098739978978</v>
      </c>
      <c r="S357" s="49" t="n">
        <v>3.196793275167423</v>
      </c>
      <c r="T357" s="49" t="n">
        <v>3.149287178432944</v>
      </c>
      <c r="U357" s="49" t="n">
        <v>3.101547979510316</v>
      </c>
      <c r="V357" s="49" t="n">
        <v>3.053862919893339</v>
      </c>
      <c r="W357" s="49" t="n">
        <v>3.011891676860388</v>
      </c>
      <c r="X357" s="49" t="n">
        <v>2.971635207377792</v>
      </c>
      <c r="Y357" s="49" t="n">
        <v>2.932312148117657</v>
      </c>
      <c r="Z357" s="49" t="n">
        <v>2.897952922735849</v>
      </c>
      <c r="AA357" s="49" t="n">
        <v>2.827836945566729</v>
      </c>
      <c r="AB357" s="49" t="n">
        <v>2.786182778073755</v>
      </c>
      <c r="AC357" s="49" t="n">
        <v>2.745912114016434</v>
      </c>
      <c r="AD357" s="49" t="n">
        <v>2.706912147713778</v>
      </c>
      <c r="AE357" s="49" t="n">
        <v>2.669084182432318</v>
      </c>
      <c r="AF357" s="50" t="n">
        <v>2.632341349781502</v>
      </c>
    </row>
    <row r="358" hidden="1" s="108">
      <c r="A358" s="49" t="inlineStr">
        <is>
          <t>Iran_Onshore_3_low_temp_baseline</t>
        </is>
      </c>
      <c r="B358" s="49" t="n">
        <v>5.994742340200483</v>
      </c>
      <c r="C358" s="49" t="n">
        <v>5.833796669747674</v>
      </c>
      <c r="D358" s="49" t="n">
        <v>5.687227684785822</v>
      </c>
      <c r="E358" s="49" t="n">
        <v>5.551896509465712</v>
      </c>
      <c r="F358" s="49" t="n">
        <v>5.425564457422328</v>
      </c>
      <c r="G358" s="49" t="n">
        <v>5.306580722747878</v>
      </c>
      <c r="H358" s="49" t="n">
        <v>5.193694154145574</v>
      </c>
      <c r="I358" s="49" t="n">
        <v>5.085934452650321</v>
      </c>
      <c r="J358" s="49" t="n">
        <v>4.982534257548405</v>
      </c>
      <c r="K358" s="49" t="n">
        <v>4.882876367618737</v>
      </c>
      <c r="L358" s="49" t="n">
        <v>4.78645698492199</v>
      </c>
      <c r="M358" s="49" t="n">
        <v>4.686251054964686</v>
      </c>
      <c r="N358" s="49" t="n">
        <v>4.606556823651898</v>
      </c>
      <c r="O358" s="49" t="n">
        <v>4.52948661599774</v>
      </c>
      <c r="P358" s="49" t="n">
        <v>4.455172024099991</v>
      </c>
      <c r="Q358" s="49" t="n">
        <v>4.384242363993786</v>
      </c>
      <c r="R358" s="49" t="n">
        <v>4.314730695003702</v>
      </c>
      <c r="S358" s="49" t="n">
        <v>4.24694468739318</v>
      </c>
      <c r="T358" s="49" t="n">
        <v>4.184285481425365</v>
      </c>
      <c r="U358" s="49" t="n">
        <v>4.121292240228529</v>
      </c>
      <c r="V358" s="49" t="n">
        <v>4.058354288365369</v>
      </c>
      <c r="W358" s="49" t="n">
        <v>4.003139414213203</v>
      </c>
      <c r="X358" s="49" t="n">
        <v>3.950228411996104</v>
      </c>
      <c r="Y358" s="49" t="n">
        <v>3.898563389769831</v>
      </c>
      <c r="Z358" s="49" t="n">
        <v>3.853601184586558</v>
      </c>
      <c r="AA358" s="49" t="n">
        <v>3.760212719651344</v>
      </c>
      <c r="AB358" s="49" t="n">
        <v>3.705341280683128</v>
      </c>
      <c r="AC358" s="49" t="n">
        <v>3.652326180136728</v>
      </c>
      <c r="AD358" s="49" t="n">
        <v>3.601014755596899</v>
      </c>
      <c r="AE358" s="49" t="n">
        <v>3.551273459040684</v>
      </c>
      <c r="AF358" s="50" t="n">
        <v>3.502984766635334</v>
      </c>
    </row>
    <row r="359" hidden="1" s="108">
      <c r="A359" s="49" t="inlineStr">
        <is>
          <t>Iran_Offshore_1_low_temp_baseline</t>
        </is>
      </c>
      <c r="B359" s="49" t="n">
        <v>8.554379540967004</v>
      </c>
      <c r="C359" s="49" t="n">
        <v>8.28095348021882</v>
      </c>
      <c r="D359" s="49" t="n">
        <v>8.043339523657462</v>
      </c>
      <c r="E359" s="49" t="n">
        <v>7.831292903261215</v>
      </c>
      <c r="F359" s="49" t="n">
        <v>7.638353087932788</v>
      </c>
      <c r="G359" s="49" t="n">
        <v>7.460192913038762</v>
      </c>
      <c r="H359" s="49" t="n">
        <v>7.293776983446787</v>
      </c>
      <c r="I359" s="49" t="n">
        <v>7.136896552789</v>
      </c>
      <c r="J359" s="49" t="n">
        <v>6.987895752213374</v>
      </c>
      <c r="K359" s="49" t="n">
        <v>6.845502078289543</v>
      </c>
      <c r="L359" s="49" t="n">
        <v>6.708716972105743</v>
      </c>
      <c r="M359" s="49" t="n">
        <v>6.533077305460171</v>
      </c>
      <c r="N359" s="49" t="n">
        <v>6.379189069232648</v>
      </c>
      <c r="O359" s="49" t="n">
        <v>6.239547612380673</v>
      </c>
      <c r="P359" s="49" t="n">
        <v>6.111041160782637</v>
      </c>
      <c r="Q359" s="49" t="n">
        <v>5.991749773201281</v>
      </c>
      <c r="R359" s="49" t="n">
        <v>5.881047225284527</v>
      </c>
      <c r="S359" s="49" t="n">
        <v>5.775770644113027</v>
      </c>
      <c r="T359" s="49" t="n">
        <v>5.676178960664378</v>
      </c>
      <c r="U359" s="49" t="n">
        <v>5.582688126752701</v>
      </c>
      <c r="V359" s="49" t="n">
        <v>5.491243670932147</v>
      </c>
      <c r="W359" s="49" t="n">
        <v>5.388529316346728</v>
      </c>
      <c r="X359" s="49" t="n">
        <v>5.290156591897475</v>
      </c>
      <c r="Y359" s="49" t="n">
        <v>5.197713476518878</v>
      </c>
      <c r="Z359" s="49" t="n">
        <v>5.114339207787447</v>
      </c>
      <c r="AA359" s="49" t="n">
        <v>4.994999133758141</v>
      </c>
      <c r="AB359" s="49" t="n">
        <v>4.910822544189432</v>
      </c>
      <c r="AC359" s="49" t="n">
        <v>4.830818578294017</v>
      </c>
      <c r="AD359" s="49" t="n">
        <v>4.754484429589679</v>
      </c>
      <c r="AE359" s="49" t="n">
        <v>4.681406432429255</v>
      </c>
      <c r="AF359" s="50" t="n">
        <v>4.611240142353044</v>
      </c>
    </row>
    <row r="360" hidden="1" s="108">
      <c r="A360" s="49" t="inlineStr">
        <is>
          <t>Iran_Offshore_2_low_temp_baseline</t>
        </is>
      </c>
      <c r="B360" s="49" t="n">
        <v>10.69934404474892</v>
      </c>
      <c r="C360" s="49" t="n">
        <v>10.35918962488142</v>
      </c>
      <c r="D360" s="49" t="n">
        <v>10.06594906008284</v>
      </c>
      <c r="E360" s="49" t="n">
        <v>9.80624875391354</v>
      </c>
      <c r="F360" s="49" t="n">
        <v>9.571657433925743</v>
      </c>
      <c r="G360" s="49" t="n">
        <v>9.356529818652461</v>
      </c>
      <c r="H360" s="49" t="n">
        <v>9.156907425419492</v>
      </c>
      <c r="I360" s="49" t="n">
        <v>8.969911132223611</v>
      </c>
      <c r="J360" s="49" t="n">
        <v>8.793383665341141</v>
      </c>
      <c r="K360" s="49" t="n">
        <v>8.625668253800082</v>
      </c>
      <c r="L360" s="49" t="n">
        <v>8.465465760760637</v>
      </c>
      <c r="M360" s="49" t="n">
        <v>8.241289048015419</v>
      </c>
      <c r="N360" s="49" t="n">
        <v>8.045646429996896</v>
      </c>
      <c r="O360" s="49" t="n">
        <v>7.868670415459561</v>
      </c>
      <c r="P360" s="49" t="n">
        <v>7.706270156183012</v>
      </c>
      <c r="Q360" s="49" t="n">
        <v>7.555922030437585</v>
      </c>
      <c r="R360" s="49" t="n">
        <v>7.416803669972585</v>
      </c>
      <c r="S360" s="49" t="n">
        <v>7.284756783512948</v>
      </c>
      <c r="T360" s="49" t="n">
        <v>7.16012292902625</v>
      </c>
      <c r="U360" s="49" t="n">
        <v>7.043450150174741</v>
      </c>
      <c r="V360" s="49" t="n">
        <v>6.929407442557308</v>
      </c>
      <c r="W360" s="49" t="n">
        <v>6.800470848692862</v>
      </c>
      <c r="X360" s="49" t="n">
        <v>6.67718936432137</v>
      </c>
      <c r="Y360" s="49" t="n">
        <v>6.561654259238042</v>
      </c>
      <c r="Z360" s="49" t="n">
        <v>6.457998640071171</v>
      </c>
      <c r="AA360" s="49" t="n">
        <v>6.306969980617681</v>
      </c>
      <c r="AB360" s="49" t="n">
        <v>6.202155683716226</v>
      </c>
      <c r="AC360" s="49" t="n">
        <v>6.102784431670869</v>
      </c>
      <c r="AD360" s="49" t="n">
        <v>6.008196602869841</v>
      </c>
      <c r="AE360" s="49" t="n">
        <v>5.917849631868816</v>
      </c>
      <c r="AF360" s="50" t="n">
        <v>5.831291846996041</v>
      </c>
    </row>
    <row r="361" hidden="1" s="108">
      <c r="A361" s="49" t="inlineStr">
        <is>
          <t>Iran_PV_2_low_temp_baseline</t>
        </is>
      </c>
      <c r="B361" s="49" t="n">
        <v>4.015857654305875</v>
      </c>
      <c r="C361" s="49" t="n">
        <v>3.840225542404238</v>
      </c>
      <c r="D361" s="49" t="n">
        <v>3.683229847298835</v>
      </c>
      <c r="E361" s="49" t="n">
        <v>3.539632869654624</v>
      </c>
      <c r="F361" s="49" t="n">
        <v>3.40609734544915</v>
      </c>
      <c r="G361" s="49" t="n">
        <v>3.280375667484528</v>
      </c>
      <c r="H361" s="49" t="n">
        <v>3.160887265762579</v>
      </c>
      <c r="I361" s="49" t="n">
        <v>3.046481444977216</v>
      </c>
      <c r="J361" s="49" t="n">
        <v>2.936296291258812</v>
      </c>
      <c r="K361" s="49" t="n">
        <v>2.829670652918646</v>
      </c>
      <c r="L361" s="49" t="n">
        <v>2.726087025453288</v>
      </c>
      <c r="M361" s="49" t="n">
        <v>2.66008469006155</v>
      </c>
      <c r="N361" s="49" t="n">
        <v>2.598353694772789</v>
      </c>
      <c r="O361" s="49" t="n">
        <v>2.539548096688457</v>
      </c>
      <c r="P361" s="49" t="n">
        <v>2.483431923248038</v>
      </c>
      <c r="Q361" s="49" t="n">
        <v>2.42913337285109</v>
      </c>
      <c r="R361" s="49" t="n">
        <v>2.376117851196867</v>
      </c>
      <c r="S361" s="49" t="n">
        <v>2.325510975030225</v>
      </c>
      <c r="T361" s="49" t="n">
        <v>2.276502422523059</v>
      </c>
      <c r="U361" s="49" t="n">
        <v>2.229230880882159</v>
      </c>
      <c r="V361" s="49" t="n">
        <v>2.183032751994743</v>
      </c>
      <c r="W361" s="49" t="n">
        <v>2.13647920676766</v>
      </c>
      <c r="X361" s="49" t="n">
        <v>2.090583786416498</v>
      </c>
      <c r="Y361" s="49" t="n">
        <v>2.046357064957404</v>
      </c>
      <c r="Z361" s="49" t="n">
        <v>2.007549610521556</v>
      </c>
      <c r="AA361" s="49" t="n">
        <v>1.945965571023274</v>
      </c>
      <c r="AB361" s="49" t="n">
        <v>1.903281745951298</v>
      </c>
      <c r="AC361" s="49" t="n">
        <v>1.862126520468805</v>
      </c>
      <c r="AD361" s="49" t="n">
        <v>1.822348564820742</v>
      </c>
      <c r="AE361" s="49" t="n">
        <v>1.783819832209703</v>
      </c>
      <c r="AF361" s="50" t="n">
        <v>1.746431008706399</v>
      </c>
    </row>
    <row r="362" hidden="1" s="108">
      <c r="A362" s="49" t="inlineStr">
        <is>
          <t>Iran_PV_3_low_temp_baseline</t>
        </is>
      </c>
      <c r="B362" s="49" t="n">
        <v>4.190891102142213</v>
      </c>
      <c r="C362" s="49" t="n">
        <v>4.007343410968637</v>
      </c>
      <c r="D362" s="49" t="n">
        <v>3.843400512015095</v>
      </c>
      <c r="E362" s="49" t="n">
        <v>3.693551371664868</v>
      </c>
      <c r="F362" s="49" t="n">
        <v>3.554284587181676</v>
      </c>
      <c r="G362" s="49" t="n">
        <v>3.423235286252895</v>
      </c>
      <c r="H362" s="49" t="n">
        <v>3.298740447647605</v>
      </c>
      <c r="I362" s="49" t="n">
        <v>3.179589359781895</v>
      </c>
      <c r="J362" s="49" t="n">
        <v>3.064875163189182</v>
      </c>
      <c r="K362" s="49" t="n">
        <v>2.953902237295284</v>
      </c>
      <c r="L362" s="49" t="n">
        <v>2.846126104523852</v>
      </c>
      <c r="M362" s="49" t="n">
        <v>2.777104007147737</v>
      </c>
      <c r="N362" s="49" t="n">
        <v>2.712571558691774</v>
      </c>
      <c r="O362" s="49" t="n">
        <v>2.651112683126194</v>
      </c>
      <c r="P362" s="49" t="n">
        <v>2.592479354897714</v>
      </c>
      <c r="Q362" s="49" t="n">
        <v>2.535754275128562</v>
      </c>
      <c r="R362" s="49" t="n">
        <v>2.480374953715184</v>
      </c>
      <c r="S362" s="49" t="n">
        <v>2.427526384293142</v>
      </c>
      <c r="T362" s="49" t="n">
        <v>2.376355854980484</v>
      </c>
      <c r="U362" s="49" t="n">
        <v>2.327009544812357</v>
      </c>
      <c r="V362" s="49" t="n">
        <v>2.278789068059336</v>
      </c>
      <c r="W362" s="49" t="n">
        <v>2.23018929514163</v>
      </c>
      <c r="X362" s="49" t="n">
        <v>2.182278503288885</v>
      </c>
      <c r="Y362" s="49" t="n">
        <v>2.13611988152749</v>
      </c>
      <c r="Z362" s="49" t="n">
        <v>2.095658125918751</v>
      </c>
      <c r="AA362" s="49" t="n">
        <v>2.031235576749639</v>
      </c>
      <c r="AB362" s="49" t="n">
        <v>1.986691020191615</v>
      </c>
      <c r="AC362" s="49" t="n">
        <v>1.94374997749746</v>
      </c>
      <c r="AD362" s="49" t="n">
        <v>1.902252764747348</v>
      </c>
      <c r="AE362" s="49" t="n">
        <v>1.862064280389967</v>
      </c>
      <c r="AF362" s="50" t="n">
        <v>1.823069201551896</v>
      </c>
    </row>
    <row r="363" hidden="1" s="108">
      <c r="A363" s="49" t="inlineStr">
        <is>
          <t>Iran_PV_4_low_temp_baseline</t>
        </is>
      </c>
      <c r="B363" s="49" t="n">
        <v>4.883717154279598</v>
      </c>
      <c r="C363" s="49" t="n">
        <v>4.668508375435188</v>
      </c>
      <c r="D363" s="49" t="n">
        <v>4.47693766886241</v>
      </c>
      <c r="E363" s="49" t="n">
        <v>4.302358817803244</v>
      </c>
      <c r="F363" s="49" t="n">
        <v>4.140537385098916</v>
      </c>
      <c r="G363" s="49" t="n">
        <v>3.988621731771071</v>
      </c>
      <c r="H363" s="49" t="n">
        <v>3.844606673480461</v>
      </c>
      <c r="I363" s="49" t="n">
        <v>3.707032507487998</v>
      </c>
      <c r="J363" s="49" t="n">
        <v>3.57480596194872</v>
      </c>
      <c r="K363" s="49" t="n">
        <v>3.447088500395818</v>
      </c>
      <c r="L363" s="49" t="n">
        <v>3.323223845361522</v>
      </c>
      <c r="M363" s="49" t="n">
        <v>3.242001127721395</v>
      </c>
      <c r="N363" s="49" t="n">
        <v>3.166188493365182</v>
      </c>
      <c r="O363" s="49" t="n">
        <v>3.094072676778418</v>
      </c>
      <c r="P363" s="49" t="n">
        <v>3.025353206758028</v>
      </c>
      <c r="Q363" s="49" t="n">
        <v>2.958920708465894</v>
      </c>
      <c r="R363" s="49" t="n">
        <v>2.894095106894912</v>
      </c>
      <c r="S363" s="49" t="n">
        <v>2.83230853425144</v>
      </c>
      <c r="T363" s="49" t="n">
        <v>2.772530095257915</v>
      </c>
      <c r="U363" s="49" t="n">
        <v>2.714936280659667</v>
      </c>
      <c r="V363" s="49" t="n">
        <v>2.658683107676515</v>
      </c>
      <c r="W363" s="49" t="n">
        <v>2.601956276556955</v>
      </c>
      <c r="X363" s="49" t="n">
        <v>2.546042422994353</v>
      </c>
      <c r="Y363" s="49" t="n">
        <v>2.49222723325789</v>
      </c>
      <c r="Z363" s="49" t="n">
        <v>2.445281354568799</v>
      </c>
      <c r="AA363" s="49" t="n">
        <v>2.36934313565036</v>
      </c>
      <c r="AB363" s="49" t="n">
        <v>2.317421157196097</v>
      </c>
      <c r="AC363" s="49" t="n">
        <v>2.267420980733367</v>
      </c>
      <c r="AD363" s="49" t="n">
        <v>2.21915044829946</v>
      </c>
      <c r="AE363" s="49" t="n">
        <v>2.17244700932471</v>
      </c>
      <c r="AF363" s="50" t="n">
        <v>2.127171933563464</v>
      </c>
    </row>
    <row r="364" hidden="1" s="108">
      <c r="A364" s="49" t="inlineStr">
        <is>
          <t>Iran_Onshore_1_high_temp_baseline</t>
        </is>
      </c>
      <c r="B364" s="49" t="n">
        <v>5.298753603942068</v>
      </c>
      <c r="C364" s="49" t="n">
        <v>5.076651775591642</v>
      </c>
      <c r="D364" s="49" t="n">
        <v>4.862216564584429</v>
      </c>
      <c r="E364" s="49" t="n">
        <v>4.653602235273024</v>
      </c>
      <c r="F364" s="49" t="n">
        <v>4.449479615668093</v>
      </c>
      <c r="G364" s="49" t="n">
        <v>4.248857067056912</v>
      </c>
      <c r="H364" s="49" t="n">
        <v>4.050972451691207</v>
      </c>
      <c r="I364" s="49" t="n">
        <v>3.855224857759089</v>
      </c>
      <c r="J364" s="49" t="n">
        <v>3.661129759971721</v>
      </c>
      <c r="K364" s="49" t="n">
        <v>3.468288598693586</v>
      </c>
      <c r="L364" s="49" t="n">
        <v>3.276367557496254</v>
      </c>
      <c r="M364" s="49" t="n">
        <v>3.201078353136098</v>
      </c>
      <c r="N364" s="49" t="n">
        <v>3.135915110371249</v>
      </c>
      <c r="O364" s="49" t="n">
        <v>3.071799189553072</v>
      </c>
      <c r="P364" s="49" t="n">
        <v>3.008807992352767</v>
      </c>
      <c r="Q364" s="49" t="n">
        <v>2.947274597046988</v>
      </c>
      <c r="R364" s="49" t="n">
        <v>2.886199554459222</v>
      </c>
      <c r="S364" s="49" t="n">
        <v>2.825747172175979</v>
      </c>
      <c r="T364" s="49" t="n">
        <v>2.767678901197564</v>
      </c>
      <c r="U364" s="49" t="n">
        <v>2.709187910658592</v>
      </c>
      <c r="V364" s="49" t="n">
        <v>2.650476324930411</v>
      </c>
      <c r="W364" s="49" t="n">
        <v>2.596637535827321</v>
      </c>
      <c r="X364" s="49" t="n">
        <v>2.543577709215181</v>
      </c>
      <c r="Y364" s="49" t="n">
        <v>2.490749000475641</v>
      </c>
      <c r="Z364" s="49" t="n">
        <v>2.440987722308894</v>
      </c>
      <c r="AA364" s="49" t="n">
        <v>2.365617781828649</v>
      </c>
      <c r="AB364" s="49" t="n">
        <v>2.309846962335657</v>
      </c>
      <c r="AC364" s="49" t="n">
        <v>2.254617810159586</v>
      </c>
      <c r="AD364" s="49" t="n">
        <v>2.199850468011732</v>
      </c>
      <c r="AE364" s="49" t="n">
        <v>2.145474450003069</v>
      </c>
      <c r="AF364" s="50" t="n">
        <v>2.091427092120032</v>
      </c>
    </row>
    <row r="365" hidden="1" s="108">
      <c r="A365" s="49" t="inlineStr">
        <is>
          <t>Iran_Onshore_2_high_temp_baseline</t>
        </is>
      </c>
      <c r="B365" s="49" t="n">
        <v>6.35827211579935</v>
      </c>
      <c r="C365" s="49" t="n">
        <v>6.101835214832256</v>
      </c>
      <c r="D365" s="49" t="n">
        <v>5.855054669176273</v>
      </c>
      <c r="E365" s="49" t="n">
        <v>5.615496357666767</v>
      </c>
      <c r="F365" s="49" t="n">
        <v>5.38140214813577</v>
      </c>
      <c r="G365" s="49" t="n">
        <v>5.151455207041742</v>
      </c>
      <c r="H365" s="49" t="n">
        <v>4.924638351881434</v>
      </c>
      <c r="I365" s="49" t="n">
        <v>4.700144503741608</v>
      </c>
      <c r="J365" s="49" t="n">
        <v>4.477317849262275</v>
      </c>
      <c r="K365" s="49" t="n">
        <v>4.255613894221119</v>
      </c>
      <c r="L365" s="49" t="n">
        <v>4.03457156700917</v>
      </c>
      <c r="M365" s="49" t="n">
        <v>3.943735171358023</v>
      </c>
      <c r="N365" s="49" t="n">
        <v>3.866020926876302</v>
      </c>
      <c r="O365" s="49" t="n">
        <v>3.789609545272941</v>
      </c>
      <c r="P365" s="49" t="n">
        <v>3.714599832055566</v>
      </c>
      <c r="Q365" s="49" t="n">
        <v>3.641422634206403</v>
      </c>
      <c r="R365" s="49" t="n">
        <v>3.568777117201265</v>
      </c>
      <c r="S365" s="49" t="n">
        <v>3.496875448390006</v>
      </c>
      <c r="T365" s="49" t="n">
        <v>3.428002638063987</v>
      </c>
      <c r="U365" s="49" t="n">
        <v>3.358512481372383</v>
      </c>
      <c r="V365" s="49" t="n">
        <v>3.28866709763293</v>
      </c>
      <c r="W365" s="49" t="n">
        <v>3.225307557850818</v>
      </c>
      <c r="X365" s="49" t="n">
        <v>3.162902507685971</v>
      </c>
      <c r="Y365" s="49" t="n">
        <v>3.100738885309144</v>
      </c>
      <c r="Z365" s="49" t="n">
        <v>3.042490133243885</v>
      </c>
      <c r="AA365" s="49" t="n">
        <v>2.950993236076473</v>
      </c>
      <c r="AB365" s="49" t="n">
        <v>2.884834126515387</v>
      </c>
      <c r="AC365" s="49" t="n">
        <v>2.819309994917153</v>
      </c>
      <c r="AD365" s="49" t="n">
        <v>2.754314117191403</v>
      </c>
      <c r="AE365" s="49" t="n">
        <v>2.689751820237452</v>
      </c>
      <c r="AF365" s="50" t="n">
        <v>2.625538462125873</v>
      </c>
    </row>
    <row r="366" hidden="1" s="108">
      <c r="A366" s="49" t="inlineStr">
        <is>
          <t>Iran_Onshore_3_high_temp_baseline</t>
        </is>
      </c>
      <c r="B366" s="49" t="n">
        <v>8.020222157673819</v>
      </c>
      <c r="C366" s="49" t="n">
        <v>7.70974463838257</v>
      </c>
      <c r="D366" s="49" t="n">
        <v>7.412004993708168</v>
      </c>
      <c r="E366" s="49" t="n">
        <v>7.123624584031194</v>
      </c>
      <c r="F366" s="49" t="n">
        <v>6.842150747136059</v>
      </c>
      <c r="G366" s="49" t="n">
        <v>6.565734150322502</v>
      </c>
      <c r="H366" s="49" t="n">
        <v>6.292933947616264</v>
      </c>
      <c r="I366" s="49" t="n">
        <v>6.02259449334733</v>
      </c>
      <c r="J366" s="49" t="n">
        <v>5.753764222992284</v>
      </c>
      <c r="K366" s="49" t="n">
        <v>5.485640463152035</v>
      </c>
      <c r="L366" s="49" t="n">
        <v>5.217530768425344</v>
      </c>
      <c r="M366" s="49" t="n">
        <v>5.102297850891943</v>
      </c>
      <c r="N366" s="49" t="n">
        <v>5.004850879191414</v>
      </c>
      <c r="O366" s="49" t="n">
        <v>4.909130136725302</v>
      </c>
      <c r="P366" s="49" t="n">
        <v>4.815268652423351</v>
      </c>
      <c r="Q366" s="49" t="n">
        <v>4.723850215509303</v>
      </c>
      <c r="R366" s="49" t="n">
        <v>4.633107033623356</v>
      </c>
      <c r="S366" s="49" t="n">
        <v>4.543326166675261</v>
      </c>
      <c r="T366" s="49" t="n">
        <v>4.457608181495923</v>
      </c>
      <c r="U366" s="49" t="n">
        <v>4.371001878397889</v>
      </c>
      <c r="V366" s="49" t="n">
        <v>4.283862456357195</v>
      </c>
      <c r="W366" s="49" t="n">
        <v>4.205421832227279</v>
      </c>
      <c r="X366" s="49" t="n">
        <v>4.128312259296568</v>
      </c>
      <c r="Y366" s="49" t="n">
        <v>4.051567214226589</v>
      </c>
      <c r="Z366" s="49" t="n">
        <v>3.980177656530481</v>
      </c>
      <c r="AA366" s="49" t="n">
        <v>3.86365566006045</v>
      </c>
      <c r="AB366" s="49" t="n">
        <v>3.78158792722137</v>
      </c>
      <c r="AC366" s="49" t="n">
        <v>3.7004210835731</v>
      </c>
      <c r="AD366" s="49" t="n">
        <v>3.620011640192146</v>
      </c>
      <c r="AE366" s="49" t="n">
        <v>3.540232389844385</v>
      </c>
      <c r="AF366" s="50" t="n">
        <v>3.460969677084254</v>
      </c>
    </row>
    <row r="367" hidden="1" s="108">
      <c r="A367" s="49" t="inlineStr">
        <is>
          <t>Iran_Offshore_1_high_temp_baseline</t>
        </is>
      </c>
      <c r="B367" s="49" t="n">
        <v>11.33279389150477</v>
      </c>
      <c r="C367" s="49" t="n">
        <v>10.85633009327706</v>
      </c>
      <c r="D367" s="49" t="n">
        <v>10.41329301318441</v>
      </c>
      <c r="E367" s="49" t="n">
        <v>9.992883360919569</v>
      </c>
      <c r="F367" s="49" t="n">
        <v>9.588189515760877</v>
      </c>
      <c r="G367" s="49" t="n">
        <v>9.194489712134743</v>
      </c>
      <c r="H367" s="49" t="n">
        <v>8.808384899525203</v>
      </c>
      <c r="I367" s="49" t="n">
        <v>8.427318413704343</v>
      </c>
      <c r="J367" s="49" t="n">
        <v>8.049292417109909</v>
      </c>
      <c r="K367" s="49" t="n">
        <v>7.672691618446176</v>
      </c>
      <c r="L367" s="49" t="n">
        <v>7.29616884003132</v>
      </c>
      <c r="M367" s="49" t="n">
        <v>7.103458491285922</v>
      </c>
      <c r="N367" s="49" t="n">
        <v>6.929306378595712</v>
      </c>
      <c r="O367" s="49" t="n">
        <v>6.767057039162121</v>
      </c>
      <c r="P367" s="49" t="n">
        <v>6.61397459404509</v>
      </c>
      <c r="Q367" s="49" t="n">
        <v>6.468380567313483</v>
      </c>
      <c r="R367" s="49" t="n">
        <v>6.329756211140205</v>
      </c>
      <c r="S367" s="49" t="n">
        <v>6.195273102309425</v>
      </c>
      <c r="T367" s="49" t="n">
        <v>6.065196269628734</v>
      </c>
      <c r="U367" s="49" t="n">
        <v>5.939934353201172</v>
      </c>
      <c r="V367" s="49" t="n">
        <v>5.815817109225015</v>
      </c>
      <c r="W367" s="49" t="n">
        <v>5.683074875351241</v>
      </c>
      <c r="X367" s="49" t="n">
        <v>5.553185291605588</v>
      </c>
      <c r="Y367" s="49" t="n">
        <v>5.427607674455182</v>
      </c>
      <c r="Z367" s="49" t="n">
        <v>5.309224356350798</v>
      </c>
      <c r="AA367" s="49" t="n">
        <v>5.156780941097352</v>
      </c>
      <c r="AB367" s="49" t="n">
        <v>5.035426294340618</v>
      </c>
      <c r="AC367" s="49" t="n">
        <v>4.916781594427097</v>
      </c>
      <c r="AD367" s="49" t="n">
        <v>4.800383059615791</v>
      </c>
      <c r="AE367" s="49" t="n">
        <v>4.685846130625028</v>
      </c>
      <c r="AF367" s="50" t="n">
        <v>4.572847566292568</v>
      </c>
    </row>
    <row r="368" hidden="1" s="108">
      <c r="A368" s="49" t="inlineStr">
        <is>
          <t>Iran_Offshore_2_high_temp_baseline</t>
        </is>
      </c>
      <c r="B368" s="49" t="n">
        <v>13.26648023018457</v>
      </c>
      <c r="C368" s="49" t="n">
        <v>12.72239429764331</v>
      </c>
      <c r="D368" s="49" t="n">
        <v>12.22141289882346</v>
      </c>
      <c r="E368" s="49" t="n">
        <v>11.75012604645465</v>
      </c>
      <c r="F368" s="49" t="n">
        <v>11.29998914842963</v>
      </c>
      <c r="G368" s="49" t="n">
        <v>10.86520003234007</v>
      </c>
      <c r="H368" s="49" t="n">
        <v>10.44161520160236</v>
      </c>
      <c r="I368" s="49" t="n">
        <v>10.02614994025896</v>
      </c>
      <c r="J368" s="49" t="n">
        <v>9.616424524784069</v>
      </c>
      <c r="K368" s="49" t="n">
        <v>9.210544615766777</v>
      </c>
      <c r="L368" s="49" t="n">
        <v>8.806959021387412</v>
      </c>
      <c r="M368" s="49" t="n">
        <v>8.576778234229343</v>
      </c>
      <c r="N368" s="49" t="n">
        <v>8.370584565575655</v>
      </c>
      <c r="O368" s="49" t="n">
        <v>8.179796056179992</v>
      </c>
      <c r="P368" s="49" t="n">
        <v>8.000890709671957</v>
      </c>
      <c r="Q368" s="49" t="n">
        <v>7.83171033860261</v>
      </c>
      <c r="R368" s="49" t="n">
        <v>7.67159585672472</v>
      </c>
      <c r="S368" s="49" t="n">
        <v>7.516893894811147</v>
      </c>
      <c r="T368" s="49" t="n">
        <v>7.367956014902172</v>
      </c>
      <c r="U368" s="49" t="n">
        <v>7.225320857428322</v>
      </c>
      <c r="V368" s="49" t="n">
        <v>7.084234844125031</v>
      </c>
      <c r="W368" s="49" t="n">
        <v>6.931455220664282</v>
      </c>
      <c r="X368" s="49" t="n">
        <v>6.782507787050182</v>
      </c>
      <c r="Y368" s="49" t="n">
        <v>6.639299892629699</v>
      </c>
      <c r="Z368" s="49" t="n">
        <v>6.505594434150343</v>
      </c>
      <c r="AA368" s="49" t="n">
        <v>6.327724925369058</v>
      </c>
      <c r="AB368" s="49" t="n">
        <v>6.190451639383826</v>
      </c>
      <c r="AC368" s="49" t="n">
        <v>6.056876104577153</v>
      </c>
      <c r="AD368" s="49" t="n">
        <v>5.926405876297308</v>
      </c>
      <c r="AE368" s="49" t="n">
        <v>5.798550851138712</v>
      </c>
      <c r="AF368" s="50" t="n">
        <v>5.672900172679006</v>
      </c>
    </row>
    <row r="369" hidden="1" s="108">
      <c r="A369" s="49" t="inlineStr">
        <is>
          <t>Iran_PV_2_high_temp_baseline</t>
        </is>
      </c>
      <c r="B369" s="49" t="n">
        <v>8.496098373037137</v>
      </c>
      <c r="C369" s="49" t="n">
        <v>8.020423047256758</v>
      </c>
      <c r="D369" s="49" t="n">
        <v>7.56740326728829</v>
      </c>
      <c r="E369" s="49" t="n">
        <v>7.130156794025016</v>
      </c>
      <c r="F369" s="49" t="n">
        <v>6.704255954267136</v>
      </c>
      <c r="G369" s="49" t="n">
        <v>6.286683415321246</v>
      </c>
      <c r="H369" s="49" t="n">
        <v>5.875286738203518</v>
      </c>
      <c r="I369" s="49" t="n">
        <v>5.468471639084494</v>
      </c>
      <c r="J369" s="49" t="n">
        <v>5.065019108304659</v>
      </c>
      <c r="K369" s="49" t="n">
        <v>4.663971066093383</v>
      </c>
      <c r="L369" s="49" t="n">
        <v>4.264555989828918</v>
      </c>
      <c r="M369" s="49" t="n">
        <v>4.139932336554381</v>
      </c>
      <c r="N369" s="49" t="n">
        <v>4.019291454171009</v>
      </c>
      <c r="O369" s="49" t="n">
        <v>3.901289564953648</v>
      </c>
      <c r="P369" s="49" t="n">
        <v>3.785690504076557</v>
      </c>
      <c r="Q369" s="49" t="n">
        <v>3.671627739039542</v>
      </c>
      <c r="R369" s="49" t="n">
        <v>3.558572529983655</v>
      </c>
      <c r="S369" s="49" t="n">
        <v>3.447640703948879</v>
      </c>
      <c r="T369" s="49" t="n">
        <v>3.338029065841365</v>
      </c>
      <c r="U369" s="49" t="n">
        <v>3.229874411405747</v>
      </c>
      <c r="V369" s="49" t="n">
        <v>3.12252215126124</v>
      </c>
      <c r="W369" s="49" t="n">
        <v>3.015739917571425</v>
      </c>
      <c r="X369" s="49" t="n">
        <v>2.909216603906936</v>
      </c>
      <c r="Y369" s="49" t="n">
        <v>2.803943296096327</v>
      </c>
      <c r="Z369" s="49" t="n">
        <v>2.703579251061229</v>
      </c>
      <c r="AA369" s="49" t="n">
        <v>2.580609900253923</v>
      </c>
      <c r="AB369" s="49" t="n">
        <v>2.47572419281548</v>
      </c>
      <c r="AC369" s="49" t="n">
        <v>2.371946179753603</v>
      </c>
      <c r="AD369" s="49" t="n">
        <v>2.269123476589331</v>
      </c>
      <c r="AE369" s="49" t="n">
        <v>2.167126973227625</v>
      </c>
      <c r="AF369" s="50" t="n">
        <v>2.065846267879404</v>
      </c>
    </row>
    <row r="370" hidden="1" s="108">
      <c r="A370" s="49" t="inlineStr">
        <is>
          <t>Iran_PV_3_high_temp_baseline</t>
        </is>
      </c>
      <c r="B370" s="49" t="n">
        <v>8.808972782258474</v>
      </c>
      <c r="C370" s="49" t="n">
        <v>8.315863943457572</v>
      </c>
      <c r="D370" s="49" t="n">
        <v>7.846955705669632</v>
      </c>
      <c r="E370" s="49" t="n">
        <v>7.394747463237432</v>
      </c>
      <c r="F370" s="49" t="n">
        <v>6.954406028712958</v>
      </c>
      <c r="G370" s="49" t="n">
        <v>6.522630816048793</v>
      </c>
      <c r="H370" s="49" t="n">
        <v>6.097060940447406</v>
      </c>
      <c r="I370" s="49" t="n">
        <v>5.675941710840227</v>
      </c>
      <c r="J370" s="49" t="n">
        <v>5.257925731509998</v>
      </c>
      <c r="K370" s="49" t="n">
        <v>4.841948499529828</v>
      </c>
      <c r="L370" s="49" t="n">
        <v>4.427147454112554</v>
      </c>
      <c r="M370" s="49" t="n">
        <v>4.297747639810805</v>
      </c>
      <c r="N370" s="49" t="n">
        <v>4.172539778283872</v>
      </c>
      <c r="O370" s="49" t="n">
        <v>4.050115604541856</v>
      </c>
      <c r="P370" s="49" t="n">
        <v>3.930229702315795</v>
      </c>
      <c r="Q370" s="49" t="n">
        <v>3.811973083751501</v>
      </c>
      <c r="R370" s="49" t="n">
        <v>3.694790924998904</v>
      </c>
      <c r="S370" s="49" t="n">
        <v>3.579859354698951</v>
      </c>
      <c r="T370" s="49" t="n">
        <v>3.466334829151366</v>
      </c>
      <c r="U370" s="49" t="n">
        <v>3.354363143986485</v>
      </c>
      <c r="V370" s="49" t="n">
        <v>3.243255954961948</v>
      </c>
      <c r="W370" s="49" t="n">
        <v>3.132817376261144</v>
      </c>
      <c r="X370" s="49" t="n">
        <v>3.022663160517923</v>
      </c>
      <c r="Y370" s="49" t="n">
        <v>2.913840069392823</v>
      </c>
      <c r="Z370" s="49" t="n">
        <v>2.810214474050502</v>
      </c>
      <c r="AA370" s="49" t="n">
        <v>2.682722715488119</v>
      </c>
      <c r="AB370" s="49" t="n">
        <v>2.574342643793611</v>
      </c>
      <c r="AC370" s="49" t="n">
        <v>2.467147674975282</v>
      </c>
      <c r="AD370" s="49" t="n">
        <v>2.360978422838484</v>
      </c>
      <c r="AE370" s="49" t="n">
        <v>2.255699914986929</v>
      </c>
      <c r="AF370" s="50" t="n">
        <v>2.151196803344591</v>
      </c>
    </row>
    <row r="371" hidden="1" s="108">
      <c r="A371" s="49" t="inlineStr">
        <is>
          <t>Iran_PV_4_high_temp_baseline</t>
        </is>
      </c>
      <c r="B371" s="49" t="n">
        <v>10.02254703753648</v>
      </c>
      <c r="C371" s="49" t="n">
        <v>9.457578575625831</v>
      </c>
      <c r="D371" s="49" t="n">
        <v>8.921317583712826</v>
      </c>
      <c r="E371" s="49" t="n">
        <v>8.405364416341374</v>
      </c>
      <c r="F371" s="49" t="n">
        <v>7.904328971364034</v>
      </c>
      <c r="G371" s="49" t="n">
        <v>7.414550272046808</v>
      </c>
      <c r="H371" s="49" t="n">
        <v>6.933427855487565</v>
      </c>
      <c r="I371" s="49" t="n">
        <v>6.459045896134656</v>
      </c>
      <c r="J371" s="49" t="n">
        <v>5.989949186314433</v>
      </c>
      <c r="K371" s="49" t="n">
        <v>5.525003129446333</v>
      </c>
      <c r="L371" s="49" t="n">
        <v>5.063302721056691</v>
      </c>
      <c r="M371" s="49" t="n">
        <v>4.91586363587669</v>
      </c>
      <c r="N371" s="49" t="n">
        <v>4.773538582266705</v>
      </c>
      <c r="O371" s="49" t="n">
        <v>4.634614522587587</v>
      </c>
      <c r="P371" s="49" t="n">
        <v>4.498799184417429</v>
      </c>
      <c r="Q371" s="49" t="n">
        <v>4.364984185094523</v>
      </c>
      <c r="R371" s="49" t="n">
        <v>4.232492435733274</v>
      </c>
      <c r="S371" s="49" t="n">
        <v>4.102774863154722</v>
      </c>
      <c r="T371" s="49" t="n">
        <v>3.974799831891487</v>
      </c>
      <c r="U371" s="49" t="n">
        <v>3.848751898302609</v>
      </c>
      <c r="V371" s="49" t="n">
        <v>3.723786594128299</v>
      </c>
      <c r="W371" s="49" t="n">
        <v>3.599949766766297</v>
      </c>
      <c r="X371" s="49" t="n">
        <v>3.47625345214128</v>
      </c>
      <c r="Y371" s="49" t="n">
        <v>3.353977970059046</v>
      </c>
      <c r="Z371" s="49" t="n">
        <v>3.237848211947152</v>
      </c>
      <c r="AA371" s="49" t="n">
        <v>3.092281859993506</v>
      </c>
      <c r="AB371" s="49" t="n">
        <v>2.969902614062057</v>
      </c>
      <c r="AC371" s="49" t="n">
        <v>2.848731680518843</v>
      </c>
      <c r="AD371" s="49" t="n">
        <v>2.728562014446619</v>
      </c>
      <c r="AE371" s="49" t="n">
        <v>2.609217278487361</v>
      </c>
      <c r="AF371" s="50" t="n">
        <v>2.490545792950608</v>
      </c>
    </row>
    <row r="372" hidden="1" s="108">
      <c r="A372" s="49" t="inlineStr">
        <is>
          <t>Italy_Onshore_3_low_temp_baseline</t>
        </is>
      </c>
      <c r="B372" s="49" t="n">
        <v>6.188738595103064</v>
      </c>
      <c r="C372" s="49" t="n">
        <v>6.019455213202231</v>
      </c>
      <c r="D372" s="49" t="n">
        <v>5.864046176783424</v>
      </c>
      <c r="E372" s="49" t="n">
        <v>5.719437510992446</v>
      </c>
      <c r="F372" s="49" t="n">
        <v>5.583434651840103</v>
      </c>
      <c r="G372" s="49" t="n">
        <v>5.454417374979261</v>
      </c>
      <c r="H372" s="49" t="n">
        <v>5.331155906303863</v>
      </c>
      <c r="I372" s="49" t="n">
        <v>5.212694839688743</v>
      </c>
      <c r="J372" s="49" t="n">
        <v>5.098276994853862</v>
      </c>
      <c r="K372" s="49" t="n">
        <v>4.987291830092675</v>
      </c>
      <c r="L372" s="49" t="n">
        <v>4.879239508977403</v>
      </c>
      <c r="M372" s="49" t="n">
        <v>4.777612293692824</v>
      </c>
      <c r="N372" s="49" t="n">
        <v>4.695767313152878</v>
      </c>
      <c r="O372" s="49" t="n">
        <v>4.61649715503926</v>
      </c>
      <c r="P372" s="49" t="n">
        <v>4.53992721149014</v>
      </c>
      <c r="Q372" s="49" t="n">
        <v>4.466661444458676</v>
      </c>
      <c r="R372" s="49" t="n">
        <v>4.394807356330636</v>
      </c>
      <c r="S372" s="49" t="n">
        <v>4.324659876769871</v>
      </c>
      <c r="T372" s="49" t="n">
        <v>4.259487807332929</v>
      </c>
      <c r="U372" s="49" t="n">
        <v>4.19404006395236</v>
      </c>
      <c r="V372" s="49" t="n">
        <v>4.128690392114456</v>
      </c>
      <c r="W372" s="49" t="n">
        <v>4.070848131898896</v>
      </c>
      <c r="X372" s="49" t="n">
        <v>4.015252915764133</v>
      </c>
      <c r="Y372" s="49" t="n">
        <v>3.96088683703515</v>
      </c>
      <c r="Z372" s="49" t="n">
        <v>3.912989734583189</v>
      </c>
      <c r="AA372" s="49" t="n">
        <v>3.818621191903512</v>
      </c>
      <c r="AB372" s="49" t="n">
        <v>3.761277545355084</v>
      </c>
      <c r="AC372" s="49" t="n">
        <v>3.705747618813035</v>
      </c>
      <c r="AD372" s="49" t="n">
        <v>3.651883521089361</v>
      </c>
      <c r="AE372" s="49" t="n">
        <v>3.5995558195764</v>
      </c>
      <c r="AF372" s="50" t="n">
        <v>3.548650557761404</v>
      </c>
    </row>
    <row r="373" hidden="1" s="108">
      <c r="A373" s="49" t="inlineStr">
        <is>
          <t>Italy_Offshore_1_low_temp_baseline</t>
        </is>
      </c>
      <c r="B373" s="49" t="n">
        <v>9.641541567555331</v>
      </c>
      <c r="C373" s="49" t="n">
        <v>9.33474971797248</v>
      </c>
      <c r="D373" s="49" t="n">
        <v>9.069590359804428</v>
      </c>
      <c r="E373" s="49" t="n">
        <v>8.834143158177071</v>
      </c>
      <c r="F373" s="49" t="n">
        <v>8.620890845920755</v>
      </c>
      <c r="G373" s="49" t="n">
        <v>8.424798351698469</v>
      </c>
      <c r="H373" s="49" t="n">
        <v>8.242333566065161</v>
      </c>
      <c r="I373" s="49" t="n">
        <v>8.070926157380287</v>
      </c>
      <c r="J373" s="49" t="n">
        <v>7.908649031534216</v>
      </c>
      <c r="K373" s="49" t="n">
        <v>7.75402110118373</v>
      </c>
      <c r="L373" s="49" t="n">
        <v>7.605879972945111</v>
      </c>
      <c r="M373" s="49" t="n">
        <v>7.405300179694715</v>
      </c>
      <c r="N373" s="49" t="n">
        <v>7.230001328570394</v>
      </c>
      <c r="O373" s="49" t="n">
        <v>7.071247946178533</v>
      </c>
      <c r="P373" s="49" t="n">
        <v>6.925418221640508</v>
      </c>
      <c r="Q373" s="49" t="n">
        <v>6.790277731059749</v>
      </c>
      <c r="R373" s="49" t="n">
        <v>6.665098025624385</v>
      </c>
      <c r="S373" s="49" t="n">
        <v>6.54619782949136</v>
      </c>
      <c r="T373" s="49" t="n">
        <v>6.433879071936404</v>
      </c>
      <c r="U373" s="49" t="n">
        <v>6.328626450922398</v>
      </c>
      <c r="V373" s="49" t="n">
        <v>6.225720819787831</v>
      </c>
      <c r="W373" s="49" t="n">
        <v>6.109664006116105</v>
      </c>
      <c r="X373" s="49" t="n">
        <v>5.998628979755571</v>
      </c>
      <c r="Y373" s="49" t="n">
        <v>5.89446561119643</v>
      </c>
      <c r="Z373" s="49" t="n">
        <v>5.800830280474463</v>
      </c>
      <c r="AA373" s="49" t="n">
        <v>5.665288442282264</v>
      </c>
      <c r="AB373" s="49" t="n">
        <v>5.570658160533378</v>
      </c>
      <c r="AC373" s="49" t="n">
        <v>5.48085788299003</v>
      </c>
      <c r="AD373" s="49" t="n">
        <v>5.395303117055895</v>
      </c>
      <c r="AE373" s="49" t="n">
        <v>5.313513059404173</v>
      </c>
      <c r="AF373" s="50" t="n">
        <v>5.235087422856531</v>
      </c>
    </row>
    <row r="374" hidden="1" s="108">
      <c r="A374" s="49" t="inlineStr">
        <is>
          <t>Italy_Offshore_2_low_temp_baseline</t>
        </is>
      </c>
      <c r="B374" s="49" t="n">
        <v>11.75734831661525</v>
      </c>
      <c r="C374" s="49" t="n">
        <v>11.3850320434</v>
      </c>
      <c r="D374" s="49" t="n">
        <v>11.06548641183226</v>
      </c>
      <c r="E374" s="49" t="n">
        <v>10.78363782860795</v>
      </c>
      <c r="F374" s="49" t="n">
        <v>10.52998256243808</v>
      </c>
      <c r="G374" s="49" t="n">
        <v>10.29815665657488</v>
      </c>
      <c r="H374" s="49" t="n">
        <v>10.08369717228055</v>
      </c>
      <c r="I374" s="49" t="n">
        <v>9.883357614516381</v>
      </c>
      <c r="J374" s="49" t="n">
        <v>9.694705014630548</v>
      </c>
      <c r="K374" s="49" t="n">
        <v>9.515870469750853</v>
      </c>
      <c r="L374" s="49" t="n">
        <v>9.345388124693823</v>
      </c>
      <c r="M374" s="49" t="n">
        <v>9.096561087141245</v>
      </c>
      <c r="N374" s="49" t="n">
        <v>8.879809278682618</v>
      </c>
      <c r="O374" s="49" t="n">
        <v>8.6840293511389</v>
      </c>
      <c r="P374" s="49" t="n">
        <v>8.504618587957399</v>
      </c>
      <c r="Q374" s="49" t="n">
        <v>8.338737857222327</v>
      </c>
      <c r="R374" s="49" t="n">
        <v>8.185462560965727</v>
      </c>
      <c r="S374" s="49" t="n">
        <v>8.040113574604986</v>
      </c>
      <c r="T374" s="49" t="n">
        <v>7.90307603151914</v>
      </c>
      <c r="U374" s="49" t="n">
        <v>7.774967474294147</v>
      </c>
      <c r="V374" s="49" t="n">
        <v>7.64978854744078</v>
      </c>
      <c r="W374" s="49" t="n">
        <v>7.507827857742835</v>
      </c>
      <c r="X374" s="49" t="n">
        <v>7.372196769993852</v>
      </c>
      <c r="Y374" s="49" t="n">
        <v>7.245247528099538</v>
      </c>
      <c r="Z374" s="49" t="n">
        <v>7.131628783175911</v>
      </c>
      <c r="AA374" s="49" t="n">
        <v>6.964678261001978</v>
      </c>
      <c r="AB374" s="49" t="n">
        <v>6.849688054518104</v>
      </c>
      <c r="AC374" s="49" t="n">
        <v>6.740785118449595</v>
      </c>
      <c r="AD374" s="49" t="n">
        <v>6.637226620625066</v>
      </c>
      <c r="AE374" s="49" t="n">
        <v>6.53840161347935</v>
      </c>
      <c r="AF374" s="50" t="n">
        <v>6.443801557567291</v>
      </c>
    </row>
    <row r="375" hidden="1" s="108">
      <c r="A375" s="49" t="inlineStr">
        <is>
          <t>Italy_PV_3_low_temp_baseline</t>
        </is>
      </c>
      <c r="B375" s="49" t="n">
        <v>4.246676542768736</v>
      </c>
      <c r="C375" s="49" t="n">
        <v>4.060916208553157</v>
      </c>
      <c r="D375" s="49" t="n">
        <v>3.894873500245852</v>
      </c>
      <c r="E375" s="49" t="n">
        <v>3.743004478601521</v>
      </c>
      <c r="F375" s="49" t="n">
        <v>3.601776663439796</v>
      </c>
      <c r="G375" s="49" t="n">
        <v>3.468810909156257</v>
      </c>
      <c r="H375" s="49" t="n">
        <v>3.342434099875395</v>
      </c>
      <c r="I375" s="49" t="n">
        <v>3.221428130913297</v>
      </c>
      <c r="J375" s="49" t="n">
        <v>3.104880570273689</v>
      </c>
      <c r="K375" s="49" t="n">
        <v>2.992091494463738</v>
      </c>
      <c r="L375" s="49" t="n">
        <v>2.882513034197504</v>
      </c>
      <c r="M375" s="49" t="n">
        <v>2.812735783518643</v>
      </c>
      <c r="N375" s="49" t="n">
        <v>2.747473480247118</v>
      </c>
      <c r="O375" s="49" t="n">
        <v>2.685303417350747</v>
      </c>
      <c r="P375" s="49" t="n">
        <v>2.625976020815652</v>
      </c>
      <c r="Q375" s="49" t="n">
        <v>2.56856983683999</v>
      </c>
      <c r="R375" s="49" t="n">
        <v>2.512519839914633</v>
      </c>
      <c r="S375" s="49" t="n">
        <v>2.459015384529366</v>
      </c>
      <c r="T375" s="49" t="n">
        <v>2.407200075915264</v>
      </c>
      <c r="U375" s="49" t="n">
        <v>2.357220360496057</v>
      </c>
      <c r="V375" s="49" t="n">
        <v>2.308374972041247</v>
      </c>
      <c r="W375" s="49" t="n">
        <v>2.259149136385749</v>
      </c>
      <c r="X375" s="49" t="n">
        <v>2.210619106226435</v>
      </c>
      <c r="Y375" s="49" t="n">
        <v>2.163852264971861</v>
      </c>
      <c r="Z375" s="49" t="n">
        <v>2.122809504194662</v>
      </c>
      <c r="AA375" s="49" t="n">
        <v>2.05771222355715</v>
      </c>
      <c r="AB375" s="49" t="n">
        <v>2.012577302851656</v>
      </c>
      <c r="AC375" s="49" t="n">
        <v>1.96905677674544</v>
      </c>
      <c r="AD375" s="49" t="n">
        <v>1.92699051583743</v>
      </c>
      <c r="AE375" s="49" t="n">
        <v>1.886243030814674</v>
      </c>
      <c r="AF375" s="50" t="n">
        <v>1.846698657430193</v>
      </c>
    </row>
    <row r="376" hidden="1" s="108">
      <c r="A376" s="49" t="inlineStr">
        <is>
          <t>Italy_PV_4_low_temp_baseline</t>
        </is>
      </c>
      <c r="B376" s="49" t="n">
        <v>5.338866520339931</v>
      </c>
      <c r="C376" s="49" t="n">
        <v>5.103576399091658</v>
      </c>
      <c r="D376" s="49" t="n">
        <v>4.894158451067542</v>
      </c>
      <c r="E376" s="49" t="n">
        <v>4.703335788052989</v>
      </c>
      <c r="F376" s="49" t="n">
        <v>4.526472107072987</v>
      </c>
      <c r="G376" s="49" t="n">
        <v>4.360445101062163</v>
      </c>
      <c r="H376" s="49" t="n">
        <v>4.203059234867367</v>
      </c>
      <c r="I376" s="49" t="n">
        <v>4.052716218289927</v>
      </c>
      <c r="J376" s="49" t="n">
        <v>3.908218967305616</v>
      </c>
      <c r="K376" s="49" t="n">
        <v>3.768649310310868</v>
      </c>
      <c r="L376" s="49" t="n">
        <v>3.633288634346809</v>
      </c>
      <c r="M376" s="49" t="n">
        <v>3.544491059778655</v>
      </c>
      <c r="N376" s="49" t="n">
        <v>3.461601565464858</v>
      </c>
      <c r="O376" s="49" t="n">
        <v>3.382749082048224</v>
      </c>
      <c r="P376" s="49" t="n">
        <v>3.307607888420619</v>
      </c>
      <c r="Q376" s="49" t="n">
        <v>3.234965250215839</v>
      </c>
      <c r="R376" s="49" t="n">
        <v>3.164077467368979</v>
      </c>
      <c r="S376" s="49" t="n">
        <v>3.096516371086882</v>
      </c>
      <c r="T376" s="49" t="n">
        <v>3.031153702572023</v>
      </c>
      <c r="U376" s="49" t="n">
        <v>2.968184756510779</v>
      </c>
      <c r="V376" s="49" t="n">
        <v>2.906684787045523</v>
      </c>
      <c r="W376" s="49" t="n">
        <v>2.844663395830266</v>
      </c>
      <c r="X376" s="49" t="n">
        <v>2.783532167450215</v>
      </c>
      <c r="Y376" s="49" t="n">
        <v>2.724701907752522</v>
      </c>
      <c r="Z376" s="49" t="n">
        <v>2.673406503166906</v>
      </c>
      <c r="AA376" s="49" t="n">
        <v>2.590299649431837</v>
      </c>
      <c r="AB376" s="49" t="n">
        <v>2.533541882393091</v>
      </c>
      <c r="AC376" s="49" t="n">
        <v>2.47888974773536</v>
      </c>
      <c r="AD376" s="49" t="n">
        <v>2.426131920042534</v>
      </c>
      <c r="AE376" s="49" t="n">
        <v>2.375089645599053</v>
      </c>
      <c r="AF376" s="50" t="n">
        <v>2.325610376290467</v>
      </c>
    </row>
    <row r="377" hidden="1" s="108">
      <c r="A377" s="49" t="inlineStr">
        <is>
          <t>Italy_Onshore_3_high_temp_baseline</t>
        </is>
      </c>
      <c r="B377" s="49" t="n">
        <v>8.801001477909173</v>
      </c>
      <c r="C377" s="49" t="n">
        <v>8.454428332217478</v>
      </c>
      <c r="D377" s="49" t="n">
        <v>8.120031781934198</v>
      </c>
      <c r="E377" s="49" t="n">
        <v>7.794139893686685</v>
      </c>
      <c r="F377" s="49" t="n">
        <v>7.474053851486414</v>
      </c>
      <c r="G377" s="49" t="n">
        <v>7.157705940081826</v>
      </c>
      <c r="H377" s="49" t="n">
        <v>6.843452613083883</v>
      </c>
      <c r="I377" s="49" t="n">
        <v>6.529943170699918</v>
      </c>
      <c r="J377" s="49" t="n">
        <v>6.216032960380585</v>
      </c>
      <c r="K377" s="49" t="n">
        <v>5.900723914862398</v>
      </c>
      <c r="L377" s="49" t="n">
        <v>5.583122468273704</v>
      </c>
      <c r="M377" s="49" t="n">
        <v>5.457015218989448</v>
      </c>
      <c r="N377" s="49" t="n">
        <v>5.348665739441336</v>
      </c>
      <c r="O377" s="49" t="n">
        <v>5.241983845242944</v>
      </c>
      <c r="P377" s="49" t="n">
        <v>5.137097752598351</v>
      </c>
      <c r="Q377" s="49" t="n">
        <v>5.03458526534332</v>
      </c>
      <c r="R377" s="49" t="n">
        <v>4.932675987453134</v>
      </c>
      <c r="S377" s="49" t="n">
        <v>4.831653071047191</v>
      </c>
      <c r="T377" s="49" t="n">
        <v>4.734602435180442</v>
      </c>
      <c r="U377" s="49" t="n">
        <v>4.636583333622058</v>
      </c>
      <c r="V377" s="49" t="n">
        <v>4.537948987662968</v>
      </c>
      <c r="W377" s="49" t="n">
        <v>4.449328023912711</v>
      </c>
      <c r="X377" s="49" t="n">
        <v>4.361585719516602</v>
      </c>
      <c r="Y377" s="49" t="n">
        <v>4.273736398941379</v>
      </c>
      <c r="Z377" s="49" t="n">
        <v>4.190682358237224</v>
      </c>
      <c r="AA377" s="49" t="n">
        <v>4.06262544815452</v>
      </c>
      <c r="AB377" s="49" t="n">
        <v>3.968068459330858</v>
      </c>
      <c r="AC377" s="49" t="n">
        <v>3.873852039430973</v>
      </c>
      <c r="AD377" s="49" t="n">
        <v>3.779801805021365</v>
      </c>
      <c r="AE377" s="49" t="n">
        <v>3.685758529303221</v>
      </c>
      <c r="AF377" s="50" t="n">
        <v>3.591575255083479</v>
      </c>
    </row>
    <row r="378" hidden="1" s="108">
      <c r="A378" s="49" t="inlineStr">
        <is>
          <t>Italy_Offshore_1_high_temp_baseline</t>
        </is>
      </c>
      <c r="B378" s="49" t="n">
        <v>12.11142356423645</v>
      </c>
      <c r="C378" s="49" t="n">
        <v>11.61320368480981</v>
      </c>
      <c r="D378" s="49" t="n">
        <v>11.15372558902361</v>
      </c>
      <c r="E378" s="49" t="n">
        <v>10.72080887038977</v>
      </c>
      <c r="F378" s="49" t="n">
        <v>10.30668189396822</v>
      </c>
      <c r="G378" s="49" t="n">
        <v>9.906057418362467</v>
      </c>
      <c r="H378" s="49" t="n">
        <v>9.51515008648178</v>
      </c>
      <c r="I378" s="49" t="n">
        <v>9.131132449411179</v>
      </c>
      <c r="J378" s="49" t="n">
        <v>8.751814050284716</v>
      </c>
      <c r="K378" s="49" t="n">
        <v>8.375442119109904</v>
      </c>
      <c r="L378" s="49" t="n">
        <v>8.000572384994808</v>
      </c>
      <c r="M378" s="49" t="n">
        <v>7.791210167185261</v>
      </c>
      <c r="N378" s="49" t="n">
        <v>7.603375733145468</v>
      </c>
      <c r="O378" s="49" t="n">
        <v>7.429346810887631</v>
      </c>
      <c r="P378" s="49" t="n">
        <v>7.265950954289548</v>
      </c>
      <c r="Q378" s="49" t="n">
        <v>7.111242673385359</v>
      </c>
      <c r="R378" s="49" t="n">
        <v>6.964623347183242</v>
      </c>
      <c r="S378" s="49" t="n">
        <v>6.822808788067858</v>
      </c>
      <c r="T378" s="49" t="n">
        <v>6.686109723092201</v>
      </c>
      <c r="U378" s="49" t="n">
        <v>6.555004129718025</v>
      </c>
      <c r="V378" s="49" t="n">
        <v>6.425225875966448</v>
      </c>
      <c r="W378" s="49" t="n">
        <v>6.285543363541831</v>
      </c>
      <c r="X378" s="49" t="n">
        <v>6.149134716908084</v>
      </c>
      <c r="Y378" s="49" t="n">
        <v>6.01769479551909</v>
      </c>
      <c r="Z378" s="49" t="n">
        <v>5.894573809016884</v>
      </c>
      <c r="AA378" s="49" t="n">
        <v>5.731773370801465</v>
      </c>
      <c r="AB378" s="49" t="n">
        <v>5.605082380343332</v>
      </c>
      <c r="AC378" s="49" t="n">
        <v>5.481481529986524</v>
      </c>
      <c r="AD378" s="49" t="n">
        <v>5.360426461535887</v>
      </c>
      <c r="AE378" s="49" t="n">
        <v>5.241464501212207</v>
      </c>
      <c r="AF378" s="50" t="n">
        <v>5.124213832462597</v>
      </c>
    </row>
    <row r="379" hidden="1" s="108">
      <c r="A379" s="49" t="inlineStr">
        <is>
          <t>Italy_Offshore_2_high_temp_baseline</t>
        </is>
      </c>
      <c r="B379" s="49" t="n">
        <v>13.93200595545128</v>
      </c>
      <c r="C379" s="49" t="n">
        <v>13.37227604193805</v>
      </c>
      <c r="D379" s="49" t="n">
        <v>12.86100828279272</v>
      </c>
      <c r="E379" s="49" t="n">
        <v>12.38345482827338</v>
      </c>
      <c r="F379" s="49" t="n">
        <v>11.93024207007581</v>
      </c>
      <c r="G379" s="49" t="n">
        <v>11.49502648027858</v>
      </c>
      <c r="H379" s="49" t="n">
        <v>11.0732982843117</v>
      </c>
      <c r="I379" s="49" t="n">
        <v>10.66171948351677</v>
      </c>
      <c r="J379" s="49" t="n">
        <v>10.25773364710424</v>
      </c>
      <c r="K379" s="49" t="n">
        <v>9.859323868539438</v>
      </c>
      <c r="L379" s="49" t="n">
        <v>9.464856160006171</v>
      </c>
      <c r="M379" s="49" t="n">
        <v>9.219834389555459</v>
      </c>
      <c r="N379" s="49" t="n">
        <v>9.001750356103937</v>
      </c>
      <c r="O379" s="49" t="n">
        <v>8.800933872777614</v>
      </c>
      <c r="P379" s="49" t="n">
        <v>8.613414315389882</v>
      </c>
      <c r="Q379" s="49" t="n">
        <v>8.436757519765875</v>
      </c>
      <c r="R379" s="49" t="n">
        <v>8.270217265561541</v>
      </c>
      <c r="S379" s="49" t="n">
        <v>8.109678054006478</v>
      </c>
      <c r="T379" s="49" t="n">
        <v>7.955532263680019</v>
      </c>
      <c r="U379" s="49" t="n">
        <v>7.808382364450123</v>
      </c>
      <c r="V379" s="49" t="n">
        <v>7.662877445321982</v>
      </c>
      <c r="W379" s="49" t="n">
        <v>7.504065403745591</v>
      </c>
      <c r="X379" s="49" t="n">
        <v>7.349563361260104</v>
      </c>
      <c r="Y379" s="49" t="n">
        <v>7.201517732749705</v>
      </c>
      <c r="Z379" s="49" t="n">
        <v>7.064163721308236</v>
      </c>
      <c r="AA379" s="49" t="n">
        <v>6.877106279582795</v>
      </c>
      <c r="AB379" s="49" t="n">
        <v>6.735729029562204</v>
      </c>
      <c r="AC379" s="49" t="n">
        <v>6.598509763754389</v>
      </c>
      <c r="AD379" s="49" t="n">
        <v>6.464781049976543</v>
      </c>
      <c r="AE379" s="49" t="n">
        <v>6.333990238590767</v>
      </c>
      <c r="AF379" s="50" t="n">
        <v>6.205673510252257</v>
      </c>
    </row>
    <row r="380" hidden="1" s="108">
      <c r="A380" s="49" t="inlineStr">
        <is>
          <t>Italy_PV_3_high_temp_baseline</t>
        </is>
      </c>
      <c r="B380" s="49" t="n">
        <v>8.920865246801149</v>
      </c>
      <c r="C380" s="49" t="n">
        <v>8.42067664942865</v>
      </c>
      <c r="D380" s="49" t="n">
        <v>7.944950643969525</v>
      </c>
      <c r="E380" s="49" t="n">
        <v>7.486231202553318</v>
      </c>
      <c r="F380" s="49" t="n">
        <v>7.039720167270461</v>
      </c>
      <c r="G380" s="49" t="n">
        <v>6.602146569375171</v>
      </c>
      <c r="H380" s="49" t="n">
        <v>6.171175984001462</v>
      </c>
      <c r="I380" s="49" t="n">
        <v>5.745078350463609</v>
      </c>
      <c r="J380" s="49" t="n">
        <v>5.322529907697332</v>
      </c>
      <c r="K380" s="49" t="n">
        <v>4.902489345661225</v>
      </c>
      <c r="L380" s="49" t="n">
        <v>4.484117242228373</v>
      </c>
      <c r="M380" s="49" t="n">
        <v>4.353105455605322</v>
      </c>
      <c r="N380" s="49" t="n">
        <v>4.226378760859577</v>
      </c>
      <c r="O380" s="49" t="n">
        <v>4.102503238714209</v>
      </c>
      <c r="P380" s="49" t="n">
        <v>3.981231447510311</v>
      </c>
      <c r="Q380" s="49" t="n">
        <v>3.861636775371831</v>
      </c>
      <c r="R380" s="49" t="n">
        <v>3.743153406986723</v>
      </c>
      <c r="S380" s="49" t="n">
        <v>3.626986858457572</v>
      </c>
      <c r="T380" s="49" t="n">
        <v>3.512276028682286</v>
      </c>
      <c r="U380" s="49" t="n">
        <v>3.399172200187334</v>
      </c>
      <c r="V380" s="49" t="n">
        <v>3.286971652280791</v>
      </c>
      <c r="W380" s="49" t="n">
        <v>3.17562462885891</v>
      </c>
      <c r="X380" s="49" t="n">
        <v>3.064479809632365</v>
      </c>
      <c r="Y380" s="49" t="n">
        <v>2.954604991685247</v>
      </c>
      <c r="Z380" s="49" t="n">
        <v>2.849941251585296</v>
      </c>
      <c r="AA380" s="49" t="n">
        <v>2.72083470630425</v>
      </c>
      <c r="AB380" s="49" t="n">
        <v>2.611140085162172</v>
      </c>
      <c r="AC380" s="49" t="n">
        <v>2.5025516053476</v>
      </c>
      <c r="AD380" s="49" t="n">
        <v>2.394901338578578</v>
      </c>
      <c r="AE380" s="49" t="n">
        <v>2.288046709106952</v>
      </c>
      <c r="AF380" s="50" t="n">
        <v>2.181865513577941</v>
      </c>
    </row>
    <row r="381" hidden="1" s="108">
      <c r="A381" s="49" t="inlineStr">
        <is>
          <t>Italy_PV_4_high_temp_baseline</t>
        </is>
      </c>
      <c r="B381" s="49" t="n">
        <v>10.84544080323955</v>
      </c>
      <c r="C381" s="49" t="n">
        <v>10.23644584910311</v>
      </c>
      <c r="D381" s="49" t="n">
        <v>9.659218971464504</v>
      </c>
      <c r="E381" s="49" t="n">
        <v>9.104448791616441</v>
      </c>
      <c r="F381" s="49" t="n">
        <v>8.566161607646377</v>
      </c>
      <c r="G381" s="49" t="n">
        <v>8.040301062858012</v>
      </c>
      <c r="H381" s="49" t="n">
        <v>7.523986561419054</v>
      </c>
      <c r="I381" s="49" t="n">
        <v>7.015096416914478</v>
      </c>
      <c r="J381" s="49" t="n">
        <v>6.512019440501989</v>
      </c>
      <c r="K381" s="49" t="n">
        <v>6.013499706866325</v>
      </c>
      <c r="L381" s="49" t="n">
        <v>5.518535646946836</v>
      </c>
      <c r="M381" s="49" t="n">
        <v>5.358417284353842</v>
      </c>
      <c r="N381" s="49" t="n">
        <v>5.20399486728593</v>
      </c>
      <c r="O381" s="49" t="n">
        <v>5.053328390609513</v>
      </c>
      <c r="P381" s="49" t="n">
        <v>4.906079538402006</v>
      </c>
      <c r="Q381" s="49" t="n">
        <v>4.760996249744812</v>
      </c>
      <c r="R381" s="49" t="n">
        <v>4.617314370764337</v>
      </c>
      <c r="S381" s="49" t="n">
        <v>4.476653157376905</v>
      </c>
      <c r="T381" s="49" t="n">
        <v>4.337850804110612</v>
      </c>
      <c r="U381" s="49" t="n">
        <v>4.201107751740885</v>
      </c>
      <c r="V381" s="49" t="n">
        <v>4.06547611008777</v>
      </c>
      <c r="W381" s="49" t="n">
        <v>3.931517365002524</v>
      </c>
      <c r="X381" s="49" t="n">
        <v>3.797512588402844</v>
      </c>
      <c r="Y381" s="49" t="n">
        <v>3.664872641335238</v>
      </c>
      <c r="Z381" s="49" t="n">
        <v>3.538802901592816</v>
      </c>
      <c r="AA381" s="49" t="n">
        <v>3.380006457315268</v>
      </c>
      <c r="AB381" s="49" t="n">
        <v>3.246604495961415</v>
      </c>
      <c r="AC381" s="49" t="n">
        <v>3.114282921273144</v>
      </c>
      <c r="AD381" s="49" t="n">
        <v>2.982795744089917</v>
      </c>
      <c r="AE381" s="49" t="n">
        <v>2.851931710543886</v>
      </c>
      <c r="AF381" s="50" t="n">
        <v>2.721507386940102</v>
      </c>
    </row>
    <row r="382" hidden="1" s="108">
      <c r="A382" s="49" t="inlineStr">
        <is>
          <t>Japan_Onshore_3_low_temp_baseline</t>
        </is>
      </c>
      <c r="B382" s="49" t="n">
        <v>6.964365191823534</v>
      </c>
      <c r="C382" s="49" t="n">
        <v>6.774330079506776</v>
      </c>
      <c r="D382" s="49" t="n">
        <v>6.600059180953376</v>
      </c>
      <c r="E382" s="49" t="n">
        <v>6.438074637452933</v>
      </c>
      <c r="F382" s="49" t="n">
        <v>6.285894299591882</v>
      </c>
      <c r="G382" s="49" t="n">
        <v>6.141686311371982</v>
      </c>
      <c r="H382" s="49" t="n">
        <v>6.004060910066937</v>
      </c>
      <c r="I382" s="49" t="n">
        <v>5.871939002981158</v>
      </c>
      <c r="J382" s="49" t="n">
        <v>5.744465966614437</v>
      </c>
      <c r="K382" s="49" t="n">
        <v>5.620953247529267</v>
      </c>
      <c r="L382" s="49" t="n">
        <v>5.500837686692095</v>
      </c>
      <c r="M382" s="49" t="n">
        <v>5.386190206841262</v>
      </c>
      <c r="N382" s="49" t="n">
        <v>5.294025907854989</v>
      </c>
      <c r="O382" s="49" t="n">
        <v>5.204779513581547</v>
      </c>
      <c r="P382" s="49" t="n">
        <v>5.118593648074999</v>
      </c>
      <c r="Q382" s="49" t="n">
        <v>5.036155032578272</v>
      </c>
      <c r="R382" s="49" t="n">
        <v>4.955312034539926</v>
      </c>
      <c r="S382" s="49" t="n">
        <v>4.876400064603452</v>
      </c>
      <c r="T382" s="49" t="n">
        <v>4.803135508926443</v>
      </c>
      <c r="U382" s="49" t="n">
        <v>4.72954840554466</v>
      </c>
      <c r="V382" s="49" t="n">
        <v>4.656063825339364</v>
      </c>
      <c r="W382" s="49" t="n">
        <v>4.591106505055812</v>
      </c>
      <c r="X382" s="49" t="n">
        <v>4.528681704249419</v>
      </c>
      <c r="Y382" s="49" t="n">
        <v>4.467631781064391</v>
      </c>
      <c r="Z382" s="49" t="n">
        <v>4.413908451628346</v>
      </c>
      <c r="AA382" s="49" t="n">
        <v>4.307382840657499</v>
      </c>
      <c r="AB382" s="49" t="n">
        <v>4.242895941124513</v>
      </c>
      <c r="AC382" s="49" t="n">
        <v>4.180448997506877</v>
      </c>
      <c r="AD382" s="49" t="n">
        <v>4.119873244503199</v>
      </c>
      <c r="AE382" s="49" t="n">
        <v>4.061020975263467</v>
      </c>
      <c r="AF382" s="50" t="n">
        <v>4.003762138407623</v>
      </c>
    </row>
    <row r="383" hidden="1" s="108">
      <c r="A383" s="49" t="inlineStr">
        <is>
          <t>Japan_Offshore_1_low_temp_baseline</t>
        </is>
      </c>
      <c r="B383" s="49" t="n">
        <v>7.604227953420351</v>
      </c>
      <c r="C383" s="49" t="n">
        <v>7.36117374379744</v>
      </c>
      <c r="D383" s="49" t="n">
        <v>7.150115931559576</v>
      </c>
      <c r="E383" s="49" t="n">
        <v>6.961931071746069</v>
      </c>
      <c r="F383" s="49" t="n">
        <v>6.790866900776811</v>
      </c>
      <c r="G383" s="49" t="n">
        <v>6.633071555805206</v>
      </c>
      <c r="H383" s="49" t="n">
        <v>6.48584382350451</v>
      </c>
      <c r="I383" s="49" t="n">
        <v>6.347218799974404</v>
      </c>
      <c r="J383" s="49" t="n">
        <v>6.215724021332599</v>
      </c>
      <c r="K383" s="49" t="n">
        <v>6.090228473691174</v>
      </c>
      <c r="L383" s="49" t="n">
        <v>5.969845133334331</v>
      </c>
      <c r="M383" s="49" t="n">
        <v>5.813304979897923</v>
      </c>
      <c r="N383" s="49" t="n">
        <v>5.676224169329661</v>
      </c>
      <c r="O383" s="49" t="n">
        <v>5.551886982244631</v>
      </c>
      <c r="P383" s="49" t="n">
        <v>5.437508992992313</v>
      </c>
      <c r="Q383" s="49" t="n">
        <v>5.331372327033932</v>
      </c>
      <c r="R383" s="49" t="n">
        <v>5.232916947490796</v>
      </c>
      <c r="S383" s="49" t="n">
        <v>5.13931227478745</v>
      </c>
      <c r="T383" s="49" t="n">
        <v>5.050790370355301</v>
      </c>
      <c r="U383" s="49" t="n">
        <v>4.967723862436731</v>
      </c>
      <c r="V383" s="49" t="n">
        <v>4.886483808328907</v>
      </c>
      <c r="W383" s="49" t="n">
        <v>4.795151661654844</v>
      </c>
      <c r="X383" s="49" t="n">
        <v>4.707701906427374</v>
      </c>
      <c r="Y383" s="49" t="n">
        <v>4.625556995344866</v>
      </c>
      <c r="Z383" s="49" t="n">
        <v>4.551528756021389</v>
      </c>
      <c r="AA383" s="49" t="n">
        <v>4.445292868788904</v>
      </c>
      <c r="AB383" s="49" t="n">
        <v>4.370539090515773</v>
      </c>
      <c r="AC383" s="49" t="n">
        <v>4.299519561372192</v>
      </c>
      <c r="AD383" s="49" t="n">
        <v>4.231784664015116</v>
      </c>
      <c r="AE383" s="49" t="n">
        <v>4.166964501846426</v>
      </c>
      <c r="AF383" s="50" t="n">
        <v>4.104751083310817</v>
      </c>
    </row>
    <row r="384" hidden="1" s="108">
      <c r="A384" s="49" t="inlineStr">
        <is>
          <t>Japan_Offshore_2_low_temp_baseline</t>
        </is>
      </c>
      <c r="B384" s="49" t="n">
        <v>9.104185656847378</v>
      </c>
      <c r="C384" s="49" t="n">
        <v>8.815107332810918</v>
      </c>
      <c r="D384" s="49" t="n">
        <v>8.566173396442659</v>
      </c>
      <c r="E384" s="49" t="n">
        <v>8.345928156560589</v>
      </c>
      <c r="F384" s="49" t="n">
        <v>8.147149163042679</v>
      </c>
      <c r="G384" s="49" t="n">
        <v>7.965000271339473</v>
      </c>
      <c r="H384" s="49" t="n">
        <v>7.796090156509351</v>
      </c>
      <c r="I384" s="49" t="n">
        <v>7.637952021932708</v>
      </c>
      <c r="J384" s="49" t="n">
        <v>7.488737374839456</v>
      </c>
      <c r="K384" s="49" t="n">
        <v>7.347026432626627</v>
      </c>
      <c r="L384" s="49" t="n">
        <v>7.211705747400035</v>
      </c>
      <c r="M384" s="49" t="n">
        <v>7.020489086364145</v>
      </c>
      <c r="N384" s="49" t="n">
        <v>6.853683507334444</v>
      </c>
      <c r="O384" s="49" t="n">
        <v>6.702845271916464</v>
      </c>
      <c r="P384" s="49" t="n">
        <v>6.564473864672783</v>
      </c>
      <c r="Q384" s="49" t="n">
        <v>6.436409878782606</v>
      </c>
      <c r="R384" s="49" t="n">
        <v>6.317949720652396</v>
      </c>
      <c r="S384" s="49" t="n">
        <v>6.205535101670173</v>
      </c>
      <c r="T384" s="49" t="n">
        <v>6.099458420898525</v>
      </c>
      <c r="U384" s="49" t="n">
        <v>6.000188777051866</v>
      </c>
      <c r="V384" s="49" t="n">
        <v>5.903164296821059</v>
      </c>
      <c r="W384" s="49" t="n">
        <v>5.793396495331581</v>
      </c>
      <c r="X384" s="49" t="n">
        <v>5.688461921975862</v>
      </c>
      <c r="Y384" s="49" t="n">
        <v>5.590150095417198</v>
      </c>
      <c r="Z384" s="49" t="n">
        <v>5.501997687736617</v>
      </c>
      <c r="AA384" s="49" t="n">
        <v>5.373301840228758</v>
      </c>
      <c r="AB384" s="49" t="n">
        <v>5.284146255656029</v>
      </c>
      <c r="AC384" s="49" t="n">
        <v>5.199642347576897</v>
      </c>
      <c r="AD384" s="49" t="n">
        <v>5.119225655220424</v>
      </c>
      <c r="AE384" s="49" t="n">
        <v>5.042431898869529</v>
      </c>
      <c r="AF384" s="50" t="n">
        <v>4.968874588961105</v>
      </c>
    </row>
    <row r="385" hidden="1" s="108">
      <c r="A385" s="49" t="inlineStr">
        <is>
          <t>Japan_PV_4_low_temp_baseline</t>
        </is>
      </c>
      <c r="B385" s="49" t="n">
        <v>7.154384710789047</v>
      </c>
      <c r="C385" s="49" t="n">
        <v>6.829632689353955</v>
      </c>
      <c r="D385" s="49" t="n">
        <v>6.545212741297274</v>
      </c>
      <c r="E385" s="49" t="n">
        <v>6.289748085599809</v>
      </c>
      <c r="F385" s="49" t="n">
        <v>6.055991212487632</v>
      </c>
      <c r="G385" s="49" t="n">
        <v>5.839062014795322</v>
      </c>
      <c r="H385" s="49" t="n">
        <v>5.635529471886157</v>
      </c>
      <c r="I385" s="49" t="n">
        <v>5.442896349866128</v>
      </c>
      <c r="J385" s="49" t="n">
        <v>5.259292658377788</v>
      </c>
      <c r="K385" s="49" t="n">
        <v>5.083284429985049</v>
      </c>
      <c r="L385" s="49" t="n">
        <v>4.913749646745731</v>
      </c>
      <c r="M385" s="49" t="n">
        <v>4.789360622750189</v>
      </c>
      <c r="N385" s="49" t="n">
        <v>4.674118232929789</v>
      </c>
      <c r="O385" s="49" t="n">
        <v>4.565078946143441</v>
      </c>
      <c r="P385" s="49" t="n">
        <v>4.461727848416926</v>
      </c>
      <c r="Q385" s="49" t="n">
        <v>4.362159967537744</v>
      </c>
      <c r="R385" s="49" t="n">
        <v>4.265208407967696</v>
      </c>
      <c r="S385" s="49" t="n">
        <v>4.17333596156794</v>
      </c>
      <c r="T385" s="49" t="n">
        <v>4.084772761311956</v>
      </c>
      <c r="U385" s="49" t="n">
        <v>3.999823748600312</v>
      </c>
      <c r="V385" s="49" t="n">
        <v>3.917040515989305</v>
      </c>
      <c r="W385" s="49" t="n">
        <v>3.833292491838364</v>
      </c>
      <c r="X385" s="49" t="n">
        <v>3.750808413869976</v>
      </c>
      <c r="Y385" s="49" t="n">
        <v>3.671798289627477</v>
      </c>
      <c r="Z385" s="49" t="n">
        <v>3.604456178794774</v>
      </c>
      <c r="AA385" s="49" t="n">
        <v>3.487198947764004</v>
      </c>
      <c r="AB385" s="49" t="n">
        <v>3.411060973425549</v>
      </c>
      <c r="AC385" s="49" t="n">
        <v>3.338098869562924</v>
      </c>
      <c r="AD385" s="49" t="n">
        <v>3.267983764357647</v>
      </c>
      <c r="AE385" s="49" t="n">
        <v>3.200437702440118</v>
      </c>
      <c r="AF385" s="50" t="n">
        <v>3.135223687673752</v>
      </c>
    </row>
    <row r="386" hidden="1" s="108">
      <c r="A386" s="49" t="inlineStr">
        <is>
          <t>Japan_Onshore_3_high_temp_baseline</t>
        </is>
      </c>
      <c r="B386" s="49" t="n">
        <v>9.82955558060527</v>
      </c>
      <c r="C386" s="49" t="n">
        <v>9.444144997502601</v>
      </c>
      <c r="D386" s="49" t="n">
        <v>9.07254016822313</v>
      </c>
      <c r="E386" s="49" t="n">
        <v>8.710595470392438</v>
      </c>
      <c r="F386" s="49" t="n">
        <v>8.355264214390985</v>
      </c>
      <c r="G386" s="49" t="n">
        <v>8.004212342274252</v>
      </c>
      <c r="H386" s="49" t="n">
        <v>7.655584695005949</v>
      </c>
      <c r="I386" s="49" t="n">
        <v>7.307856672340125</v>
      </c>
      <c r="J386" s="49" t="n">
        <v>6.959736173761095</v>
      </c>
      <c r="K386" s="49" t="n">
        <v>6.610096409730918</v>
      </c>
      <c r="L386" s="49" t="n">
        <v>6.257928334052943</v>
      </c>
      <c r="M386" s="49" t="n">
        <v>6.116879066390799</v>
      </c>
      <c r="N386" s="49" t="n">
        <v>5.995884182936356</v>
      </c>
      <c r="O386" s="49" t="n">
        <v>5.876738147208659</v>
      </c>
      <c r="P386" s="49" t="n">
        <v>5.759583211322787</v>
      </c>
      <c r="Q386" s="49" t="n">
        <v>5.645069230670931</v>
      </c>
      <c r="R386" s="49" t="n">
        <v>5.531193149125139</v>
      </c>
      <c r="S386" s="49" t="n">
        <v>5.418272720791395</v>
      </c>
      <c r="T386" s="49" t="n">
        <v>5.309788523048623</v>
      </c>
      <c r="U386" s="49" t="n">
        <v>5.200160167114253</v>
      </c>
      <c r="V386" s="49" t="n">
        <v>5.089785547890205</v>
      </c>
      <c r="W386" s="49" t="n">
        <v>4.990731164024309</v>
      </c>
      <c r="X386" s="49" t="n">
        <v>4.892813550328833</v>
      </c>
      <c r="Y386" s="49" t="n">
        <v>4.794930286886957</v>
      </c>
      <c r="Z386" s="49" t="n">
        <v>4.702633256538562</v>
      </c>
      <c r="AA386" s="49" t="n">
        <v>4.559612647683634</v>
      </c>
      <c r="AB386" s="49" t="n">
        <v>4.454639537806031</v>
      </c>
      <c r="AC386" s="49" t="n">
        <v>4.350241094090138</v>
      </c>
      <c r="AD386" s="49" t="n">
        <v>4.246233366269129</v>
      </c>
      <c r="AE386" s="49" t="n">
        <v>4.142450094751868</v>
      </c>
      <c r="AF386" s="50" t="n">
        <v>4.038739529853373</v>
      </c>
    </row>
    <row r="387" hidden="1" s="108">
      <c r="A387" s="49" t="inlineStr">
        <is>
          <t>Japan_Offshore_1_high_temp_baseline</t>
        </is>
      </c>
      <c r="B387" s="49" t="n">
        <v>10.11051085049585</v>
      </c>
      <c r="C387" s="49" t="n">
        <v>9.68225437903347</v>
      </c>
      <c r="D387" s="49" t="n">
        <v>9.283661578689738</v>
      </c>
      <c r="E387" s="49" t="n">
        <v>8.905324039614131</v>
      </c>
      <c r="F387" s="49" t="n">
        <v>8.541236101865469</v>
      </c>
      <c r="G387" s="49" t="n">
        <v>8.187310176026566</v>
      </c>
      <c r="H387" s="49" t="n">
        <v>7.840618670914676</v>
      </c>
      <c r="I387" s="49" t="n">
        <v>7.49897427013611</v>
      </c>
      <c r="J387" s="49" t="n">
        <v>7.160682333856721</v>
      </c>
      <c r="K387" s="49" t="n">
        <v>6.824387158353947</v>
      </c>
      <c r="L387" s="49" t="n">
        <v>6.488972363816945</v>
      </c>
      <c r="M387" s="49" t="n">
        <v>6.317409844537775</v>
      </c>
      <c r="N387" s="49" t="n">
        <v>6.162281838338989</v>
      </c>
      <c r="O387" s="49" t="n">
        <v>6.017694956893307</v>
      </c>
      <c r="P387" s="49" t="n">
        <v>5.881226370301452</v>
      </c>
      <c r="Q387" s="49" t="n">
        <v>5.75138957031778</v>
      </c>
      <c r="R387" s="49" t="n">
        <v>5.627724840129225</v>
      </c>
      <c r="S387" s="49" t="n">
        <v>5.507727910849694</v>
      </c>
      <c r="T387" s="49" t="n">
        <v>5.391633105502025</v>
      </c>
      <c r="U387" s="49" t="n">
        <v>5.279801840590708</v>
      </c>
      <c r="V387" s="49" t="n">
        <v>5.168985025218635</v>
      </c>
      <c r="W387" s="49" t="n">
        <v>5.050353502593414</v>
      </c>
      <c r="X387" s="49" t="n">
        <v>4.934355387862542</v>
      </c>
      <c r="Y387" s="49" t="n">
        <v>4.822291390545923</v>
      </c>
      <c r="Z387" s="49" t="n">
        <v>4.716726752835238</v>
      </c>
      <c r="AA387" s="49" t="n">
        <v>4.581077937229265</v>
      </c>
      <c r="AB387" s="49" t="n">
        <v>4.473128427324285</v>
      </c>
      <c r="AC387" s="49" t="n">
        <v>4.367723666868597</v>
      </c>
      <c r="AD387" s="49" t="n">
        <v>4.264460888430445</v>
      </c>
      <c r="AE387" s="49" t="n">
        <v>4.163007390105435</v>
      </c>
      <c r="AF387" s="50" t="n">
        <v>4.06308476322836</v>
      </c>
    </row>
    <row r="388" hidden="1" s="108">
      <c r="A388" s="49" t="inlineStr">
        <is>
          <t>Japan_Offshore_2_high_temp_baseline</t>
        </is>
      </c>
      <c r="B388" s="49" t="n">
        <v>11.30195122641173</v>
      </c>
      <c r="C388" s="49" t="n">
        <v>10.83593917327296</v>
      </c>
      <c r="D388" s="49" t="n">
        <v>10.40650216582653</v>
      </c>
      <c r="E388" s="49" t="n">
        <v>10.00237429346249</v>
      </c>
      <c r="F388" s="49" t="n">
        <v>9.616386640981821</v>
      </c>
      <c r="G388" s="49" t="n">
        <v>9.24368033842272</v>
      </c>
      <c r="H388" s="49" t="n">
        <v>8.880794466531817</v>
      </c>
      <c r="I388" s="49" t="n">
        <v>8.525161275796158</v>
      </c>
      <c r="J388" s="49" t="n">
        <v>8.174808585701838</v>
      </c>
      <c r="K388" s="49" t="n">
        <v>7.828175146385401</v>
      </c>
      <c r="L388" s="49" t="n">
        <v>7.48399114520636</v>
      </c>
      <c r="M388" s="49" t="n">
        <v>7.288214859253083</v>
      </c>
      <c r="N388" s="49" t="n">
        <v>7.112779837569501</v>
      </c>
      <c r="O388" s="49" t="n">
        <v>6.950425698885438</v>
      </c>
      <c r="P388" s="49" t="n">
        <v>6.798175156955831</v>
      </c>
      <c r="Q388" s="49" t="n">
        <v>6.654204858856274</v>
      </c>
      <c r="R388" s="49" t="n">
        <v>6.517961199129354</v>
      </c>
      <c r="S388" s="49" t="n">
        <v>6.386350913369109</v>
      </c>
      <c r="T388" s="49" t="n">
        <v>6.25967542445587</v>
      </c>
      <c r="U388" s="49" t="n">
        <v>6.138395216877531</v>
      </c>
      <c r="V388" s="49" t="n">
        <v>6.0184802701847</v>
      </c>
      <c r="W388" s="49" t="n">
        <v>5.888062107957706</v>
      </c>
      <c r="X388" s="49" t="n">
        <v>5.761082063628912</v>
      </c>
      <c r="Y388" s="49" t="n">
        <v>5.639173324670689</v>
      </c>
      <c r="Z388" s="49" t="n">
        <v>5.52555192406578</v>
      </c>
      <c r="AA388" s="49" t="n">
        <v>5.374563389243621</v>
      </c>
      <c r="AB388" s="49" t="n">
        <v>5.258330486692061</v>
      </c>
      <c r="AC388" s="49" t="n">
        <v>5.145481782205829</v>
      </c>
      <c r="AD388" s="49" t="n">
        <v>5.035526696980249</v>
      </c>
      <c r="AE388" s="49" t="n">
        <v>4.928061321504053</v>
      </c>
      <c r="AF388" s="50" t="n">
        <v>4.822748943488202</v>
      </c>
    </row>
    <row r="389" hidden="1" s="108">
      <c r="A389" s="49" t="inlineStr">
        <is>
          <t>Japan_PV_4_high_temp_baseline</t>
        </is>
      </c>
      <c r="B389" s="49" t="n">
        <v>12.93853457768516</v>
      </c>
      <c r="C389" s="49" t="n">
        <v>12.21843744466814</v>
      </c>
      <c r="D389" s="49" t="n">
        <v>11.54458153053476</v>
      </c>
      <c r="E389" s="49" t="n">
        <v>10.90308775264349</v>
      </c>
      <c r="F389" s="49" t="n">
        <v>10.28504540082704</v>
      </c>
      <c r="G389" s="49" t="n">
        <v>9.684396751581534</v>
      </c>
      <c r="H389" s="49" t="n">
        <v>9.096832642414668</v>
      </c>
      <c r="I389" s="49" t="n">
        <v>8.519171682207205</v>
      </c>
      <c r="J389" s="49" t="n">
        <v>7.948990303747223</v>
      </c>
      <c r="K389" s="49" t="n">
        <v>7.384391564978581</v>
      </c>
      <c r="L389" s="49" t="n">
        <v>6.823854838335615</v>
      </c>
      <c r="M389" s="49" t="n">
        <v>6.628347473837399</v>
      </c>
      <c r="N389" s="49" t="n">
        <v>6.441226125297771</v>
      </c>
      <c r="O389" s="49" t="n">
        <v>6.259596552664222</v>
      </c>
      <c r="P389" s="49" t="n">
        <v>6.082958222739904</v>
      </c>
      <c r="Q389" s="49" t="n">
        <v>5.909441560755084</v>
      </c>
      <c r="R389" s="49" t="n">
        <v>5.737905286405981</v>
      </c>
      <c r="S389" s="49" t="n">
        <v>5.570778258744935</v>
      </c>
      <c r="T389" s="49" t="n">
        <v>5.406323648364944</v>
      </c>
      <c r="U389" s="49" t="n">
        <v>5.244845064171773</v>
      </c>
      <c r="V389" s="49" t="n">
        <v>5.084923848098298</v>
      </c>
      <c r="W389" s="49" t="n">
        <v>4.926497743706404</v>
      </c>
      <c r="X389" s="49" t="n">
        <v>4.768248130422988</v>
      </c>
      <c r="Y389" s="49" t="n">
        <v>4.612320857283727</v>
      </c>
      <c r="Z389" s="49" t="n">
        <v>4.466645438173764</v>
      </c>
      <c r="AA389" s="49" t="n">
        <v>4.271518203888098</v>
      </c>
      <c r="AB389" s="49" t="n">
        <v>4.115224663108935</v>
      </c>
      <c r="AC389" s="49" t="n">
        <v>3.960903159392665</v>
      </c>
      <c r="AD389" s="49" t="n">
        <v>3.808208870130296</v>
      </c>
      <c r="AE389" s="49" t="n">
        <v>3.656847596952187</v>
      </c>
      <c r="AF389" s="50" t="n">
        <v>3.506565747375077</v>
      </c>
    </row>
    <row r="390" hidden="1" s="108">
      <c r="A390" s="49" t="inlineStr">
        <is>
          <t>Republic_of_Korea_Onshore_3_low_temp_baseline</t>
        </is>
      </c>
      <c r="B390" s="49" t="n">
        <v>7.278637112856964</v>
      </c>
      <c r="C390" s="49" t="n">
        <v>7.079888130256703</v>
      </c>
      <c r="D390" s="49" t="n">
        <v>6.897637546676123</v>
      </c>
      <c r="E390" s="49" t="n">
        <v>6.728254942257294</v>
      </c>
      <c r="F390" s="49" t="n">
        <v>6.569149711556041</v>
      </c>
      <c r="G390" s="49" t="n">
        <v>6.418410351962236</v>
      </c>
      <c r="H390" s="49" t="n">
        <v>6.274587047628329</v>
      </c>
      <c r="I390" s="49" t="n">
        <v>6.136554431293735</v>
      </c>
      <c r="J390" s="49" t="n">
        <v>6.003421571259473</v>
      </c>
      <c r="K390" s="49" t="n">
        <v>5.874470991030915</v>
      </c>
      <c r="L390" s="49" t="n">
        <v>5.749116197008984</v>
      </c>
      <c r="M390" s="49" t="n">
        <v>5.629271149261777</v>
      </c>
      <c r="N390" s="49" t="n">
        <v>5.532948839197918</v>
      </c>
      <c r="O390" s="49" t="n">
        <v>5.439680746340334</v>
      </c>
      <c r="P390" s="49" t="n">
        <v>5.349616594939575</v>
      </c>
      <c r="Q390" s="49" t="n">
        <v>5.263475603765232</v>
      </c>
      <c r="R390" s="49" t="n">
        <v>5.179006430312286</v>
      </c>
      <c r="S390" s="49" t="n">
        <v>5.096560341337438</v>
      </c>
      <c r="T390" s="49" t="n">
        <v>5.020027982074418</v>
      </c>
      <c r="U390" s="49" t="n">
        <v>4.943160576892224</v>
      </c>
      <c r="V390" s="49" t="n">
        <v>4.866402904032261</v>
      </c>
      <c r="W390" s="49" t="n">
        <v>4.798583125218277</v>
      </c>
      <c r="X390" s="49" t="n">
        <v>4.73342608519306</v>
      </c>
      <c r="Y390" s="49" t="n">
        <v>4.669720279358114</v>
      </c>
      <c r="Z390" s="49" t="n">
        <v>4.613702178139402</v>
      </c>
      <c r="AA390" s="49" t="n">
        <v>4.502363706342669</v>
      </c>
      <c r="AB390" s="49" t="n">
        <v>4.435080680678321</v>
      </c>
      <c r="AC390" s="49" t="n">
        <v>4.369945234674047</v>
      </c>
      <c r="AD390" s="49" t="n">
        <v>4.30678138830371</v>
      </c>
      <c r="AE390" s="49" t="n">
        <v>4.245435136505807</v>
      </c>
      <c r="AF390" s="50" t="n">
        <v>4.185770898155402</v>
      </c>
    </row>
    <row r="391" hidden="1" s="108">
      <c r="A391" s="49" t="inlineStr">
        <is>
          <t>Republic_of_Korea_Offshore_1_low_temp_baseline</t>
        </is>
      </c>
      <c r="B391" s="49" t="n">
        <v>8.042225061727256</v>
      </c>
      <c r="C391" s="49" t="n">
        <v>7.784871728198203</v>
      </c>
      <c r="D391" s="49" t="n">
        <v>7.561227473020702</v>
      </c>
      <c r="E391" s="49" t="n">
        <v>7.361692450904579</v>
      </c>
      <c r="F391" s="49" t="n">
        <v>7.180214313122288</v>
      </c>
      <c r="G391" s="49" t="n">
        <v>7.012740475264549</v>
      </c>
      <c r="H391" s="49" t="n">
        <v>6.856429148862651</v>
      </c>
      <c r="I391" s="49" t="n">
        <v>6.7092133339219</v>
      </c>
      <c r="J391" s="49" t="n">
        <v>6.569544199888036</v>
      </c>
      <c r="K391" s="49" t="n">
        <v>6.436232203767632</v>
      </c>
      <c r="L391" s="49" t="n">
        <v>6.308344537620905</v>
      </c>
      <c r="M391" s="49" t="n">
        <v>6.143064463914685</v>
      </c>
      <c r="N391" s="49" t="n">
        <v>5.998288921124027</v>
      </c>
      <c r="O391" s="49" t="n">
        <v>5.866942694772225</v>
      </c>
      <c r="P391" s="49" t="n">
        <v>5.74609227614746</v>
      </c>
      <c r="Q391" s="49" t="n">
        <v>5.633927792753521</v>
      </c>
      <c r="R391" s="49" t="n">
        <v>5.529859180673846</v>
      </c>
      <c r="S391" s="49" t="n">
        <v>5.430904310242633</v>
      </c>
      <c r="T391" s="49" t="n">
        <v>5.337307612648166</v>
      </c>
      <c r="U391" s="49" t="n">
        <v>5.249461610310172</v>
      </c>
      <c r="V391" s="49" t="n">
        <v>5.163543083394557</v>
      </c>
      <c r="W391" s="49" t="n">
        <v>5.066982654646377</v>
      </c>
      <c r="X391" s="49" t="n">
        <v>4.974517901787399</v>
      </c>
      <c r="Y391" s="49" t="n">
        <v>4.887648158886991</v>
      </c>
      <c r="Z391" s="49" t="n">
        <v>4.809337195397183</v>
      </c>
      <c r="AA391" s="49" t="n">
        <v>4.697091376808681</v>
      </c>
      <c r="AB391" s="49" t="n">
        <v>4.618026548257071</v>
      </c>
      <c r="AC391" s="49" t="n">
        <v>4.542903423144752</v>
      </c>
      <c r="AD391" s="49" t="n">
        <v>4.471248596051049</v>
      </c>
      <c r="AE391" s="49" t="n">
        <v>4.402672588494991</v>
      </c>
      <c r="AF391" s="50" t="n">
        <v>4.336851092725087</v>
      </c>
    </row>
    <row r="392" hidden="1" s="108">
      <c r="A392" s="49" t="inlineStr">
        <is>
          <t>Republic_of_Korea_Offshore_2_low_temp_baseline</t>
        </is>
      </c>
      <c r="B392" s="49" t="n">
        <v>9.011198757954183</v>
      </c>
      <c r="C392" s="49" t="n">
        <v>8.724760668210525</v>
      </c>
      <c r="D392" s="49" t="n">
        <v>8.477957280905034</v>
      </c>
      <c r="E392" s="49" t="n">
        <v>8.259510503325483</v>
      </c>
      <c r="F392" s="49" t="n">
        <v>8.062310805364634</v>
      </c>
      <c r="G392" s="49" t="n">
        <v>7.88159839190453</v>
      </c>
      <c r="H392" s="49" t="n">
        <v>7.714036082320623</v>
      </c>
      <c r="I392" s="49" t="n">
        <v>7.557196978391448</v>
      </c>
      <c r="J392" s="49" t="n">
        <v>7.409262936291166</v>
      </c>
      <c r="K392" s="49" t="n">
        <v>7.268837888050867</v>
      </c>
      <c r="L392" s="49" t="n">
        <v>7.134827352510512</v>
      </c>
      <c r="M392" s="49" t="n">
        <v>6.945706181288378</v>
      </c>
      <c r="N392" s="49" t="n">
        <v>6.780710631086267</v>
      </c>
      <c r="O392" s="49" t="n">
        <v>6.631496428125708</v>
      </c>
      <c r="P392" s="49" t="n">
        <v>6.494604399511978</v>
      </c>
      <c r="Q392" s="49" t="n">
        <v>6.367900677313425</v>
      </c>
      <c r="R392" s="49" t="n">
        <v>6.250690133777261</v>
      </c>
      <c r="S392" s="49" t="n">
        <v>6.139456195921479</v>
      </c>
      <c r="T392" s="49" t="n">
        <v>6.034487985023142</v>
      </c>
      <c r="U392" s="49" t="n">
        <v>5.936249279092531</v>
      </c>
      <c r="V392" s="49" t="n">
        <v>5.84023139575298</v>
      </c>
      <c r="W392" s="49" t="n">
        <v>5.731603454765617</v>
      </c>
      <c r="X392" s="49" t="n">
        <v>5.627757359689337</v>
      </c>
      <c r="Y392" s="49" t="n">
        <v>5.530463129433802</v>
      </c>
      <c r="Z392" s="49" t="n">
        <v>5.443218782252297</v>
      </c>
      <c r="AA392" s="49" t="n">
        <v>5.315892595352077</v>
      </c>
      <c r="AB392" s="49" t="n">
        <v>5.227665979305844</v>
      </c>
      <c r="AC392" s="49" t="n">
        <v>5.144045546981282</v>
      </c>
      <c r="AD392" s="49" t="n">
        <v>5.064473913129652</v>
      </c>
      <c r="AE392" s="49" t="n">
        <v>4.988492606830913</v>
      </c>
      <c r="AF392" s="50" t="n">
        <v>4.915719962630518</v>
      </c>
    </row>
    <row r="393" hidden="1" s="108">
      <c r="A393" s="49" t="inlineStr">
        <is>
          <t>Republic_of_Korea_PV_4_low_temp_baseline</t>
        </is>
      </c>
      <c r="B393" s="49" t="n">
        <v>6.277109320972909</v>
      </c>
      <c r="C393" s="49" t="n">
        <v>5.993537534813504</v>
      </c>
      <c r="D393" s="49" t="n">
        <v>5.744515416514862</v>
      </c>
      <c r="E393" s="49" t="n">
        <v>5.520307385123488</v>
      </c>
      <c r="F393" s="49" t="n">
        <v>5.314711502464943</v>
      </c>
      <c r="G393" s="49" t="n">
        <v>5.123551726642226</v>
      </c>
      <c r="H393" s="49" t="n">
        <v>4.943892054910318</v>
      </c>
      <c r="I393" s="49" t="n">
        <v>4.773595554731008</v>
      </c>
      <c r="J393" s="49" t="n">
        <v>4.611062040751809</v>
      </c>
      <c r="K393" s="49" t="n">
        <v>4.455064439839228</v>
      </c>
      <c r="L393" s="49" t="n">
        <v>4.304642617392727</v>
      </c>
      <c r="M393" s="49" t="n">
        <v>4.196266319066357</v>
      </c>
      <c r="N393" s="49" t="n">
        <v>4.095748946035042</v>
      </c>
      <c r="O393" s="49" t="n">
        <v>4.000567051090371</v>
      </c>
      <c r="P393" s="49" t="n">
        <v>3.910277566512058</v>
      </c>
      <c r="Q393" s="49" t="n">
        <v>3.823247986294198</v>
      </c>
      <c r="R393" s="49" t="n">
        <v>3.738478370823559</v>
      </c>
      <c r="S393" s="49" t="n">
        <v>3.658074997254792</v>
      </c>
      <c r="T393" s="49" t="n">
        <v>3.580521903924864</v>
      </c>
      <c r="U393" s="49" t="n">
        <v>3.506078745328183</v>
      </c>
      <c r="V393" s="49" t="n">
        <v>3.433505482580655</v>
      </c>
      <c r="W393" s="49" t="n">
        <v>3.360121138815451</v>
      </c>
      <c r="X393" s="49" t="n">
        <v>3.287834714093877</v>
      </c>
      <c r="Y393" s="49" t="n">
        <v>3.218536757763678</v>
      </c>
      <c r="Z393" s="49" t="n">
        <v>3.15923849416946</v>
      </c>
      <c r="AA393" s="49" t="n">
        <v>3.05724718520323</v>
      </c>
      <c r="AB393" s="49" t="n">
        <v>2.990453441929341</v>
      </c>
      <c r="AC393" s="49" t="n">
        <v>2.926393624032067</v>
      </c>
      <c r="AD393" s="49" t="n">
        <v>2.864786650777905</v>
      </c>
      <c r="AE393" s="49" t="n">
        <v>2.805394921858635</v>
      </c>
      <c r="AF393" s="50" t="n">
        <v>2.748015814593783</v>
      </c>
    </row>
    <row r="394" hidden="1" s="108">
      <c r="A394" s="49" t="inlineStr">
        <is>
          <t>Republic_of_Korea_Onshore_3_high_temp_baseline</t>
        </is>
      </c>
      <c r="B394" s="49" t="n">
        <v>10.3421804577138</v>
      </c>
      <c r="C394" s="49" t="n">
        <v>9.934904647346</v>
      </c>
      <c r="D394" s="49" t="n">
        <v>9.541940198266833</v>
      </c>
      <c r="E394" s="49" t="n">
        <v>9.158939642789548</v>
      </c>
      <c r="F394" s="49" t="n">
        <v>8.782704560311341</v>
      </c>
      <c r="G394" s="49" t="n">
        <v>8.41078136591042</v>
      </c>
      <c r="H394" s="49" t="n">
        <v>8.041216694574633</v>
      </c>
      <c r="I394" s="49" t="n">
        <v>7.67240210945117</v>
      </c>
      <c r="J394" s="49" t="n">
        <v>7.302971402587901</v>
      </c>
      <c r="K394" s="49" t="n">
        <v>6.931730180527413</v>
      </c>
      <c r="L394" s="49" t="n">
        <v>6.55760596460418</v>
      </c>
      <c r="M394" s="49" t="n">
        <v>6.409316891852379</v>
      </c>
      <c r="N394" s="49" t="n">
        <v>6.281912964253436</v>
      </c>
      <c r="O394" s="49" t="n">
        <v>6.156487219214425</v>
      </c>
      <c r="P394" s="49" t="n">
        <v>6.033191079800035</v>
      </c>
      <c r="Q394" s="49" t="n">
        <v>5.912704495318953</v>
      </c>
      <c r="R394" s="49" t="n">
        <v>5.792947311156232</v>
      </c>
      <c r="S394" s="49" t="n">
        <v>5.674252994019223</v>
      </c>
      <c r="T394" s="49" t="n">
        <v>5.560250181329126</v>
      </c>
      <c r="U394" s="49" t="n">
        <v>5.445131358227474</v>
      </c>
      <c r="V394" s="49" t="n">
        <v>5.329312170498259</v>
      </c>
      <c r="W394" s="49" t="n">
        <v>5.224803451067916</v>
      </c>
      <c r="X394" s="49" t="n">
        <v>5.121489779138636</v>
      </c>
      <c r="Y394" s="49" t="n">
        <v>5.018222557231019</v>
      </c>
      <c r="Z394" s="49" t="n">
        <v>4.920789332160695</v>
      </c>
      <c r="AA394" s="49" t="n">
        <v>4.770499627937999</v>
      </c>
      <c r="AB394" s="49" t="n">
        <v>4.659881076503868</v>
      </c>
      <c r="AC394" s="49" t="n">
        <v>4.549875796098331</v>
      </c>
      <c r="AD394" s="49" t="n">
        <v>4.440292945634667</v>
      </c>
      <c r="AE394" s="49" t="n">
        <v>4.33096022000921</v>
      </c>
      <c r="AF394" s="50" t="n">
        <v>4.221720536949993</v>
      </c>
    </row>
    <row r="395" hidden="1" s="108">
      <c r="A395" s="49" t="inlineStr">
        <is>
          <t>Republic_of_Korea_Offshore_1_high_temp_baseline</t>
        </is>
      </c>
      <c r="B395" s="49" t="n">
        <v>10.63408160354711</v>
      </c>
      <c r="C395" s="49" t="n">
        <v>10.18683112571256</v>
      </c>
      <c r="D395" s="49" t="n">
        <v>9.771065762324845</v>
      </c>
      <c r="E395" s="49" t="n">
        <v>9.3767163564277</v>
      </c>
      <c r="F395" s="49" t="n">
        <v>8.997347899459985</v>
      </c>
      <c r="G395" s="49" t="n">
        <v>8.62857314951421</v>
      </c>
      <c r="H395" s="49" t="n">
        <v>8.267242542728617</v>
      </c>
      <c r="I395" s="49" t="n">
        <v>7.910995585354367</v>
      </c>
      <c r="J395" s="49" t="n">
        <v>7.557996131505396</v>
      </c>
      <c r="K395" s="49" t="n">
        <v>7.206767922965358</v>
      </c>
      <c r="L395" s="49" t="n">
        <v>6.856087941053751</v>
      </c>
      <c r="M395" s="49" t="n">
        <v>6.675072554506819</v>
      </c>
      <c r="N395" s="49" t="n">
        <v>6.511540680150722</v>
      </c>
      <c r="O395" s="49" t="n">
        <v>6.359214811837996</v>
      </c>
      <c r="P395" s="49" t="n">
        <v>6.21551329336279</v>
      </c>
      <c r="Q395" s="49" t="n">
        <v>6.078851734077194</v>
      </c>
      <c r="R395" s="49" t="n">
        <v>5.948738884097978</v>
      </c>
      <c r="S395" s="49" t="n">
        <v>5.822508045281341</v>
      </c>
      <c r="T395" s="49" t="n">
        <v>5.700407205300912</v>
      </c>
      <c r="U395" s="49" t="n">
        <v>5.582819418001941</v>
      </c>
      <c r="V395" s="49" t="n">
        <v>5.46628679030115</v>
      </c>
      <c r="W395" s="49" t="n">
        <v>5.34191164667579</v>
      </c>
      <c r="X395" s="49" t="n">
        <v>5.22017375313199</v>
      </c>
      <c r="Y395" s="49" t="n">
        <v>5.102443232690629</v>
      </c>
      <c r="Z395" s="49" t="n">
        <v>4.991428164241494</v>
      </c>
      <c r="AA395" s="49" t="n">
        <v>4.848308414697609</v>
      </c>
      <c r="AB395" s="49" t="n">
        <v>4.734382920038483</v>
      </c>
      <c r="AC395" s="49" t="n">
        <v>4.622942717355999</v>
      </c>
      <c r="AD395" s="49" t="n">
        <v>4.513547327900358</v>
      </c>
      <c r="AE395" s="49" t="n">
        <v>4.40583083114455</v>
      </c>
      <c r="AF395" s="50" t="n">
        <v>4.299484974465135</v>
      </c>
    </row>
    <row r="396" hidden="1" s="108">
      <c r="A396" s="49" t="inlineStr">
        <is>
          <t>Republic_of_Korea_Offshore_2_high_temp_baseline</t>
        </is>
      </c>
      <c r="B396" s="49" t="n">
        <v>11.17567494070216</v>
      </c>
      <c r="C396" s="49" t="n">
        <v>10.71582640483803</v>
      </c>
      <c r="D396" s="49" t="n">
        <v>10.29234160333006</v>
      </c>
      <c r="E396" s="49" t="n">
        <v>9.894028722762561</v>
      </c>
      <c r="F396" s="49" t="n">
        <v>9.513766546498989</v>
      </c>
      <c r="G396" s="49" t="n">
        <v>9.146728998777865</v>
      </c>
      <c r="H396" s="49" t="n">
        <v>8.789478927536567</v>
      </c>
      <c r="I396" s="49" t="n">
        <v>8.43946658197201</v>
      </c>
      <c r="J396" s="49" t="n">
        <v>8.094733936394451</v>
      </c>
      <c r="K396" s="49" t="n">
        <v>7.753731248146529</v>
      </c>
      <c r="L396" s="49" t="n">
        <v>7.415198339825514</v>
      </c>
      <c r="M396" s="49" t="n">
        <v>7.221494193727887</v>
      </c>
      <c r="N396" s="49" t="n">
        <v>7.047983149928088</v>
      </c>
      <c r="O396" s="49" t="n">
        <v>6.887432875789754</v>
      </c>
      <c r="P396" s="49" t="n">
        <v>6.736874299182652</v>
      </c>
      <c r="Q396" s="49" t="n">
        <v>6.594487605093571</v>
      </c>
      <c r="R396" s="49" t="n">
        <v>6.459715723515874</v>
      </c>
      <c r="S396" s="49" t="n">
        <v>6.329480729525365</v>
      </c>
      <c r="T396" s="49" t="n">
        <v>6.204077239390406</v>
      </c>
      <c r="U396" s="49" t="n">
        <v>6.083957207538947</v>
      </c>
      <c r="V396" s="49" t="n">
        <v>5.965117853099041</v>
      </c>
      <c r="W396" s="49" t="n">
        <v>5.836366927262626</v>
      </c>
      <c r="X396" s="49" t="n">
        <v>5.710868691684152</v>
      </c>
      <c r="Y396" s="49" t="n">
        <v>5.590230938700324</v>
      </c>
      <c r="Z396" s="49" t="n">
        <v>5.477624570553775</v>
      </c>
      <c r="AA396" s="49" t="n">
        <v>5.327860743760334</v>
      </c>
      <c r="AB396" s="49" t="n">
        <v>5.212313172922643</v>
      </c>
      <c r="AC396" s="49" t="n">
        <v>5.099915100017442</v>
      </c>
      <c r="AD396" s="49" t="n">
        <v>4.990169931337245</v>
      </c>
      <c r="AE396" s="49" t="n">
        <v>4.882667209111199</v>
      </c>
      <c r="AF396" s="50" t="n">
        <v>4.777063192590452</v>
      </c>
    </row>
    <row r="397" hidden="1" s="108">
      <c r="A397" s="49" t="inlineStr">
        <is>
          <t>Republic_of_Korea_PV_4_high_temp_baseline</t>
        </is>
      </c>
      <c r="B397" s="49" t="n">
        <v>11.57386233154398</v>
      </c>
      <c r="C397" s="49" t="n">
        <v>10.92929327863976</v>
      </c>
      <c r="D397" s="49" t="n">
        <v>10.32488955754893</v>
      </c>
      <c r="E397" s="49" t="n">
        <v>9.748477222675941</v>
      </c>
      <c r="F397" s="49" t="n">
        <v>9.192232684756203</v>
      </c>
      <c r="G397" s="49" t="n">
        <v>8.65083059131902</v>
      </c>
      <c r="H397" s="49" t="n">
        <v>8.120476699473686</v>
      </c>
      <c r="I397" s="49" t="n">
        <v>7.598364169945612</v>
      </c>
      <c r="J397" s="49" t="n">
        <v>7.082349495918944</v>
      </c>
      <c r="K397" s="49" t="n">
        <v>6.570749931129016</v>
      </c>
      <c r="L397" s="49" t="n">
        <v>6.062211756487836</v>
      </c>
      <c r="M397" s="49" t="n">
        <v>5.888032351016892</v>
      </c>
      <c r="N397" s="49" t="n">
        <v>5.721086999072374</v>
      </c>
      <c r="O397" s="49" t="n">
        <v>5.558902330941852</v>
      </c>
      <c r="P397" s="49" t="n">
        <v>5.401055960949599</v>
      </c>
      <c r="Q397" s="49" t="n">
        <v>5.245947971977444</v>
      </c>
      <c r="R397" s="49" t="n">
        <v>5.092601239674122</v>
      </c>
      <c r="S397" s="49" t="n">
        <v>4.943108907205662</v>
      </c>
      <c r="T397" s="49" t="n">
        <v>4.795982147766832</v>
      </c>
      <c r="U397" s="49" t="n">
        <v>4.651486826003891</v>
      </c>
      <c r="V397" s="49" t="n">
        <v>4.508404621598315</v>
      </c>
      <c r="W397" s="49" t="n">
        <v>4.366614831523438</v>
      </c>
      <c r="X397" s="49" t="n">
        <v>4.224981392303395</v>
      </c>
      <c r="Y397" s="49" t="n">
        <v>4.085354470394735</v>
      </c>
      <c r="Z397" s="49" t="n">
        <v>3.954570161181024</v>
      </c>
      <c r="AA397" s="49" t="n">
        <v>3.781158202842843</v>
      </c>
      <c r="AB397" s="49" t="n">
        <v>3.641230007843081</v>
      </c>
      <c r="AC397" s="49" t="n">
        <v>3.503006749185025</v>
      </c>
      <c r="AD397" s="49" t="n">
        <v>3.366191299263103</v>
      </c>
      <c r="AE397" s="49" t="n">
        <v>3.230530242378444</v>
      </c>
      <c r="AF397" s="50" t="n">
        <v>3.095805231264934</v>
      </c>
    </row>
    <row r="398" hidden="1" s="108">
      <c r="A398" s="49" t="inlineStr">
        <is>
          <t>Kuwait_Onshore_3_low_temp_baseline</t>
        </is>
      </c>
      <c r="B398" s="49" t="n">
        <v>5.621217159447726</v>
      </c>
      <c r="C398" s="49" t="n">
        <v>5.465420876457366</v>
      </c>
      <c r="D398" s="49" t="n">
        <v>5.321949986847937</v>
      </c>
      <c r="E398" s="49" t="n">
        <v>5.188132662757255</v>
      </c>
      <c r="F398" s="49" t="n">
        <v>5.062063676026942</v>
      </c>
      <c r="G398" s="49" t="n">
        <v>4.94233845827107</v>
      </c>
      <c r="H398" s="49" t="n">
        <v>4.827892821135693</v>
      </c>
      <c r="I398" s="49" t="n">
        <v>4.717901792816974</v>
      </c>
      <c r="J398" s="49" t="n">
        <v>4.611713272251972</v>
      </c>
      <c r="K398" s="49" t="n">
        <v>4.508803086976707</v>
      </c>
      <c r="L398" s="49" t="n">
        <v>4.40874369485647</v>
      </c>
      <c r="M398" s="49" t="n">
        <v>4.317074544550334</v>
      </c>
      <c r="N398" s="49" t="n">
        <v>4.24294376720767</v>
      </c>
      <c r="O398" s="49" t="n">
        <v>4.171111062309304</v>
      </c>
      <c r="P398" s="49" t="n">
        <v>4.101687472061565</v>
      </c>
      <c r="Q398" s="49" t="n">
        <v>4.035208028277766</v>
      </c>
      <c r="R398" s="49" t="n">
        <v>3.969996185742806</v>
      </c>
      <c r="S398" s="49" t="n">
        <v>3.906313088301403</v>
      </c>
      <c r="T398" s="49" t="n">
        <v>3.847054833000244</v>
      </c>
      <c r="U398" s="49" t="n">
        <v>3.787568972679343</v>
      </c>
      <c r="V398" s="49" t="n">
        <v>3.728186334570331</v>
      </c>
      <c r="W398" s="49" t="n">
        <v>3.67543775067872</v>
      </c>
      <c r="X398" s="49" t="n">
        <v>3.624710276281255</v>
      </c>
      <c r="Y398" s="49" t="n">
        <v>3.575102185491391</v>
      </c>
      <c r="Z398" s="49" t="n">
        <v>3.531261813534604</v>
      </c>
      <c r="AA398" s="49" t="n">
        <v>3.44621879422901</v>
      </c>
      <c r="AB398" s="49" t="n">
        <v>3.394045783728512</v>
      </c>
      <c r="AC398" s="49" t="n">
        <v>3.343508950836838</v>
      </c>
      <c r="AD398" s="49" t="n">
        <v>3.294477713315884</v>
      </c>
      <c r="AE398" s="49" t="n">
        <v>3.246837764430491</v>
      </c>
      <c r="AF398" s="50" t="n">
        <v>3.200488443542054</v>
      </c>
    </row>
    <row r="399" hidden="1" s="108">
      <c r="A399" s="49" t="inlineStr">
        <is>
          <t>Kuwait_Offshore_1_low_temp_baseline</t>
        </is>
      </c>
      <c r="B399" s="49" t="n">
        <v>6.550589971041409</v>
      </c>
      <c r="C399" s="49" t="n">
        <v>6.340475831557443</v>
      </c>
      <c r="D399" s="49" t="n">
        <v>6.157286265797445</v>
      </c>
      <c r="E399" s="49" t="n">
        <v>5.99335048803272</v>
      </c>
      <c r="F399" s="49" t="n">
        <v>5.843832100856556</v>
      </c>
      <c r="G399" s="49" t="n">
        <v>5.705492517700698</v>
      </c>
      <c r="H399" s="49" t="n">
        <v>5.576060597362424</v>
      </c>
      <c r="I399" s="49" t="n">
        <v>5.453884279418577</v>
      </c>
      <c r="J399" s="49" t="n">
        <v>5.337725545379774</v>
      </c>
      <c r="K399" s="49" t="n">
        <v>5.226633469820159</v>
      </c>
      <c r="L399" s="49" t="n">
        <v>5.119862278117773</v>
      </c>
      <c r="M399" s="49" t="n">
        <v>4.986342726236812</v>
      </c>
      <c r="N399" s="49" t="n">
        <v>4.869199822912177</v>
      </c>
      <c r="O399" s="49" t="n">
        <v>4.762787992615736</v>
      </c>
      <c r="P399" s="49" t="n">
        <v>4.664766189697381</v>
      </c>
      <c r="Q399" s="49" t="n">
        <v>4.573689926923247</v>
      </c>
      <c r="R399" s="49" t="n">
        <v>4.489087912166274</v>
      </c>
      <c r="S399" s="49" t="n">
        <v>4.408580692988937</v>
      </c>
      <c r="T399" s="49" t="n">
        <v>4.332362842239271</v>
      </c>
      <c r="U399" s="49" t="n">
        <v>4.260747052767452</v>
      </c>
      <c r="V399" s="49" t="n">
        <v>4.190683202798848</v>
      </c>
      <c r="W399" s="49" t="n">
        <v>4.112146231846165</v>
      </c>
      <c r="X399" s="49" t="n">
        <v>4.036890938070622</v>
      </c>
      <c r="Y399" s="49" t="n">
        <v>3.966113099537553</v>
      </c>
      <c r="Z399" s="49" t="n">
        <v>3.902176649440257</v>
      </c>
      <c r="AA399" s="49" t="n">
        <v>3.811185146312249</v>
      </c>
      <c r="AB399" s="49" t="n">
        <v>3.746675224061216</v>
      </c>
      <c r="AC399" s="49" t="n">
        <v>3.685323163799775</v>
      </c>
      <c r="AD399" s="49" t="n">
        <v>3.626751153055905</v>
      </c>
      <c r="AE399" s="49" t="n">
        <v>3.57064832894072</v>
      </c>
      <c r="AF399" s="50" t="n">
        <v>3.516755816796772</v>
      </c>
    </row>
    <row r="400" hidden="1" s="108">
      <c r="A400" s="49" t="inlineStr">
        <is>
          <t>Kuwait_Offshore_2_low_temp_baseline</t>
        </is>
      </c>
      <c r="B400" s="49" t="n">
        <v>9.219114453036456</v>
      </c>
      <c r="C400" s="49" t="n">
        <v>8.925618647296353</v>
      </c>
      <c r="D400" s="49" t="n">
        <v>8.672208157150884</v>
      </c>
      <c r="E400" s="49" t="n">
        <v>8.447475136428196</v>
      </c>
      <c r="F400" s="49" t="n">
        <v>8.244228085455054</v>
      </c>
      <c r="G400" s="49" t="n">
        <v>8.05765220000872</v>
      </c>
      <c r="H400" s="49" t="n">
        <v>7.884371628461952</v>
      </c>
      <c r="I400" s="49" t="n">
        <v>7.721931265376959</v>
      </c>
      <c r="J400" s="49" t="n">
        <v>7.56849176368848</v>
      </c>
      <c r="K400" s="49" t="n">
        <v>7.42264071260204</v>
      </c>
      <c r="L400" s="49" t="n">
        <v>7.283270764004657</v>
      </c>
      <c r="M400" s="49" t="n">
        <v>7.090750497872889</v>
      </c>
      <c r="N400" s="49" t="n">
        <v>6.922628867467178</v>
      </c>
      <c r="O400" s="49" t="n">
        <v>6.770471781789563</v>
      </c>
      <c r="P400" s="49" t="n">
        <v>6.63078271380054</v>
      </c>
      <c r="Q400" s="49" t="n">
        <v>6.501404677418832</v>
      </c>
      <c r="R400" s="49" t="n">
        <v>6.381634880760504</v>
      </c>
      <c r="S400" s="49" t="n">
        <v>6.26791879250472</v>
      </c>
      <c r="T400" s="49" t="n">
        <v>6.160548447014584</v>
      </c>
      <c r="U400" s="49" t="n">
        <v>6.05999241471391</v>
      </c>
      <c r="V400" s="49" t="n">
        <v>5.961693412407575</v>
      </c>
      <c r="W400" s="49" t="n">
        <v>5.850669227593789</v>
      </c>
      <c r="X400" s="49" t="n">
        <v>5.744488850804509</v>
      </c>
      <c r="Y400" s="49" t="n">
        <v>5.644940671929874</v>
      </c>
      <c r="Z400" s="49" t="n">
        <v>5.555559232701833</v>
      </c>
      <c r="AA400" s="49" t="n">
        <v>5.425680758778169</v>
      </c>
      <c r="AB400" s="49" t="n">
        <v>5.335326655019043</v>
      </c>
      <c r="AC400" s="49" t="n">
        <v>5.249636635018925</v>
      </c>
      <c r="AD400" s="49" t="n">
        <v>5.168046989658542</v>
      </c>
      <c r="AE400" s="49" t="n">
        <v>5.090094025581831</v>
      </c>
      <c r="AF400" s="50" t="n">
        <v>5.015391711132846</v>
      </c>
    </row>
    <row r="401" hidden="1" s="108">
      <c r="A401" s="49" t="inlineStr">
        <is>
          <t>Kuwait_PV_2_low_temp_baseline</t>
        </is>
      </c>
      <c r="B401" s="49" t="n">
        <v>4.003238475740276</v>
      </c>
      <c r="C401" s="49" t="n">
        <v>3.828124022016659</v>
      </c>
      <c r="D401" s="49" t="n">
        <v>3.671558395351656</v>
      </c>
      <c r="E401" s="49" t="n">
        <v>3.528343579517413</v>
      </c>
      <c r="F401" s="49" t="n">
        <v>3.395168009043938</v>
      </c>
      <c r="G401" s="49" t="n">
        <v>3.269801661334388</v>
      </c>
      <c r="H401" s="49" t="n">
        <v>3.150676526240515</v>
      </c>
      <c r="I401" s="49" t="n">
        <v>3.036651193348114</v>
      </c>
      <c r="J401" s="49" t="n">
        <v>2.92687080930205</v>
      </c>
      <c r="K401" s="49" t="n">
        <v>2.820679719895687</v>
      </c>
      <c r="L401" s="49" t="n">
        <v>2.717564788064362</v>
      </c>
      <c r="M401" s="49" t="n">
        <v>2.651724020594393</v>
      </c>
      <c r="N401" s="49" t="n">
        <v>2.590158043026473</v>
      </c>
      <c r="O401" s="49" t="n">
        <v>2.531519185835617</v>
      </c>
      <c r="P401" s="49" t="n">
        <v>2.475570004182921</v>
      </c>
      <c r="Q401" s="49" t="n">
        <v>2.421438169930473</v>
      </c>
      <c r="R401" s="49" t="n">
        <v>2.368588909050445</v>
      </c>
      <c r="S401" s="49" t="n">
        <v>2.318145489883795</v>
      </c>
      <c r="T401" s="49" t="n">
        <v>2.269297749290121</v>
      </c>
      <c r="U401" s="49" t="n">
        <v>2.222183320868937</v>
      </c>
      <c r="V401" s="49" t="n">
        <v>2.176139262514381</v>
      </c>
      <c r="W401" s="49" t="n">
        <v>2.129732563370453</v>
      </c>
      <c r="X401" s="49" t="n">
        <v>2.083982149037455</v>
      </c>
      <c r="Y401" s="49" t="n">
        <v>2.039895927803201</v>
      </c>
      <c r="Z401" s="49" t="n">
        <v>2.001214074515331</v>
      </c>
      <c r="AA401" s="49" t="n">
        <v>1.939817504129886</v>
      </c>
      <c r="AB401" s="49" t="n">
        <v>1.897270111795637</v>
      </c>
      <c r="AC401" s="49" t="n">
        <v>1.856246473877511</v>
      </c>
      <c r="AD401" s="49" t="n">
        <v>1.816595402892668</v>
      </c>
      <c r="AE401" s="49" t="n">
        <v>1.778188976695204</v>
      </c>
      <c r="AF401" s="50" t="n">
        <v>1.740917992061008</v>
      </c>
    </row>
    <row r="402" hidden="1" s="108">
      <c r="A402" s="49" t="inlineStr">
        <is>
          <t>Kuwait_PV_3_low_temp_baseline</t>
        </is>
      </c>
      <c r="B402" s="49" t="n">
        <v>4.163034085958481</v>
      </c>
      <c r="C402" s="49" t="n">
        <v>3.980630012980792</v>
      </c>
      <c r="D402" s="49" t="n">
        <v>3.817721896741794</v>
      </c>
      <c r="E402" s="49" t="n">
        <v>3.668838649109484</v>
      </c>
      <c r="F402" s="49" t="n">
        <v>3.530494606404455</v>
      </c>
      <c r="G402" s="49" t="n">
        <v>3.400342425991284</v>
      </c>
      <c r="H402" s="49" t="n">
        <v>3.276731552362458</v>
      </c>
      <c r="I402" s="49" t="n">
        <v>3.158460451657816</v>
      </c>
      <c r="J402" s="49" t="n">
        <v>3.04462921709122</v>
      </c>
      <c r="K402" s="49" t="n">
        <v>2.934547622811675</v>
      </c>
      <c r="L402" s="49" t="n">
        <v>2.827675463443973</v>
      </c>
      <c r="M402" s="49" t="n">
        <v>2.759038329540268</v>
      </c>
      <c r="N402" s="49" t="n">
        <v>2.694878943667552</v>
      </c>
      <c r="O402" s="49" t="n">
        <v>2.63378430063414</v>
      </c>
      <c r="P402" s="49" t="n">
        <v>2.575506686572253</v>
      </c>
      <c r="Q402" s="49" t="n">
        <v>2.519130926223358</v>
      </c>
      <c r="R402" s="49" t="n">
        <v>2.464095871740687</v>
      </c>
      <c r="S402" s="49" t="n">
        <v>2.411583190808333</v>
      </c>
      <c r="T402" s="49" t="n">
        <v>2.360742283752911</v>
      </c>
      <c r="U402" s="49" t="n">
        <v>2.311718779058177</v>
      </c>
      <c r="V402" s="49" t="n">
        <v>2.263816136013512</v>
      </c>
      <c r="W402" s="49" t="n">
        <v>2.215532897377297</v>
      </c>
      <c r="X402" s="49" t="n">
        <v>2.167934904534613</v>
      </c>
      <c r="Y402" s="49" t="n">
        <v>2.122082643697034</v>
      </c>
      <c r="Z402" s="49" t="n">
        <v>2.081911157821023</v>
      </c>
      <c r="AA402" s="49" t="n">
        <v>2.017836858321699</v>
      </c>
      <c r="AB402" s="49" t="n">
        <v>1.973588595540083</v>
      </c>
      <c r="AC402" s="49" t="n">
        <v>1.930938551204154</v>
      </c>
      <c r="AD402" s="49" t="n">
        <v>1.889727713849112</v>
      </c>
      <c r="AE402" s="49" t="n">
        <v>1.849821550876534</v>
      </c>
      <c r="AF402" s="50" t="n">
        <v>1.811105224790395</v>
      </c>
    </row>
    <row r="403" hidden="1" s="108">
      <c r="A403" s="49" t="inlineStr">
        <is>
          <t>Kuwait_PV_4_low_temp_baseline</t>
        </is>
      </c>
      <c r="B403" s="49" t="n">
        <v>5.004735990316169</v>
      </c>
      <c r="C403" s="49" t="n">
        <v>4.783604874324989</v>
      </c>
      <c r="D403" s="49" t="n">
        <v>4.587032496933936</v>
      </c>
      <c r="E403" s="49" t="n">
        <v>4.408115029064721</v>
      </c>
      <c r="F403" s="49" t="n">
        <v>4.242454043077081</v>
      </c>
      <c r="G403" s="49" t="n">
        <v>4.087087561148421</v>
      </c>
      <c r="H403" s="49" t="n">
        <v>3.939932885805203</v>
      </c>
      <c r="I403" s="49" t="n">
        <v>3.799473944738776</v>
      </c>
      <c r="J403" s="49" t="n">
        <v>3.664575292966154</v>
      </c>
      <c r="K403" s="49" t="n">
        <v>3.53436608519347</v>
      </c>
      <c r="L403" s="49" t="n">
        <v>3.408164789497427</v>
      </c>
      <c r="M403" s="49" t="n">
        <v>3.324605645512291</v>
      </c>
      <c r="N403" s="49" t="n">
        <v>3.246667182437974</v>
      </c>
      <c r="O403" s="49" t="n">
        <v>3.172566437152985</v>
      </c>
      <c r="P403" s="49" t="n">
        <v>3.10199041478197</v>
      </c>
      <c r="Q403" s="49" t="n">
        <v>3.033784862860992</v>
      </c>
      <c r="R403" s="49" t="n">
        <v>2.967242295315025</v>
      </c>
      <c r="S403" s="49" t="n">
        <v>2.903852012712657</v>
      </c>
      <c r="T403" s="49" t="n">
        <v>2.842541647608502</v>
      </c>
      <c r="U403" s="49" t="n">
        <v>2.783494574817944</v>
      </c>
      <c r="V403" s="49" t="n">
        <v>2.725833062683173</v>
      </c>
      <c r="W403" s="49" t="n">
        <v>2.667663249159546</v>
      </c>
      <c r="X403" s="49" t="n">
        <v>2.610330862761429</v>
      </c>
      <c r="Y403" s="49" t="n">
        <v>2.555172836303407</v>
      </c>
      <c r="Z403" s="49" t="n">
        <v>2.507149660192395</v>
      </c>
      <c r="AA403" s="49" t="n">
        <v>2.428973555135798</v>
      </c>
      <c r="AB403" s="49" t="n">
        <v>2.375761390173417</v>
      </c>
      <c r="AC403" s="49" t="n">
        <v>2.324540124384782</v>
      </c>
      <c r="AD403" s="49" t="n">
        <v>2.275110061220976</v>
      </c>
      <c r="AE403" s="49" t="n">
        <v>2.227302287084856</v>
      </c>
      <c r="AF403" s="50" t="n">
        <v>2.180972654152413</v>
      </c>
    </row>
    <row r="404" hidden="1" s="108">
      <c r="A404" s="49" t="inlineStr">
        <is>
          <t>Kuwait_Onshore_3_high_temp_baseline</t>
        </is>
      </c>
      <c r="B404" s="49" t="n">
        <v>8.552206118989595</v>
      </c>
      <c r="C404" s="49" t="n">
        <v>8.192770013870774</v>
      </c>
      <c r="D404" s="49" t="n">
        <v>7.844662245513122</v>
      </c>
      <c r="E404" s="49" t="n">
        <v>7.504863019505486</v>
      </c>
      <c r="F404" s="49" t="n">
        <v>7.171182365595715</v>
      </c>
      <c r="G404" s="49" t="n">
        <v>6.841971814941757</v>
      </c>
      <c r="H404" s="49" t="n">
        <v>6.515950307826957</v>
      </c>
      <c r="I404" s="49" t="n">
        <v>6.192094078280732</v>
      </c>
      <c r="J404" s="49" t="n">
        <v>5.869564255073003</v>
      </c>
      <c r="K404" s="49" t="n">
        <v>5.547657667904233</v>
      </c>
      <c r="L404" s="49" t="n">
        <v>5.22577245599016</v>
      </c>
      <c r="M404" s="49" t="n">
        <v>5.104657026757005</v>
      </c>
      <c r="N404" s="49" t="n">
        <v>4.998947940731181</v>
      </c>
      <c r="O404" s="49" t="n">
        <v>4.894678891686787</v>
      </c>
      <c r="P404" s="49" t="n">
        <v>4.791958921674151</v>
      </c>
      <c r="Q404" s="49" t="n">
        <v>4.691286285659472</v>
      </c>
      <c r="R404" s="49" t="n">
        <v>4.591125192232513</v>
      </c>
      <c r="S404" s="49" t="n">
        <v>4.491719619609222</v>
      </c>
      <c r="T404" s="49" t="n">
        <v>4.395737933542859</v>
      </c>
      <c r="U404" s="49" t="n">
        <v>4.298902658136718</v>
      </c>
      <c r="V404" s="49" t="n">
        <v>4.201519627311872</v>
      </c>
      <c r="W404" s="49" t="n">
        <v>4.112273698679559</v>
      </c>
      <c r="X404" s="49" t="n">
        <v>4.024072964916039</v>
      </c>
      <c r="Y404" s="49" t="n">
        <v>3.93608282885469</v>
      </c>
      <c r="Z404" s="49" t="n">
        <v>3.852579541568965</v>
      </c>
      <c r="AA404" s="49" t="n">
        <v>3.730293625972506</v>
      </c>
      <c r="AB404" s="49" t="n">
        <v>3.637448166208696</v>
      </c>
      <c r="AC404" s="49" t="n">
        <v>3.545268071746321</v>
      </c>
      <c r="AD404" s="49" t="n">
        <v>3.453626088603922</v>
      </c>
      <c r="AE404" s="49" t="n">
        <v>3.362409166445711</v>
      </c>
      <c r="AF404" s="50" t="n">
        <v>3.271516078541602</v>
      </c>
    </row>
    <row r="405" hidden="1" s="108">
      <c r="A405" s="49" t="inlineStr">
        <is>
          <t>Kuwait_Offshore_1_high_temp_baseline</t>
        </is>
      </c>
      <c r="B405" s="49" t="n">
        <v>9.091839287461767</v>
      </c>
      <c r="C405" s="49" t="n">
        <v>8.694213264759528</v>
      </c>
      <c r="D405" s="49" t="n">
        <v>8.321833836347377</v>
      </c>
      <c r="E405" s="49" t="n">
        <v>7.966974487393443</v>
      </c>
      <c r="F405" s="49" t="n">
        <v>7.624722848866771</v>
      </c>
      <c r="G405" s="49" t="n">
        <v>7.291754364676443</v>
      </c>
      <c r="H405" s="49" t="n">
        <v>6.965706320495528</v>
      </c>
      <c r="I405" s="49" t="n">
        <v>6.644831428842305</v>
      </c>
      <c r="J405" s="49" t="n">
        <v>6.327793634755556</v>
      </c>
      <c r="K405" s="49" t="n">
        <v>6.013541481886689</v>
      </c>
      <c r="L405" s="49" t="n">
        <v>5.701226220040226</v>
      </c>
      <c r="M405" s="49" t="n">
        <v>5.549252529445872</v>
      </c>
      <c r="N405" s="49" t="n">
        <v>5.411121857326842</v>
      </c>
      <c r="O405" s="49" t="n">
        <v>5.281892582331899</v>
      </c>
      <c r="P405" s="49" t="n">
        <v>5.159534843022212</v>
      </c>
      <c r="Q405" s="49" t="n">
        <v>5.042804038621752</v>
      </c>
      <c r="R405" s="49" t="n">
        <v>4.931317610282169</v>
      </c>
      <c r="S405" s="49" t="n">
        <v>4.822974212301373</v>
      </c>
      <c r="T405" s="49" t="n">
        <v>4.717973307987767</v>
      </c>
      <c r="U405" s="49" t="n">
        <v>4.616621515880834</v>
      </c>
      <c r="V405" s="49" t="n">
        <v>4.516188868713214</v>
      </c>
      <c r="W405" s="49" t="n">
        <v>4.409139216875164</v>
      </c>
      <c r="X405" s="49" t="n">
        <v>4.304336102582672</v>
      </c>
      <c r="Y405" s="49" t="n">
        <v>4.202874784189247</v>
      </c>
      <c r="Z405" s="49" t="n">
        <v>4.106914496880652</v>
      </c>
      <c r="AA405" s="49" t="n">
        <v>3.985680771616508</v>
      </c>
      <c r="AB405" s="49" t="n">
        <v>3.887784449258827</v>
      </c>
      <c r="AC405" s="49" t="n">
        <v>3.792066279950634</v>
      </c>
      <c r="AD405" s="49" t="n">
        <v>3.698188958378518</v>
      </c>
      <c r="AE405" s="49" t="n">
        <v>3.605874181706205</v>
      </c>
      <c r="AF405" s="50" t="n">
        <v>3.514889385104228</v>
      </c>
    </row>
    <row r="406" hidden="1" s="108">
      <c r="A406" s="49" t="inlineStr">
        <is>
          <t>Kuwait_Offshore_2_high_temp_baseline</t>
        </is>
      </c>
      <c r="B406" s="49" t="n">
        <v>11.76104637759165</v>
      </c>
      <c r="C406" s="49" t="n">
        <v>11.26621353504593</v>
      </c>
      <c r="D406" s="49" t="n">
        <v>10.80826615651868</v>
      </c>
      <c r="E406" s="49" t="n">
        <v>10.37603041618113</v>
      </c>
      <c r="F406" s="49" t="n">
        <v>9.962409449896175</v>
      </c>
      <c r="G406" s="49" t="n">
        <v>9.56260623586746</v>
      </c>
      <c r="H406" s="49" t="n">
        <v>9.173216635952228</v>
      </c>
      <c r="I406" s="49" t="n">
        <v>8.791727565035123</v>
      </c>
      <c r="J406" s="49" t="n">
        <v>8.41622123402743</v>
      </c>
      <c r="K406" s="49" t="n">
        <v>8.04519175922432</v>
      </c>
      <c r="L406" s="49" t="n">
        <v>7.677426581489966</v>
      </c>
      <c r="M406" s="49" t="n">
        <v>7.475708939651588</v>
      </c>
      <c r="N406" s="49" t="n">
        <v>7.294351979640028</v>
      </c>
      <c r="O406" s="49" t="n">
        <v>7.126085769963464</v>
      </c>
      <c r="P406" s="49" t="n">
        <v>6.967927639360745</v>
      </c>
      <c r="Q406" s="49" t="n">
        <v>6.818050304649988</v>
      </c>
      <c r="R406" s="49" t="n">
        <v>6.675896961777664</v>
      </c>
      <c r="S406" s="49" t="n">
        <v>6.538371987368548</v>
      </c>
      <c r="T406" s="49" t="n">
        <v>6.405774753606706</v>
      </c>
      <c r="U406" s="49" t="n">
        <v>6.278563422970107</v>
      </c>
      <c r="V406" s="49" t="n">
        <v>6.152708223089947</v>
      </c>
      <c r="W406" s="49" t="n">
        <v>6.016573598134608</v>
      </c>
      <c r="X406" s="49" t="n">
        <v>5.88383517778531</v>
      </c>
      <c r="Y406" s="49" t="n">
        <v>5.756121174527856</v>
      </c>
      <c r="Z406" s="49" t="n">
        <v>5.636639017112473</v>
      </c>
      <c r="AA406" s="49" t="n">
        <v>5.479801800185737</v>
      </c>
      <c r="AB406" s="49" t="n">
        <v>5.357622838104478</v>
      </c>
      <c r="AC406" s="49" t="n">
        <v>5.238771676564522</v>
      </c>
      <c r="AD406" s="49" t="n">
        <v>5.122755406716324</v>
      </c>
      <c r="AE406" s="49" t="n">
        <v>5.009167889661287</v>
      </c>
      <c r="AF406" s="50" t="n">
        <v>4.897670254935482</v>
      </c>
    </row>
    <row r="407" hidden="1" s="108">
      <c r="A407" s="49" t="inlineStr">
        <is>
          <t>Kuwait_PV_2_high_temp_baseline</t>
        </is>
      </c>
      <c r="B407" s="49" t="n">
        <v>8.525324101322143</v>
      </c>
      <c r="C407" s="49" t="n">
        <v>8.044225061999553</v>
      </c>
      <c r="D407" s="49" t="n">
        <v>7.585897147064166</v>
      </c>
      <c r="E407" s="49" t="n">
        <v>7.143652456321637</v>
      </c>
      <c r="F407" s="49" t="n">
        <v>6.71319643833353</v>
      </c>
      <c r="G407" s="49" t="n">
        <v>6.291609865687912</v>
      </c>
      <c r="H407" s="49" t="n">
        <v>5.876817159769033</v>
      </c>
      <c r="I407" s="49" t="n">
        <v>5.467287451059552</v>
      </c>
      <c r="J407" s="49" t="n">
        <v>5.061856386153901</v>
      </c>
      <c r="K407" s="49" t="n">
        <v>4.659614744116906</v>
      </c>
      <c r="L407" s="49" t="n">
        <v>4.259836013963788</v>
      </c>
      <c r="M407" s="49" t="n">
        <v>4.135362554364253</v>
      </c>
      <c r="N407" s="49" t="n">
        <v>4.014870780388</v>
      </c>
      <c r="O407" s="49" t="n">
        <v>3.897016419186684</v>
      </c>
      <c r="P407" s="49" t="n">
        <v>3.781563004679241</v>
      </c>
      <c r="Q407" s="49" t="n">
        <v>3.667643776482361</v>
      </c>
      <c r="R407" s="49" t="n">
        <v>3.554729875524438</v>
      </c>
      <c r="S407" s="49" t="n">
        <v>3.443936840963463</v>
      </c>
      <c r="T407" s="49" t="n">
        <v>3.334461369752661</v>
      </c>
      <c r="U407" s="49" t="n">
        <v>3.22644005591514</v>
      </c>
      <c r="V407" s="49" t="n">
        <v>3.1192183134613</v>
      </c>
      <c r="W407" s="49" t="n">
        <v>3.012792850284055</v>
      </c>
      <c r="X407" s="49" t="n">
        <v>2.9065585834497</v>
      </c>
      <c r="Y407" s="49" t="n">
        <v>2.801502012835543</v>
      </c>
      <c r="Z407" s="49" t="n">
        <v>2.701263236920457</v>
      </c>
      <c r="AA407" s="49" t="n">
        <v>2.578449623185718</v>
      </c>
      <c r="AB407" s="49" t="n">
        <v>2.473572867344421</v>
      </c>
      <c r="AC407" s="49" t="n">
        <v>2.369720661664397</v>
      </c>
      <c r="AD407" s="49" t="n">
        <v>2.266737217414222</v>
      </c>
      <c r="AE407" s="49" t="n">
        <v>2.164490255858927</v>
      </c>
      <c r="AF407" s="50" t="n">
        <v>2.062866390971172</v>
      </c>
    </row>
    <row r="408" hidden="1" s="108">
      <c r="A408" s="49" t="inlineStr">
        <is>
          <t>Kuwait_PV_3_high_temp_baseline</t>
        </is>
      </c>
      <c r="B408" s="49" t="n">
        <v>8.803201888139204</v>
      </c>
      <c r="C408" s="49" t="n">
        <v>8.307299494094691</v>
      </c>
      <c r="D408" s="49" t="n">
        <v>7.834929932845872</v>
      </c>
      <c r="E408" s="49" t="n">
        <v>7.379197861088374</v>
      </c>
      <c r="F408" s="49" t="n">
        <v>6.935676789132756</v>
      </c>
      <c r="G408" s="49" t="n">
        <v>6.501358805350518</v>
      </c>
      <c r="H408" s="49" t="n">
        <v>6.074106107222755</v>
      </c>
      <c r="I408" s="49" t="n">
        <v>5.652342647134827</v>
      </c>
      <c r="J408" s="49" t="n">
        <v>5.234870344378606</v>
      </c>
      <c r="K408" s="49" t="n">
        <v>4.820754214963431</v>
      </c>
      <c r="L408" s="49" t="n">
        <v>4.409247689348321</v>
      </c>
      <c r="M408" s="49" t="n">
        <v>4.280371856886915</v>
      </c>
      <c r="N408" s="49" t="n">
        <v>4.15567151470352</v>
      </c>
      <c r="O408" s="49" t="n">
        <v>4.03374662786946</v>
      </c>
      <c r="P408" s="49" t="n">
        <v>3.914354181153604</v>
      </c>
      <c r="Q408" s="49" t="n">
        <v>3.796590075204612</v>
      </c>
      <c r="R408" s="49" t="n">
        <v>3.679902375151599</v>
      </c>
      <c r="S408" s="49" t="n">
        <v>3.565463490678477</v>
      </c>
      <c r="T408" s="49" t="n">
        <v>3.45243393832828</v>
      </c>
      <c r="U408" s="49" t="n">
        <v>3.340959783774707</v>
      </c>
      <c r="V408" s="49" t="n">
        <v>3.230355578480734</v>
      </c>
      <c r="W408" s="49" t="n">
        <v>3.120606606674083</v>
      </c>
      <c r="X408" s="49" t="n">
        <v>3.0110399255574</v>
      </c>
      <c r="Y408" s="49" t="n">
        <v>2.902692063627533</v>
      </c>
      <c r="Z408" s="49" t="n">
        <v>2.79938753558529</v>
      </c>
      <c r="AA408" s="49" t="n">
        <v>2.672341130255572</v>
      </c>
      <c r="AB408" s="49" t="n">
        <v>2.564124403416669</v>
      </c>
      <c r="AC408" s="49" t="n">
        <v>2.456963079540802</v>
      </c>
      <c r="AD408" s="49" t="n">
        <v>2.350692576409852</v>
      </c>
      <c r="AE408" s="49" t="n">
        <v>2.245173067784397</v>
      </c>
      <c r="AF408" s="50" t="n">
        <v>2.140284619070779</v>
      </c>
    </row>
    <row r="409" hidden="1" s="108">
      <c r="A409" s="49" t="inlineStr">
        <is>
          <t>Kuwait_PV_4_high_temp_baseline</t>
        </is>
      </c>
      <c r="B409" s="49" t="n">
        <v>10.23438593476722</v>
      </c>
      <c r="C409" s="49" t="n">
        <v>9.659205301678938</v>
      </c>
      <c r="D409" s="49" t="n">
        <v>9.113291014185048</v>
      </c>
      <c r="E409" s="49" t="n">
        <v>8.58797050925773</v>
      </c>
      <c r="F409" s="49" t="n">
        <v>8.077674776215217</v>
      </c>
      <c r="G409" s="49" t="n">
        <v>7.578617906746928</v>
      </c>
      <c r="H409" s="49" t="n">
        <v>7.088107533830285</v>
      </c>
      <c r="I409" s="49" t="n">
        <v>6.604157150208056</v>
      </c>
      <c r="J409" s="49" t="n">
        <v>6.125255034452067</v>
      </c>
      <c r="K409" s="49" t="n">
        <v>5.650219821468217</v>
      </c>
      <c r="L409" s="49" t="n">
        <v>5.178106597272283</v>
      </c>
      <c r="M409" s="49" t="n">
        <v>5.027334044814951</v>
      </c>
      <c r="N409" s="49" t="n">
        <v>4.881772371655713</v>
      </c>
      <c r="O409" s="49" t="n">
        <v>4.73967013320885</v>
      </c>
      <c r="P409" s="49" t="n">
        <v>4.600726427920019</v>
      </c>
      <c r="Q409" s="49" t="n">
        <v>4.463808941874671</v>
      </c>
      <c r="R409" s="49" t="n">
        <v>4.328226174482737</v>
      </c>
      <c r="S409" s="49" t="n">
        <v>4.19545480873179</v>
      </c>
      <c r="T409" s="49" t="n">
        <v>4.064441963911197</v>
      </c>
      <c r="U409" s="49" t="n">
        <v>3.9353739373431</v>
      </c>
      <c r="V409" s="49" t="n">
        <v>3.807389766356938</v>
      </c>
      <c r="W409" s="49" t="n">
        <v>3.680431780295905</v>
      </c>
      <c r="X409" s="49" t="n">
        <v>3.553667654967545</v>
      </c>
      <c r="Y409" s="49" t="n">
        <v>3.428403507055818</v>
      </c>
      <c r="Z409" s="49" t="n">
        <v>3.309460180757749</v>
      </c>
      <c r="AA409" s="49" t="n">
        <v>3.160552214355513</v>
      </c>
      <c r="AB409" s="49" t="n">
        <v>3.035341840640703</v>
      </c>
      <c r="AC409" s="49" t="n">
        <v>2.911424766504807</v>
      </c>
      <c r="AD409" s="49" t="n">
        <v>2.788593360964401</v>
      </c>
      <c r="AE409" s="49" t="n">
        <v>2.666671093356227</v>
      </c>
      <c r="AF409" s="50" t="n">
        <v>2.545506415447068</v>
      </c>
    </row>
    <row r="410" hidden="1" s="108">
      <c r="A410" s="49" t="inlineStr">
        <is>
          <t>Kazakhstan_Onshore_2_low_temp_baseline</t>
        </is>
      </c>
      <c r="B410" s="49" t="n">
        <v>4.780150436740268</v>
      </c>
      <c r="C410" s="49" t="n">
        <v>4.648072027284671</v>
      </c>
      <c r="D410" s="49" t="n">
        <v>4.526525599209727</v>
      </c>
      <c r="E410" s="49" t="n">
        <v>4.413211886371855</v>
      </c>
      <c r="F410" s="49" t="n">
        <v>4.306490829369526</v>
      </c>
      <c r="G410" s="49" t="n">
        <v>4.205152905752839</v>
      </c>
      <c r="H410" s="49" t="n">
        <v>4.108281305950325</v>
      </c>
      <c r="I410" s="49" t="n">
        <v>4.015164938782793</v>
      </c>
      <c r="J410" s="49" t="n">
        <v>3.92524137518014</v>
      </c>
      <c r="K410" s="49" t="n">
        <v>3.838058196664034</v>
      </c>
      <c r="L410" s="49" t="n">
        <v>3.753246076466997</v>
      </c>
      <c r="M410" s="49" t="n">
        <v>3.675171928538648</v>
      </c>
      <c r="N410" s="49" t="n">
        <v>3.612090980095837</v>
      </c>
      <c r="O410" s="49" t="n">
        <v>3.550972360825684</v>
      </c>
      <c r="P410" s="49" t="n">
        <v>3.491911131134896</v>
      </c>
      <c r="Q410" s="49" t="n">
        <v>3.435364914001673</v>
      </c>
      <c r="R410" s="49" t="n">
        <v>3.37990019941563</v>
      </c>
      <c r="S410" s="49" t="n">
        <v>3.325740365778226</v>
      </c>
      <c r="T410" s="49" t="n">
        <v>3.275362084739264</v>
      </c>
      <c r="U410" s="49" t="n">
        <v>3.22478695537284</v>
      </c>
      <c r="V410" s="49" t="n">
        <v>3.17429789409802</v>
      </c>
      <c r="W410" s="49" t="n">
        <v>3.129485886239897</v>
      </c>
      <c r="X410" s="49" t="n">
        <v>3.086393657015434</v>
      </c>
      <c r="Y410" s="49" t="n">
        <v>3.044249952014332</v>
      </c>
      <c r="Z410" s="49" t="n">
        <v>3.007027879518192</v>
      </c>
      <c r="AA410" s="49" t="n">
        <v>2.934582156038687</v>
      </c>
      <c r="AB410" s="49" t="n">
        <v>2.890225141160612</v>
      </c>
      <c r="AC410" s="49" t="n">
        <v>2.84725895842005</v>
      </c>
      <c r="AD410" s="49" t="n">
        <v>2.80557173911156</v>
      </c>
      <c r="AE410" s="49" t="n">
        <v>2.76506556516999</v>
      </c>
      <c r="AF410" s="50" t="n">
        <v>2.725654215342227</v>
      </c>
    </row>
    <row r="411" hidden="1" s="108">
      <c r="A411" s="49" t="inlineStr">
        <is>
          <t>Kazakhstan_Onshore_3_low_temp_baseline</t>
        </is>
      </c>
      <c r="B411" s="49" t="n">
        <v>5.94153445414186</v>
      </c>
      <c r="C411" s="49" t="n">
        <v>5.778124621938222</v>
      </c>
      <c r="D411" s="49" t="n">
        <v>5.627935457827896</v>
      </c>
      <c r="E411" s="49" t="n">
        <v>5.488069156305184</v>
      </c>
      <c r="F411" s="49" t="n">
        <v>5.356458335227177</v>
      </c>
      <c r="G411" s="49" t="n">
        <v>5.231577972351489</v>
      </c>
      <c r="H411" s="49" t="n">
        <v>5.112271780137615</v>
      </c>
      <c r="I411" s="49" t="n">
        <v>4.997642611399251</v>
      </c>
      <c r="J411" s="49" t="n">
        <v>4.886980579091461</v>
      </c>
      <c r="K411" s="49" t="n">
        <v>4.779714361479825</v>
      </c>
      <c r="L411" s="49" t="n">
        <v>4.675377287664706</v>
      </c>
      <c r="M411" s="49" t="n">
        <v>4.578052413815933</v>
      </c>
      <c r="N411" s="49" t="n">
        <v>4.499562093519419</v>
      </c>
      <c r="O411" s="49" t="n">
        <v>4.423528165127084</v>
      </c>
      <c r="P411" s="49" t="n">
        <v>4.350069820360269</v>
      </c>
      <c r="Q411" s="49" t="n">
        <v>4.279761720144271</v>
      </c>
      <c r="R411" s="49" t="n">
        <v>4.210802544873994</v>
      </c>
      <c r="S411" s="49" t="n">
        <v>4.143472877359002</v>
      </c>
      <c r="T411" s="49" t="n">
        <v>4.080883535525792</v>
      </c>
      <c r="U411" s="49" t="n">
        <v>4.018036866826026</v>
      </c>
      <c r="V411" s="49" t="n">
        <v>3.955288514294637</v>
      </c>
      <c r="W411" s="49" t="n">
        <v>3.899664636747353</v>
      </c>
      <c r="X411" s="49" t="n">
        <v>3.846197840824185</v>
      </c>
      <c r="Y411" s="49" t="n">
        <v>3.793919704358922</v>
      </c>
      <c r="Z411" s="49" t="n">
        <v>3.747821377116054</v>
      </c>
      <c r="AA411" s="49" t="n">
        <v>3.657471023554318</v>
      </c>
      <c r="AB411" s="49" t="n">
        <v>3.602402230299931</v>
      </c>
      <c r="AC411" s="49" t="n">
        <v>3.549077810246365</v>
      </c>
      <c r="AD411" s="49" t="n">
        <v>3.497357494726453</v>
      </c>
      <c r="AE411" s="49" t="n">
        <v>3.447118513848439</v>
      </c>
      <c r="AF411" s="50" t="n">
        <v>3.398252769179659</v>
      </c>
    </row>
    <row r="412" hidden="1" s="108">
      <c r="A412" s="49" t="inlineStr">
        <is>
          <t>Kazakhstan_PV_4_low_temp_baseline</t>
        </is>
      </c>
      <c r="B412" s="49" t="n">
        <v>6.622013880870501</v>
      </c>
      <c r="C412" s="49" t="n">
        <v>6.322612023371791</v>
      </c>
      <c r="D412" s="49" t="n">
        <v>6.059855049609807</v>
      </c>
      <c r="E412" s="49" t="n">
        <v>5.823405492449774</v>
      </c>
      <c r="F412" s="49" t="n">
        <v>5.606677716475922</v>
      </c>
      <c r="G412" s="49" t="n">
        <v>5.40523713271303</v>
      </c>
      <c r="H412" s="49" t="n">
        <v>5.215965830398765</v>
      </c>
      <c r="I412" s="49" t="n">
        <v>5.036594376889026</v>
      </c>
      <c r="J412" s="49" t="n">
        <v>4.865423289463593</v>
      </c>
      <c r="K412" s="49" t="n">
        <v>4.701149288016442</v>
      </c>
      <c r="L412" s="49" t="n">
        <v>4.542752557646813</v>
      </c>
      <c r="M412" s="49" t="n">
        <v>4.428282723284619</v>
      </c>
      <c r="N412" s="49" t="n">
        <v>4.322122163936155</v>
      </c>
      <c r="O412" s="49" t="n">
        <v>4.221602037935843</v>
      </c>
      <c r="P412" s="49" t="n">
        <v>4.126256626558777</v>
      </c>
      <c r="Q412" s="49" t="n">
        <v>4.034357989001107</v>
      </c>
      <c r="R412" s="49" t="n">
        <v>3.944847430949803</v>
      </c>
      <c r="S412" s="49" t="n">
        <v>3.859961806993343</v>
      </c>
      <c r="T412" s="49" t="n">
        <v>3.778094988026814</v>
      </c>
      <c r="U412" s="49" t="n">
        <v>3.699524622482474</v>
      </c>
      <c r="V412" s="49" t="n">
        <v>3.622935678942126</v>
      </c>
      <c r="W412" s="49" t="n">
        <v>3.545495599616589</v>
      </c>
      <c r="X412" s="49" t="n">
        <v>3.469216899166143</v>
      </c>
      <c r="Y412" s="49" t="n">
        <v>3.396107238672627</v>
      </c>
      <c r="Z412" s="49" t="n">
        <v>3.333611194856669</v>
      </c>
      <c r="AA412" s="49" t="n">
        <v>3.225777537069801</v>
      </c>
      <c r="AB412" s="49" t="n">
        <v>3.155314639795007</v>
      </c>
      <c r="AC412" s="49" t="n">
        <v>3.087749596527654</v>
      </c>
      <c r="AD412" s="49" t="n">
        <v>3.022783574052018</v>
      </c>
      <c r="AE412" s="49" t="n">
        <v>2.960163979875529</v>
      </c>
      <c r="AF412" s="50" t="n">
        <v>2.899675419832561</v>
      </c>
    </row>
    <row r="413" hidden="1" s="108">
      <c r="A413" s="49" t="inlineStr">
        <is>
          <t>Kazakhstan_Onshore_2_high_temp_baseline</t>
        </is>
      </c>
      <c r="B413" s="49" t="n">
        <v>7.224893378367556</v>
      </c>
      <c r="C413" s="49" t="n">
        <v>6.922292188471351</v>
      </c>
      <c r="D413" s="49" t="n">
        <v>6.629269036668087</v>
      </c>
      <c r="E413" s="49" t="n">
        <v>6.343253550785344</v>
      </c>
      <c r="F413" s="49" t="n">
        <v>6.062380718394161</v>
      </c>
      <c r="G413" s="49" t="n">
        <v>5.78524572430132</v>
      </c>
      <c r="H413" s="49" t="n">
        <v>5.510755912708326</v>
      </c>
      <c r="I413" s="49" t="n">
        <v>5.238037145166107</v>
      </c>
      <c r="J413" s="49" t="n">
        <v>4.966372225876579</v>
      </c>
      <c r="K413" s="49" t="n">
        <v>4.695159055933869</v>
      </c>
      <c r="L413" s="49" t="n">
        <v>4.42388137181279</v>
      </c>
      <c r="M413" s="49" t="n">
        <v>4.321171185088282</v>
      </c>
      <c r="N413" s="49" t="n">
        <v>4.23163904157839</v>
      </c>
      <c r="O413" s="49" t="n">
        <v>4.143420629861875</v>
      </c>
      <c r="P413" s="49" t="n">
        <v>4.056613466582896</v>
      </c>
      <c r="Q413" s="49" t="n">
        <v>3.971647606667952</v>
      </c>
      <c r="R413" s="49" t="n">
        <v>3.887217976564801</v>
      </c>
      <c r="S413" s="49" t="n">
        <v>3.803536234838297</v>
      </c>
      <c r="T413" s="49" t="n">
        <v>3.722888480096008</v>
      </c>
      <c r="U413" s="49" t="n">
        <v>3.641622967683594</v>
      </c>
      <c r="V413" s="49" t="n">
        <v>3.560002275694063</v>
      </c>
      <c r="W413" s="49" t="n">
        <v>3.485224740775774</v>
      </c>
      <c r="X413" s="49" t="n">
        <v>3.411348583493168</v>
      </c>
      <c r="Y413" s="49" t="n">
        <v>3.337658860955635</v>
      </c>
      <c r="Z413" s="49" t="n">
        <v>3.267820734713438</v>
      </c>
      <c r="AA413" s="49" t="n">
        <v>3.16474840474385</v>
      </c>
      <c r="AB413" s="49" t="n">
        <v>3.086914028340594</v>
      </c>
      <c r="AC413" s="49" t="n">
        <v>3.009656029208824</v>
      </c>
      <c r="AD413" s="49" t="n">
        <v>2.932865577582851</v>
      </c>
      <c r="AE413" s="49" t="n">
        <v>2.856445998048933</v>
      </c>
      <c r="AF413" s="50" t="n">
        <v>2.780310732296259</v>
      </c>
    </row>
    <row r="414" hidden="1" s="108">
      <c r="A414" s="49" t="inlineStr">
        <is>
          <t>Kazakhstan_Onshore_3_high_temp_baseline</t>
        </is>
      </c>
      <c r="B414" s="49" t="n">
        <v>8.750844378461867</v>
      </c>
      <c r="C414" s="49" t="n">
        <v>8.392858902721155</v>
      </c>
      <c r="D414" s="49" t="n">
        <v>8.046686540781305</v>
      </c>
      <c r="E414" s="49" t="n">
        <v>7.709002858223014</v>
      </c>
      <c r="F414" s="49" t="n">
        <v>7.377385021274352</v>
      </c>
      <c r="G414" s="49" t="n">
        <v>7.04999743302553</v>
      </c>
      <c r="H414" s="49" t="n">
        <v>6.725401814014134</v>
      </c>
      <c r="I414" s="49" t="n">
        <v>6.402436972067072</v>
      </c>
      <c r="J414" s="49" t="n">
        <v>6.080139646878183</v>
      </c>
      <c r="K414" s="49" t="n">
        <v>5.757690615935838</v>
      </c>
      <c r="L414" s="49" t="n">
        <v>5.434376903590712</v>
      </c>
      <c r="M414" s="49" t="n">
        <v>5.309546928825702</v>
      </c>
      <c r="N414" s="49" t="n">
        <v>5.201405852705436</v>
      </c>
      <c r="O414" s="49" t="n">
        <v>5.094927309321196</v>
      </c>
      <c r="P414" s="49" t="n">
        <v>4.990235789551683</v>
      </c>
      <c r="Q414" s="49" t="n">
        <v>4.88787740732709</v>
      </c>
      <c r="R414" s="49" t="n">
        <v>4.78619884721972</v>
      </c>
      <c r="S414" s="49" t="n">
        <v>4.685468965220703</v>
      </c>
      <c r="T414" s="49" t="n">
        <v>4.588587667034743</v>
      </c>
      <c r="U414" s="49" t="n">
        <v>4.490925023396927</v>
      </c>
      <c r="V414" s="49" t="n">
        <v>4.392813924418688</v>
      </c>
      <c r="W414" s="49" t="n">
        <v>4.303800227736608</v>
      </c>
      <c r="X414" s="49" t="n">
        <v>4.215728502543947</v>
      </c>
      <c r="Y414" s="49" t="n">
        <v>4.127681285033704</v>
      </c>
      <c r="Z414" s="49" t="n">
        <v>4.044283126120277</v>
      </c>
      <c r="AA414" s="49" t="n">
        <v>3.918645306599249</v>
      </c>
      <c r="AB414" s="49" t="n">
        <v>3.82469298832892</v>
      </c>
      <c r="AC414" s="49" t="n">
        <v>3.731221153331213</v>
      </c>
      <c r="AD414" s="49" t="n">
        <v>3.638078120267495</v>
      </c>
      <c r="AE414" s="49" t="n">
        <v>3.545127158755282</v>
      </c>
      <c r="AF414" s="50" t="n">
        <v>3.452243845795877</v>
      </c>
    </row>
    <row r="415" hidden="1" s="108">
      <c r="A415" s="49" t="inlineStr">
        <is>
          <t>Kazakhstan_PV_4_high_temp_baseline</t>
        </is>
      </c>
      <c r="B415" s="49" t="n">
        <v>12.10420363702285</v>
      </c>
      <c r="C415" s="49" t="n">
        <v>11.43394294424461</v>
      </c>
      <c r="D415" s="49" t="n">
        <v>10.80663135671979</v>
      </c>
      <c r="E415" s="49" t="n">
        <v>10.20898443590336</v>
      </c>
      <c r="F415" s="49" t="n">
        <v>9.632449711899056</v>
      </c>
      <c r="G415" s="49" t="n">
        <v>9.071191304723889</v>
      </c>
      <c r="H415" s="49" t="n">
        <v>8.52103740137813</v>
      </c>
      <c r="I415" s="49" t="n">
        <v>7.978888430369101</v>
      </c>
      <c r="J415" s="49" t="n">
        <v>7.44236421532683</v>
      </c>
      <c r="K415" s="49" t="n">
        <v>6.909583330801341</v>
      </c>
      <c r="L415" s="49" t="n">
        <v>6.379019535289974</v>
      </c>
      <c r="M415" s="49" t="n">
        <v>6.196166558940897</v>
      </c>
      <c r="N415" s="49" t="n">
        <v>6.021005523991485</v>
      </c>
      <c r="O415" s="49" t="n">
        <v>5.850885127463829</v>
      </c>
      <c r="P415" s="49" t="n">
        <v>5.685347720692759</v>
      </c>
      <c r="Q415" s="49" t="n">
        <v>5.522680261589118</v>
      </c>
      <c r="R415" s="49" t="n">
        <v>5.361836924556703</v>
      </c>
      <c r="S415" s="49" t="n">
        <v>5.205045590172098</v>
      </c>
      <c r="T415" s="49" t="n">
        <v>5.050714417845978</v>
      </c>
      <c r="U415" s="49" t="n">
        <v>4.899122576770695</v>
      </c>
      <c r="V415" s="49" t="n">
        <v>4.748969443669419</v>
      </c>
      <c r="W415" s="49" t="n">
        <v>4.600165232388817</v>
      </c>
      <c r="X415" s="49" t="n">
        <v>4.451452464146595</v>
      </c>
      <c r="Y415" s="49" t="n">
        <v>4.30479248594413</v>
      </c>
      <c r="Z415" s="49" t="n">
        <v>4.167431651049547</v>
      </c>
      <c r="AA415" s="49" t="n">
        <v>3.984769552320746</v>
      </c>
      <c r="AB415" s="49" t="n">
        <v>3.837547900996531</v>
      </c>
      <c r="AC415" s="49" t="n">
        <v>3.692037711001268</v>
      </c>
      <c r="AD415" s="49" t="n">
        <v>3.547916277728681</v>
      </c>
      <c r="AE415" s="49" t="n">
        <v>3.404907593876396</v>
      </c>
      <c r="AF415" s="50" t="n">
        <v>3.262773080197102</v>
      </c>
    </row>
    <row r="416" hidden="1" s="108">
      <c r="A416" s="49" t="inlineStr">
        <is>
          <t>Israel_Offshore_1_low_temp_baseline</t>
        </is>
      </c>
      <c r="B416" s="49" t="n">
        <v>12.78223709259473</v>
      </c>
      <c r="C416" s="49" t="n">
        <v>12.37214997492568</v>
      </c>
      <c r="D416" s="49" t="n">
        <v>12.01404741200985</v>
      </c>
      <c r="E416" s="49" t="n">
        <v>11.69306940458432</v>
      </c>
      <c r="F416" s="49" t="n">
        <v>11.39984500303172</v>
      </c>
      <c r="G416" s="49" t="n">
        <v>11.12809774441353</v>
      </c>
      <c r="H416" s="49" t="n">
        <v>10.87342492238611</v>
      </c>
      <c r="I416" s="49" t="n">
        <v>10.6326229296906</v>
      </c>
      <c r="J416" s="49" t="n">
        <v>10.40329015111651</v>
      </c>
      <c r="K416" s="49" t="n">
        <v>10.18358108395413</v>
      </c>
      <c r="L416" s="49" t="n">
        <v>9.972047620861103</v>
      </c>
      <c r="M416" s="49" t="n">
        <v>9.712711794455801</v>
      </c>
      <c r="N416" s="49" t="n">
        <v>9.484965116160371</v>
      </c>
      <c r="O416" s="49" t="n">
        <v>9.277923853014205</v>
      </c>
      <c r="P416" s="49" t="n">
        <v>9.087074410380803</v>
      </c>
      <c r="Q416" s="49" t="n">
        <v>8.909631572760361</v>
      </c>
      <c r="R416" s="49" t="n">
        <v>8.744686055363246</v>
      </c>
      <c r="S416" s="49" t="n">
        <v>8.587650944175159</v>
      </c>
      <c r="T416" s="49" t="n">
        <v>8.438900627817459</v>
      </c>
      <c r="U416" s="49" t="n">
        <v>8.299037121460895</v>
      </c>
      <c r="V416" s="49" t="n">
        <v>8.162181423095953</v>
      </c>
      <c r="W416" s="49" t="n">
        <v>8.009040153055661</v>
      </c>
      <c r="X416" s="49" t="n">
        <v>7.862231674223464</v>
      </c>
      <c r="Y416" s="49" t="n">
        <v>7.72405657799063</v>
      </c>
      <c r="Z416" s="49" t="n">
        <v>7.599063541587443</v>
      </c>
      <c r="AA416" s="49" t="n">
        <v>7.421976717589811</v>
      </c>
      <c r="AB416" s="49" t="n">
        <v>7.295893685496623</v>
      </c>
      <c r="AC416" s="49" t="n">
        <v>7.175892694566136</v>
      </c>
      <c r="AD416" s="49" t="n">
        <v>7.061243867564057</v>
      </c>
      <c r="AE416" s="49" t="n">
        <v>6.951346644518712</v>
      </c>
      <c r="AF416" s="50" t="n">
        <v>6.845700888006462</v>
      </c>
    </row>
    <row r="417" hidden="1" s="108">
      <c r="A417" s="49" t="inlineStr">
        <is>
          <t>Israel_Offshore_2_low_temp_baseline</t>
        </is>
      </c>
      <c r="B417" s="49" t="n">
        <v>16.6578815091274</v>
      </c>
      <c r="C417" s="49" t="n">
        <v>16.12675460985297</v>
      </c>
      <c r="D417" s="49" t="n">
        <v>15.66703945829033</v>
      </c>
      <c r="E417" s="49" t="n">
        <v>15.25836045382889</v>
      </c>
      <c r="F417" s="49" t="n">
        <v>14.88787085982897</v>
      </c>
      <c r="G417" s="49" t="n">
        <v>14.54696810163869</v>
      </c>
      <c r="H417" s="49" t="n">
        <v>14.2296193432024</v>
      </c>
      <c r="I417" s="49" t="n">
        <v>13.93143613903135</v>
      </c>
      <c r="J417" s="49" t="n">
        <v>13.64912979923898</v>
      </c>
      <c r="K417" s="49" t="n">
        <v>13.38017418258952</v>
      </c>
      <c r="L417" s="49" t="n">
        <v>13.12258803882181</v>
      </c>
      <c r="M417" s="49" t="n">
        <v>12.7769911523566</v>
      </c>
      <c r="N417" s="49" t="n">
        <v>12.47480931396929</v>
      </c>
      <c r="O417" s="49" t="n">
        <v>12.20104594016538</v>
      </c>
      <c r="P417" s="49" t="n">
        <v>11.9494835986374</v>
      </c>
      <c r="Q417" s="49" t="n">
        <v>11.71628661221409</v>
      </c>
      <c r="R417" s="49" t="n">
        <v>11.50020491560303</v>
      </c>
      <c r="S417" s="49" t="n">
        <v>11.29491797242848</v>
      </c>
      <c r="T417" s="49" t="n">
        <v>11.10094456795618</v>
      </c>
      <c r="U417" s="49" t="n">
        <v>10.91911738307668</v>
      </c>
      <c r="V417" s="49" t="n">
        <v>10.74133298488466</v>
      </c>
      <c r="W417" s="49" t="n">
        <v>10.54094618940886</v>
      </c>
      <c r="X417" s="49" t="n">
        <v>10.34919938893689</v>
      </c>
      <c r="Y417" s="49" t="n">
        <v>10.16927128691277</v>
      </c>
      <c r="Z417" s="49" t="n">
        <v>10.00744470745246</v>
      </c>
      <c r="AA417" s="49" t="n">
        <v>9.773646991736019</v>
      </c>
      <c r="AB417" s="49" t="n">
        <v>9.610143341801814</v>
      </c>
      <c r="AC417" s="49" t="n">
        <v>9.454956099939659</v>
      </c>
      <c r="AD417" s="49" t="n">
        <v>9.307082319084502</v>
      </c>
      <c r="AE417" s="49" t="n">
        <v>9.165696943922592</v>
      </c>
      <c r="AF417" s="50" t="n">
        <v>9.030113053163513</v>
      </c>
    </row>
    <row r="418" hidden="1" s="108">
      <c r="A418" s="49" t="inlineStr">
        <is>
          <t>Israel_PV_2_low_temp_baseline</t>
        </is>
      </c>
      <c r="B418" s="49" t="n">
        <v>4.034218849886172</v>
      </c>
      <c r="C418" s="49" t="n">
        <v>3.858137972757577</v>
      </c>
      <c r="D418" s="49" t="n">
        <v>3.700515251766112</v>
      </c>
      <c r="E418" s="49" t="n">
        <v>3.556181622600911</v>
      </c>
      <c r="F418" s="49" t="n">
        <v>3.421843986023584</v>
      </c>
      <c r="G418" s="49" t="n">
        <v>3.295284764583597</v>
      </c>
      <c r="H418" s="49" t="n">
        <v>3.174944702130392</v>
      </c>
      <c r="I418" s="49" t="n">
        <v>3.059688760128916</v>
      </c>
      <c r="J418" s="49" t="n">
        <v>2.94866685466208</v>
      </c>
      <c r="K418" s="49" t="n">
        <v>2.841226985474278</v>
      </c>
      <c r="L418" s="49" t="n">
        <v>2.736858870308312</v>
      </c>
      <c r="M418" s="49" t="n">
        <v>2.670715255548473</v>
      </c>
      <c r="N418" s="49" t="n">
        <v>2.608831815316165</v>
      </c>
      <c r="O418" s="49" t="n">
        <v>2.549867423202512</v>
      </c>
      <c r="P418" s="49" t="n">
        <v>2.493585807826795</v>
      </c>
      <c r="Q418" s="49" t="n">
        <v>2.439118797231198</v>
      </c>
      <c r="R418" s="49" t="n">
        <v>2.385934119694844</v>
      </c>
      <c r="S418" s="49" t="n">
        <v>2.335149738329394</v>
      </c>
      <c r="T418" s="49" t="n">
        <v>2.285959294922192</v>
      </c>
      <c r="U418" s="49" t="n">
        <v>2.238499763354629</v>
      </c>
      <c r="V418" s="49" t="n">
        <v>2.192111258755645</v>
      </c>
      <c r="W418" s="49" t="n">
        <v>2.145370253105995</v>
      </c>
      <c r="X418" s="49" t="n">
        <v>2.099287761220209</v>
      </c>
      <c r="Y418" s="49" t="n">
        <v>2.054867303677664</v>
      </c>
      <c r="Z418" s="49" t="n">
        <v>2.015833466072726</v>
      </c>
      <c r="AA418" s="49" t="n">
        <v>1.954185131220288</v>
      </c>
      <c r="AB418" s="49" t="n">
        <v>1.911311088426942</v>
      </c>
      <c r="AC418" s="49" t="n">
        <v>1.869959676267297</v>
      </c>
      <c r="AD418" s="49" t="n">
        <v>1.829980545620964</v>
      </c>
      <c r="AE418" s="49" t="n">
        <v>1.791246470681536</v>
      </c>
      <c r="AF418" s="50" t="n">
        <v>1.753648830274997</v>
      </c>
    </row>
    <row r="419" hidden="1" s="108">
      <c r="A419" s="49" t="inlineStr">
        <is>
          <t>Israel_PV_3_low_temp_baseline</t>
        </is>
      </c>
      <c r="B419" s="49" t="n">
        <v>4.225548005916809</v>
      </c>
      <c r="C419" s="49" t="n">
        <v>4.040708584227156</v>
      </c>
      <c r="D419" s="49" t="n">
        <v>3.87546006417036</v>
      </c>
      <c r="E419" s="49" t="n">
        <v>3.724307611930195</v>
      </c>
      <c r="F419" s="49" t="n">
        <v>3.583750434024675</v>
      </c>
      <c r="G419" s="49" t="n">
        <v>3.451430995014517</v>
      </c>
      <c r="H419" s="49" t="n">
        <v>3.325691566978001</v>
      </c>
      <c r="I419" s="49" t="n">
        <v>3.205325389044912</v>
      </c>
      <c r="J419" s="49" t="n">
        <v>3.089428633621738</v>
      </c>
      <c r="K419" s="49" t="n">
        <v>2.977308061699717</v>
      </c>
      <c r="L419" s="49" t="n">
        <v>2.868421103909116</v>
      </c>
      <c r="M419" s="49" t="n">
        <v>2.798938910553481</v>
      </c>
      <c r="N419" s="49" t="n">
        <v>2.733964360068721</v>
      </c>
      <c r="O419" s="49" t="n">
        <v>2.672076537426307</v>
      </c>
      <c r="P419" s="49" t="n">
        <v>2.613025330004163</v>
      </c>
      <c r="Q419" s="49" t="n">
        <v>2.555890877666073</v>
      </c>
      <c r="R419" s="49" t="n">
        <v>2.500109237388727</v>
      </c>
      <c r="S419" s="49" t="n">
        <v>2.446865498211949</v>
      </c>
      <c r="T419" s="49" t="n">
        <v>2.395305220103493</v>
      </c>
      <c r="U419" s="49" t="n">
        <v>2.345573767219109</v>
      </c>
      <c r="V419" s="49" t="n">
        <v>2.2969718586262</v>
      </c>
      <c r="W419" s="49" t="n">
        <v>2.247988532433869</v>
      </c>
      <c r="X419" s="49" t="n">
        <v>2.199697852800313</v>
      </c>
      <c r="Y419" s="49" t="n">
        <v>2.15316318231819</v>
      </c>
      <c r="Z419" s="49" t="n">
        <v>2.112330404663004</v>
      </c>
      <c r="AA419" s="49" t="n">
        <v>2.047533631300334</v>
      </c>
      <c r="AB419" s="49" t="n">
        <v>2.00262323187609</v>
      </c>
      <c r="AC419" s="49" t="n">
        <v>1.959320542818283</v>
      </c>
      <c r="AD419" s="49" t="n">
        <v>1.917466011529617</v>
      </c>
      <c r="AE419" s="49" t="n">
        <v>1.876924638215966</v>
      </c>
      <c r="AF419" s="50" t="n">
        <v>1.837581177929813</v>
      </c>
    </row>
    <row r="420" hidden="1" s="108">
      <c r="A420" s="49" t="inlineStr">
        <is>
          <t>Israel_PV_4_low_temp_baseline</t>
        </is>
      </c>
      <c r="B420" s="49" t="n">
        <v>4.692042212751709</v>
      </c>
      <c r="C420" s="49" t="n">
        <v>4.485890532361321</v>
      </c>
      <c r="D420" s="49" t="n">
        <v>4.302056791381597</v>
      </c>
      <c r="E420" s="49" t="n">
        <v>4.134273839273832</v>
      </c>
      <c r="F420" s="49" t="n">
        <v>3.978548834528942</v>
      </c>
      <c r="G420" s="49" t="n">
        <v>3.832192890830436</v>
      </c>
      <c r="H420" s="49" t="n">
        <v>3.693315299841424</v>
      </c>
      <c r="I420" s="49" t="n">
        <v>3.560539714819472</v>
      </c>
      <c r="J420" s="49" t="n">
        <v>3.432835308953432</v>
      </c>
      <c r="K420" s="49" t="n">
        <v>3.309411449974126</v>
      </c>
      <c r="L420" s="49" t="n">
        <v>3.189649358166493</v>
      </c>
      <c r="M420" s="49" t="n">
        <v>3.111968066208641</v>
      </c>
      <c r="N420" s="49" t="n">
        <v>3.039408060966908</v>
      </c>
      <c r="O420" s="49" t="n">
        <v>2.970350430294856</v>
      </c>
      <c r="P420" s="49" t="n">
        <v>2.904510736362591</v>
      </c>
      <c r="Q420" s="49" t="n">
        <v>2.840840847662251</v>
      </c>
      <c r="R420" s="49" t="n">
        <v>2.778698225101887</v>
      </c>
      <c r="S420" s="49" t="n">
        <v>2.719434596918183</v>
      </c>
      <c r="T420" s="49" t="n">
        <v>2.66207619224326</v>
      </c>
      <c r="U420" s="49" t="n">
        <v>2.606789219377814</v>
      </c>
      <c r="V420" s="49" t="n">
        <v>2.552776616927458</v>
      </c>
      <c r="W420" s="49" t="n">
        <v>2.498320927704415</v>
      </c>
      <c r="X420" s="49" t="n">
        <v>2.444641443913995</v>
      </c>
      <c r="Y420" s="49" t="n">
        <v>2.392951603084738</v>
      </c>
      <c r="Z420" s="49" t="n">
        <v>2.347754316332836</v>
      </c>
      <c r="AA420" s="49" t="n">
        <v>2.275199478353581</v>
      </c>
      <c r="AB420" s="49" t="n">
        <v>2.225322018656322</v>
      </c>
      <c r="AC420" s="49" t="n">
        <v>2.177266773869119</v>
      </c>
      <c r="AD420" s="49" t="n">
        <v>2.130852249061084</v>
      </c>
      <c r="AE420" s="49" t="n">
        <v>2.085924898037474</v>
      </c>
      <c r="AF420" s="50" t="n">
        <v>2.042353660847026</v>
      </c>
    </row>
    <row r="421" hidden="1" s="108">
      <c r="A421" s="49" t="inlineStr">
        <is>
          <t>Israel_Offshore_1_high_temp_baseline</t>
        </is>
      </c>
      <c r="B421" s="49" t="n">
        <v>16.96603834508585</v>
      </c>
      <c r="C421" s="49" t="n">
        <v>16.27736000046349</v>
      </c>
      <c r="D421" s="49" t="n">
        <v>15.63888588963369</v>
      </c>
      <c r="E421" s="49" t="n">
        <v>15.03306261518241</v>
      </c>
      <c r="F421" s="49" t="n">
        <v>14.44848474782717</v>
      </c>
      <c r="G421" s="49" t="n">
        <v>13.87718698590284</v>
      </c>
      <c r="H421" s="49" t="n">
        <v>13.31325744066416</v>
      </c>
      <c r="I421" s="49" t="n">
        <v>12.75206562950892</v>
      </c>
      <c r="J421" s="49" t="n">
        <v>12.18980257057915</v>
      </c>
      <c r="K421" s="49" t="n">
        <v>11.62319033940739</v>
      </c>
      <c r="L421" s="49" t="n">
        <v>11.04928852060297</v>
      </c>
      <c r="M421" s="49" t="n">
        <v>10.75850265291054</v>
      </c>
      <c r="N421" s="49" t="n">
        <v>10.49559421594307</v>
      </c>
      <c r="O421" s="49" t="n">
        <v>10.25033292150465</v>
      </c>
      <c r="P421" s="49" t="n">
        <v>10.01847460721341</v>
      </c>
      <c r="Q421" s="49" t="n">
        <v>9.797395592383388</v>
      </c>
      <c r="R421" s="49" t="n">
        <v>9.586230975481179</v>
      </c>
      <c r="S421" s="49" t="n">
        <v>9.380657570553286</v>
      </c>
      <c r="T421" s="49" t="n">
        <v>9.181011718688373</v>
      </c>
      <c r="U421" s="49" t="n">
        <v>8.987837216399093</v>
      </c>
      <c r="V421" s="49" t="n">
        <v>8.795600179400232</v>
      </c>
      <c r="W421" s="49" t="n">
        <v>8.59375013660207</v>
      </c>
      <c r="X421" s="49" t="n">
        <v>8.39547133485415</v>
      </c>
      <c r="Y421" s="49" t="n">
        <v>8.202866513394254</v>
      </c>
      <c r="Z421" s="49" t="n">
        <v>8.020121327661453</v>
      </c>
      <c r="AA421" s="49" t="n">
        <v>7.786290083780612</v>
      </c>
      <c r="AB421" s="49" t="n">
        <v>7.597516141520908</v>
      </c>
      <c r="AC421" s="49" t="n">
        <v>7.411793059409981</v>
      </c>
      <c r="AD421" s="49" t="n">
        <v>7.228362603550117</v>
      </c>
      <c r="AE421" s="49" t="n">
        <v>7.046582857380352</v>
      </c>
      <c r="AF421" s="50" t="n">
        <v>6.86590094428964</v>
      </c>
    </row>
    <row r="422" hidden="1" s="108">
      <c r="A422" s="49" t="inlineStr">
        <is>
          <t>Israel_Offshore_2_high_temp_baseline</t>
        </is>
      </c>
      <c r="B422" s="49" t="n">
        <v>20.96674707872521</v>
      </c>
      <c r="C422" s="49" t="n">
        <v>20.13381157590079</v>
      </c>
      <c r="D422" s="49" t="n">
        <v>19.36727890327174</v>
      </c>
      <c r="E422" s="49" t="n">
        <v>18.64418193983462</v>
      </c>
      <c r="F422" s="49" t="n">
        <v>17.94958617026374</v>
      </c>
      <c r="G422" s="49" t="n">
        <v>17.27304506564595</v>
      </c>
      <c r="H422" s="49" t="n">
        <v>16.6067836270519</v>
      </c>
      <c r="I422" s="49" t="n">
        <v>15.94468562347098</v>
      </c>
      <c r="J422" s="49" t="n">
        <v>15.28168845868628</v>
      </c>
      <c r="K422" s="49" t="n">
        <v>14.61339888819617</v>
      </c>
      <c r="L422" s="49" t="n">
        <v>13.93583444917926</v>
      </c>
      <c r="M422" s="49" t="n">
        <v>13.57111187019399</v>
      </c>
      <c r="N422" s="49" t="n">
        <v>13.24345242543031</v>
      </c>
      <c r="O422" s="49" t="n">
        <v>12.9394727151235</v>
      </c>
      <c r="P422" s="49" t="n">
        <v>12.65366058679644</v>
      </c>
      <c r="Q422" s="49" t="n">
        <v>12.38262896023208</v>
      </c>
      <c r="R422" s="49" t="n">
        <v>12.12531626663874</v>
      </c>
      <c r="S422" s="49" t="n">
        <v>11.87604222011994</v>
      </c>
      <c r="T422" s="49" t="n">
        <v>11.63532054357418</v>
      </c>
      <c r="U422" s="49" t="n">
        <v>11.40395011415178</v>
      </c>
      <c r="V422" s="49" t="n">
        <v>11.17458141233264</v>
      </c>
      <c r="W422" s="49" t="n">
        <v>10.92807600686443</v>
      </c>
      <c r="X422" s="49" t="n">
        <v>10.68709676541817</v>
      </c>
      <c r="Y422" s="49" t="n">
        <v>10.4545404944956</v>
      </c>
      <c r="Z422" s="49" t="n">
        <v>10.23613769433316</v>
      </c>
      <c r="AA422" s="49" t="n">
        <v>9.949596987449123</v>
      </c>
      <c r="AB422" s="49" t="n">
        <v>9.724843560539439</v>
      </c>
      <c r="AC422" s="49" t="n">
        <v>9.50524883862804</v>
      </c>
      <c r="AD422" s="49" t="n">
        <v>9.289867777686441</v>
      </c>
      <c r="AE422" s="49" t="n">
        <v>9.077912958199821</v>
      </c>
      <c r="AF422" s="50" t="n">
        <v>8.86871868928171</v>
      </c>
    </row>
    <row r="423" hidden="1" s="108">
      <c r="A423" s="49" t="inlineStr">
        <is>
          <t>Israel_PV_2_high_temp_baseline</t>
        </is>
      </c>
      <c r="B423" s="49" t="n">
        <v>8.645633696731895</v>
      </c>
      <c r="C423" s="49" t="n">
        <v>8.156559937637386</v>
      </c>
      <c r="D423" s="49" t="n">
        <v>7.69051081287297</v>
      </c>
      <c r="E423" s="49" t="n">
        <v>7.240681749074136</v>
      </c>
      <c r="F423" s="49" t="n">
        <v>6.802700628981707</v>
      </c>
      <c r="G423" s="49" t="n">
        <v>6.373593344573142</v>
      </c>
      <c r="H423" s="49" t="n">
        <v>5.951243457649499</v>
      </c>
      <c r="I423" s="49" t="n">
        <v>5.534088339029475</v>
      </c>
      <c r="J423" s="49" t="n">
        <v>5.120938011988502</v>
      </c>
      <c r="K423" s="49" t="n">
        <v>4.710861896592739</v>
      </c>
      <c r="L423" s="49" t="n">
        <v>4.303115156525141</v>
      </c>
      <c r="M423" s="49" t="n">
        <v>4.17707520299833</v>
      </c>
      <c r="N423" s="49" t="n">
        <v>4.0550363788004</v>
      </c>
      <c r="O423" s="49" t="n">
        <v>3.935674197908288</v>
      </c>
      <c r="P423" s="49" t="n">
        <v>3.818762771977669</v>
      </c>
      <c r="Q423" s="49" t="n">
        <v>3.703444961537712</v>
      </c>
      <c r="R423" s="49" t="n">
        <v>3.589197063866915</v>
      </c>
      <c r="S423" s="49" t="n">
        <v>3.477141386048269</v>
      </c>
      <c r="T423" s="49" t="n">
        <v>3.366480023879765</v>
      </c>
      <c r="U423" s="49" t="n">
        <v>3.257355792134038</v>
      </c>
      <c r="V423" s="49" t="n">
        <v>3.149115413003802</v>
      </c>
      <c r="W423" s="49" t="n">
        <v>3.041692382138295</v>
      </c>
      <c r="X423" s="49" t="n">
        <v>2.934484686769326</v>
      </c>
      <c r="Y423" s="49" t="n">
        <v>2.828488567452152</v>
      </c>
      <c r="Z423" s="49" t="n">
        <v>2.727381762753663</v>
      </c>
      <c r="AA423" s="49" t="n">
        <v>2.603499805592644</v>
      </c>
      <c r="AB423" s="49" t="n">
        <v>2.49775424938709</v>
      </c>
      <c r="AC423" s="49" t="n">
        <v>2.393071558290147</v>
      </c>
      <c r="AD423" s="49" t="n">
        <v>2.289296567047365</v>
      </c>
      <c r="AE423" s="49" t="n">
        <v>2.186297651302424</v>
      </c>
      <c r="AF423" s="50" t="n">
        <v>2.083962106213338</v>
      </c>
    </row>
    <row r="424" hidden="1" s="108">
      <c r="A424" s="49" t="inlineStr">
        <is>
          <t>Israel_PV_3_high_temp_baseline</t>
        </is>
      </c>
      <c r="B424" s="49" t="n">
        <v>8.980111945850663</v>
      </c>
      <c r="C424" s="49" t="n">
        <v>8.471519497827101</v>
      </c>
      <c r="D424" s="49" t="n">
        <v>7.986900436496098</v>
      </c>
      <c r="E424" s="49" t="n">
        <v>7.519396258964189</v>
      </c>
      <c r="F424" s="49" t="n">
        <v>7.064608644891662</v>
      </c>
      <c r="G424" s="49" t="n">
        <v>6.61955286786687</v>
      </c>
      <c r="H424" s="49" t="n">
        <v>6.182111313033937</v>
      </c>
      <c r="I424" s="49" t="n">
        <v>5.750726275888455</v>
      </c>
      <c r="J424" s="49" t="n">
        <v>5.324216884854541</v>
      </c>
      <c r="K424" s="49" t="n">
        <v>4.901664691602117</v>
      </c>
      <c r="L424" s="49" t="n">
        <v>4.482339300547401</v>
      </c>
      <c r="M424" s="49" t="n">
        <v>4.35125256335917</v>
      </c>
      <c r="N424" s="49" t="n">
        <v>4.224428032201791</v>
      </c>
      <c r="O424" s="49" t="n">
        <v>4.100453111661172</v>
      </c>
      <c r="P424" s="49" t="n">
        <v>3.97908793424131</v>
      </c>
      <c r="Q424" s="49" t="n">
        <v>3.859417897054357</v>
      </c>
      <c r="R424" s="49" t="n">
        <v>3.740884099552491</v>
      </c>
      <c r="S424" s="49" t="n">
        <v>3.624686882139642</v>
      </c>
      <c r="T424" s="49" t="n">
        <v>3.509974337939743</v>
      </c>
      <c r="U424" s="49" t="n">
        <v>3.39689997571528</v>
      </c>
      <c r="V424" s="49" t="n">
        <v>3.284765870214993</v>
      </c>
      <c r="W424" s="49" t="n">
        <v>3.173869757033159</v>
      </c>
      <c r="X424" s="49" t="n">
        <v>3.063059390786628</v>
      </c>
      <c r="Y424" s="49" t="n">
        <v>2.953391051738258</v>
      </c>
      <c r="Z424" s="49" t="n">
        <v>2.848761284356867</v>
      </c>
      <c r="AA424" s="49" t="n">
        <v>2.719808555857557</v>
      </c>
      <c r="AB424" s="49" t="n">
        <v>2.60995867045142</v>
      </c>
      <c r="AC424" s="49" t="n">
        <v>2.501066520276141</v>
      </c>
      <c r="AD424" s="49" t="n">
        <v>2.392958138649077</v>
      </c>
      <c r="AE424" s="49" t="n">
        <v>2.285485168262071</v>
      </c>
      <c r="AF424" s="50" t="n">
        <v>2.178519812731356</v>
      </c>
    </row>
    <row r="425" hidden="1" s="108">
      <c r="A425" s="49" t="inlineStr">
        <is>
          <t>Israel_PV_4_high_temp_baseline</t>
        </is>
      </c>
      <c r="B425" s="49" t="n">
        <v>9.766971228950815</v>
      </c>
      <c r="C425" s="49" t="n">
        <v>9.215893556378925</v>
      </c>
      <c r="D425" s="49" t="n">
        <v>8.691808462253057</v>
      </c>
      <c r="E425" s="49" t="n">
        <v>8.187039005752307</v>
      </c>
      <c r="F425" s="49" t="n">
        <v>7.696665942990196</v>
      </c>
      <c r="G425" s="49" t="n">
        <v>7.217354127838496</v>
      </c>
      <c r="H425" s="49" t="n">
        <v>6.746739861047235</v>
      </c>
      <c r="I425" s="49" t="n">
        <v>6.283086577225538</v>
      </c>
      <c r="J425" s="49" t="n">
        <v>5.82507970084305</v>
      </c>
      <c r="K425" s="49" t="n">
        <v>5.371698478267374</v>
      </c>
      <c r="L425" s="49" t="n">
        <v>4.92213268477551</v>
      </c>
      <c r="M425" s="49" t="n">
        <v>4.778829998938727</v>
      </c>
      <c r="N425" s="49" t="n">
        <v>4.640393385154827</v>
      </c>
      <c r="O425" s="49" t="n">
        <v>4.505177491257179</v>
      </c>
      <c r="P425" s="49" t="n">
        <v>4.37289618224349</v>
      </c>
      <c r="Q425" s="49" t="n">
        <v>4.242487204701675</v>
      </c>
      <c r="R425" s="49" t="n">
        <v>4.113302153787252</v>
      </c>
      <c r="S425" s="49" t="n">
        <v>3.986717022647493</v>
      </c>
      <c r="T425" s="49" t="n">
        <v>3.8617457470234</v>
      </c>
      <c r="U425" s="49" t="n">
        <v>3.738559309509177</v>
      </c>
      <c r="V425" s="49" t="n">
        <v>3.616352840552463</v>
      </c>
      <c r="W425" s="49" t="n">
        <v>3.495314275661641</v>
      </c>
      <c r="X425" s="49" t="n">
        <v>3.374280351521117</v>
      </c>
      <c r="Y425" s="49" t="n">
        <v>3.254451452209092</v>
      </c>
      <c r="Z425" s="49" t="n">
        <v>3.140253129711503</v>
      </c>
      <c r="AA425" s="49" t="n">
        <v>2.998287257296197</v>
      </c>
      <c r="AB425" s="49" t="n">
        <v>2.877953888308756</v>
      </c>
      <c r="AC425" s="49" t="n">
        <v>2.758589728888603</v>
      </c>
      <c r="AD425" s="49" t="n">
        <v>2.63998757509782</v>
      </c>
      <c r="AE425" s="49" t="n">
        <v>2.521969879500935</v>
      </c>
      <c r="AF425" s="50" t="n">
        <v>2.404382871509309</v>
      </c>
    </row>
    <row r="426" hidden="1" s="108">
      <c r="A426" s="49" t="inlineStr">
        <is>
          <t>Libya_Offshore_1_low_temp_baseline</t>
        </is>
      </c>
      <c r="B426" s="49" t="n">
        <v>6.737806146010489</v>
      </c>
      <c r="C426" s="49" t="n">
        <v>6.521532873430969</v>
      </c>
      <c r="D426" s="49" t="n">
        <v>6.332696268073221</v>
      </c>
      <c r="E426" s="49" t="n">
        <v>6.16346228057678</v>
      </c>
      <c r="F426" s="49" t="n">
        <v>6.008890928090371</v>
      </c>
      <c r="G426" s="49" t="n">
        <v>5.865673753600776</v>
      </c>
      <c r="H426" s="49" t="n">
        <v>5.731490200745432</v>
      </c>
      <c r="I426" s="49" t="n">
        <v>5.604651907934839</v>
      </c>
      <c r="J426" s="49" t="n">
        <v>5.483893340715198</v>
      </c>
      <c r="K426" s="49" t="n">
        <v>5.368242157862396</v>
      </c>
      <c r="L426" s="49" t="n">
        <v>5.256935532833579</v>
      </c>
      <c r="M426" s="49" t="n">
        <v>5.120172163326769</v>
      </c>
      <c r="N426" s="49" t="n">
        <v>5.000081478494597</v>
      </c>
      <c r="O426" s="49" t="n">
        <v>4.890919145952437</v>
      </c>
      <c r="P426" s="49" t="n">
        <v>4.790303238005959</v>
      </c>
      <c r="Q426" s="49" t="n">
        <v>4.696764046085023</v>
      </c>
      <c r="R426" s="49" t="n">
        <v>4.609822156984775</v>
      </c>
      <c r="S426" s="49" t="n">
        <v>4.527056193669331</v>
      </c>
      <c r="T426" s="49" t="n">
        <v>4.448664233053553</v>
      </c>
      <c r="U426" s="49" t="n">
        <v>4.374964585348843</v>
      </c>
      <c r="V426" s="49" t="n">
        <v>4.302853065412956</v>
      </c>
      <c r="W426" s="49" t="n">
        <v>4.222120716869092</v>
      </c>
      <c r="X426" s="49" t="n">
        <v>4.144735630265886</v>
      </c>
      <c r="Y426" s="49" t="n">
        <v>4.071914427768968</v>
      </c>
      <c r="Z426" s="49" t="n">
        <v>4.006062392238307</v>
      </c>
      <c r="AA426" s="49" t="n">
        <v>3.912684896444622</v>
      </c>
      <c r="AB426" s="49" t="n">
        <v>3.846263107932727</v>
      </c>
      <c r="AC426" s="49" t="n">
        <v>3.783061221371625</v>
      </c>
      <c r="AD426" s="49" t="n">
        <v>3.722694504083018</v>
      </c>
      <c r="AE426" s="49" t="n">
        <v>3.664846384845554</v>
      </c>
      <c r="AF426" s="50" t="n">
        <v>3.609253222352686</v>
      </c>
    </row>
    <row r="427" hidden="1" s="108">
      <c r="A427" s="49" t="inlineStr">
        <is>
          <t>Libya_Offshore_2_low_temp_baseline</t>
        </is>
      </c>
      <c r="B427" s="49" t="n">
        <v>8.940826532247357</v>
      </c>
      <c r="C427" s="49" t="n">
        <v>8.655668983783944</v>
      </c>
      <c r="D427" s="49" t="n">
        <v>8.408993848887778</v>
      </c>
      <c r="E427" s="49" t="n">
        <v>8.189846224508628</v>
      </c>
      <c r="F427" s="49" t="n">
        <v>7.991319874345266</v>
      </c>
      <c r="G427" s="49" t="n">
        <v>7.808790782280459</v>
      </c>
      <c r="H427" s="49" t="n">
        <v>7.639016711251315</v>
      </c>
      <c r="I427" s="49" t="n">
        <v>7.479639602773901</v>
      </c>
      <c r="J427" s="49" t="n">
        <v>7.328892712323252</v>
      </c>
      <c r="K427" s="49" t="n">
        <v>7.185419290202923</v>
      </c>
      <c r="L427" s="49" t="n">
        <v>7.048155548967834</v>
      </c>
      <c r="M427" s="49" t="n">
        <v>6.862318744373496</v>
      </c>
      <c r="N427" s="49" t="n">
        <v>6.699892675179951</v>
      </c>
      <c r="O427" s="49" t="n">
        <v>6.552788817172308</v>
      </c>
      <c r="P427" s="49" t="n">
        <v>6.417653799300538</v>
      </c>
      <c r="Q427" s="49" t="n">
        <v>6.292418880908909</v>
      </c>
      <c r="R427" s="49" t="n">
        <v>6.176409904693605</v>
      </c>
      <c r="S427" s="49" t="n">
        <v>6.066217883976534</v>
      </c>
      <c r="T427" s="49" t="n">
        <v>5.962122711891098</v>
      </c>
      <c r="U427" s="49" t="n">
        <v>5.864573583898338</v>
      </c>
      <c r="V427" s="49" t="n">
        <v>5.769199879081983</v>
      </c>
      <c r="W427" s="49" t="n">
        <v>5.661626072994292</v>
      </c>
      <c r="X427" s="49" t="n">
        <v>5.558708479646202</v>
      </c>
      <c r="Y427" s="49" t="n">
        <v>5.462162047109818</v>
      </c>
      <c r="Z427" s="49" t="n">
        <v>5.375376321534361</v>
      </c>
      <c r="AA427" s="49" t="n">
        <v>5.249763914996609</v>
      </c>
      <c r="AB427" s="49" t="n">
        <v>5.162066272974012</v>
      </c>
      <c r="AC427" s="49" t="n">
        <v>5.078851819920915</v>
      </c>
      <c r="AD427" s="49" t="n">
        <v>4.999579825734049</v>
      </c>
      <c r="AE427" s="49" t="n">
        <v>4.923805476363914</v>
      </c>
      <c r="AF427" s="50" t="n">
        <v>4.851158436568503</v>
      </c>
    </row>
    <row r="428" hidden="1" s="108">
      <c r="A428" s="49" t="inlineStr">
        <is>
          <t>Libya_PV_2_low_temp_baseline</t>
        </is>
      </c>
      <c r="B428" s="49" t="n">
        <v>4.05381528230874</v>
      </c>
      <c r="C428" s="49" t="n">
        <v>3.876753193097236</v>
      </c>
      <c r="D428" s="49" t="n">
        <v>3.71836281562411</v>
      </c>
      <c r="E428" s="49" t="n">
        <v>3.573398979079644</v>
      </c>
      <c r="F428" s="49" t="n">
        <v>3.438519684501915</v>
      </c>
      <c r="G428" s="49" t="n">
        <v>3.311474151581056</v>
      </c>
      <c r="H428" s="49" t="n">
        <v>3.19067958896707</v>
      </c>
      <c r="I428" s="49" t="n">
        <v>3.074983690660499</v>
      </c>
      <c r="J428" s="49" t="n">
        <v>2.963523340566597</v>
      </c>
      <c r="K428" s="49" t="n">
        <v>2.855636467563937</v>
      </c>
      <c r="L428" s="49" t="n">
        <v>2.750804849254248</v>
      </c>
      <c r="M428" s="49" t="n">
        <v>2.684302664279307</v>
      </c>
      <c r="N428" s="49" t="n">
        <v>2.622084913351449</v>
      </c>
      <c r="O428" s="49" t="n">
        <v>2.562802630472538</v>
      </c>
      <c r="P428" s="49" t="n">
        <v>2.506219099576018</v>
      </c>
      <c r="Q428" s="49" t="n">
        <v>2.451460625508188</v>
      </c>
      <c r="R428" s="49" t="n">
        <v>2.397991451619594</v>
      </c>
      <c r="S428" s="49" t="n">
        <v>2.346939082635931</v>
      </c>
      <c r="T428" s="49" t="n">
        <v>2.297491527500859</v>
      </c>
      <c r="U428" s="49" t="n">
        <v>2.249787552157216</v>
      </c>
      <c r="V428" s="49" t="n">
        <v>2.203162257710799</v>
      </c>
      <c r="W428" s="49" t="n">
        <v>2.156183620827377</v>
      </c>
      <c r="X428" s="49" t="n">
        <v>2.109867581383924</v>
      </c>
      <c r="Y428" s="49" t="n">
        <v>2.065226381155917</v>
      </c>
      <c r="Z428" s="49" t="n">
        <v>2.026016910448098</v>
      </c>
      <c r="AA428" s="49" t="n">
        <v>1.963995383906596</v>
      </c>
      <c r="AB428" s="49" t="n">
        <v>1.920909337184516</v>
      </c>
      <c r="AC428" s="49" t="n">
        <v>1.879357607326736</v>
      </c>
      <c r="AD428" s="49" t="n">
        <v>1.839188563458546</v>
      </c>
      <c r="AE428" s="49" t="n">
        <v>1.800273898032808</v>
      </c>
      <c r="AF428" s="50" t="n">
        <v>1.762504068993473</v>
      </c>
    </row>
    <row r="429" hidden="1" s="108">
      <c r="A429" s="49" t="inlineStr">
        <is>
          <t>Libya_PV_3_low_temp_baseline</t>
        </is>
      </c>
      <c r="B429" s="49" t="n">
        <v>4.246480617662003</v>
      </c>
      <c r="C429" s="49" t="n">
        <v>4.060797541795405</v>
      </c>
      <c r="D429" s="49" t="n">
        <v>3.89483894256569</v>
      </c>
      <c r="E429" s="49" t="n">
        <v>3.74305152399225</v>
      </c>
      <c r="F429" s="49" t="n">
        <v>3.601896648069919</v>
      </c>
      <c r="G429" s="49" t="n">
        <v>3.468990884798664</v>
      </c>
      <c r="H429" s="49" t="n">
        <v>3.342658004330324</v>
      </c>
      <c r="I429" s="49" t="n">
        <v>3.221677557195948</v>
      </c>
      <c r="J429" s="49" t="n">
        <v>3.105135293123052</v>
      </c>
      <c r="K429" s="49" t="n">
        <v>2.992329842993049</v>
      </c>
      <c r="L429" s="49" t="n">
        <v>2.882712163113978</v>
      </c>
      <c r="M429" s="49" t="n">
        <v>2.812945042181898</v>
      </c>
      <c r="N429" s="49" t="n">
        <v>2.747682318109549</v>
      </c>
      <c r="O429" s="49" t="n">
        <v>2.685505089769756</v>
      </c>
      <c r="P429" s="49" t="n">
        <v>2.62616573061145</v>
      </c>
      <c r="Q429" s="49" t="n">
        <v>2.568744610673925</v>
      </c>
      <c r="R429" s="49" t="n">
        <v>2.512677671597478</v>
      </c>
      <c r="S429" s="49" t="n">
        <v>2.45915522100428</v>
      </c>
      <c r="T429" s="49" t="n">
        <v>2.407321852902637</v>
      </c>
      <c r="U429" s="49" t="n">
        <v>2.357324964102507</v>
      </c>
      <c r="V429" s="49" t="n">
        <v>2.308463529033669</v>
      </c>
      <c r="W429" s="49" t="n">
        <v>2.25923543912964</v>
      </c>
      <c r="X429" s="49" t="n">
        <v>2.210703393366335</v>
      </c>
      <c r="Y429" s="49" t="n">
        <v>2.163935824573653</v>
      </c>
      <c r="Z429" s="49" t="n">
        <v>2.122897466746061</v>
      </c>
      <c r="AA429" s="49" t="n">
        <v>2.057780789217985</v>
      </c>
      <c r="AB429" s="49" t="n">
        <v>2.012645488946903</v>
      </c>
      <c r="AC429" s="49" t="n">
        <v>1.969125700723446</v>
      </c>
      <c r="AD429" s="49" t="n">
        <v>1.927061126526378</v>
      </c>
      <c r="AE429" s="49" t="n">
        <v>1.886316135425606</v>
      </c>
      <c r="AF429" s="50" t="n">
        <v>1.846774943280884</v>
      </c>
    </row>
    <row r="430" hidden="1" s="108">
      <c r="A430" s="49" t="inlineStr">
        <is>
          <t>Libya_PV_4_low_temp_baseline</t>
        </is>
      </c>
      <c r="B430" s="49" t="n">
        <v>4.686351764638959</v>
      </c>
      <c r="C430" s="49" t="n">
        <v>4.480767150055655</v>
      </c>
      <c r="D430" s="49" t="n">
        <v>4.297282304437599</v>
      </c>
      <c r="E430" s="49" t="n">
        <v>4.129691157615889</v>
      </c>
      <c r="F430" s="49" t="n">
        <v>3.974039704761088</v>
      </c>
      <c r="G430" s="49" t="n">
        <v>3.82766515812975</v>
      </c>
      <c r="H430" s="49" t="n">
        <v>3.688695119898565</v>
      </c>
      <c r="I430" s="49" t="n">
        <v>3.555766540961513</v>
      </c>
      <c r="J430" s="49" t="n">
        <v>3.427858528717496</v>
      </c>
      <c r="K430" s="49" t="n">
        <v>3.304188049696491</v>
      </c>
      <c r="L430" s="49" t="n">
        <v>3.184142254012859</v>
      </c>
      <c r="M430" s="49" t="n">
        <v>3.106745309008424</v>
      </c>
      <c r="N430" s="49" t="n">
        <v>3.034421011971586</v>
      </c>
      <c r="O430" s="49" t="n">
        <v>2.965567509943352</v>
      </c>
      <c r="P430" s="49" t="n">
        <v>2.899903137112041</v>
      </c>
      <c r="Q430" s="49" t="n">
        <v>2.836390856243834</v>
      </c>
      <c r="R430" s="49" t="n">
        <v>2.774394916662178</v>
      </c>
      <c r="S430" s="49" t="n">
        <v>2.71525214867762</v>
      </c>
      <c r="T430" s="49" t="n">
        <v>2.657999172567445</v>
      </c>
      <c r="U430" s="49" t="n">
        <v>2.602800195494854</v>
      </c>
      <c r="V430" s="49" t="n">
        <v>2.548866719008529</v>
      </c>
      <c r="W430" s="49" t="n">
        <v>2.494500730602312</v>
      </c>
      <c r="X430" s="49" t="n">
        <v>2.440907351538729</v>
      </c>
      <c r="Y430" s="49" t="n">
        <v>2.389286620944223</v>
      </c>
      <c r="Z430" s="49" t="n">
        <v>2.344091924931978</v>
      </c>
      <c r="AA430" s="49" t="n">
        <v>2.271844862008322</v>
      </c>
      <c r="AB430" s="49" t="n">
        <v>2.222030765559782</v>
      </c>
      <c r="AC430" s="49" t="n">
        <v>2.174023456412655</v>
      </c>
      <c r="AD430" s="49" t="n">
        <v>2.127643368174104</v>
      </c>
      <c r="AE430" s="49" t="n">
        <v>2.082738577444496</v>
      </c>
      <c r="AF430" s="50" t="n">
        <v>2.03917940129041</v>
      </c>
    </row>
    <row r="431" hidden="1" s="108">
      <c r="A431" s="49" t="inlineStr">
        <is>
          <t>Libya_Offshore_1_high_temp_baseline</t>
        </is>
      </c>
      <c r="B431" s="49" t="n">
        <v>9.344042154401599</v>
      </c>
      <c r="C431" s="49" t="n">
        <v>8.941476894426359</v>
      </c>
      <c r="D431" s="49" t="n">
        <v>8.564717262566466</v>
      </c>
      <c r="E431" s="49" t="n">
        <v>8.205446213508386</v>
      </c>
      <c r="F431" s="49" t="n">
        <v>7.858346049351947</v>
      </c>
      <c r="G431" s="49" t="n">
        <v>7.519789617163353</v>
      </c>
      <c r="H431" s="49" t="n">
        <v>7.187171906427746</v>
      </c>
      <c r="I431" s="49" t="n">
        <v>6.858539885659596</v>
      </c>
      <c r="J431" s="49" t="n">
        <v>6.53237407457044</v>
      </c>
      <c r="K431" s="49" t="n">
        <v>6.207452862304729</v>
      </c>
      <c r="L431" s="49" t="n">
        <v>5.882764547960109</v>
      </c>
      <c r="M431" s="49" t="n">
        <v>5.726028690018533</v>
      </c>
      <c r="N431" s="49" t="n">
        <v>5.583559400583944</v>
      </c>
      <c r="O431" s="49" t="n">
        <v>5.450243646319909</v>
      </c>
      <c r="P431" s="49" t="n">
        <v>5.32397821641526</v>
      </c>
      <c r="Q431" s="49" t="n">
        <v>5.203472213098495</v>
      </c>
      <c r="R431" s="49" t="n">
        <v>5.088324803469058</v>
      </c>
      <c r="S431" s="49" t="n">
        <v>4.976364842275329</v>
      </c>
      <c r="T431" s="49" t="n">
        <v>4.867793682849866</v>
      </c>
      <c r="U431" s="49" t="n">
        <v>4.76292255838495</v>
      </c>
      <c r="V431" s="49" t="n">
        <v>4.658937354093674</v>
      </c>
      <c r="W431" s="49" t="n">
        <v>4.548600285243034</v>
      </c>
      <c r="X431" s="49" t="n">
        <v>4.440443398231606</v>
      </c>
      <c r="Y431" s="49" t="n">
        <v>4.335583399433212</v>
      </c>
      <c r="Z431" s="49" t="n">
        <v>4.236225903596328</v>
      </c>
      <c r="AA431" s="49" t="n">
        <v>4.11078568067565</v>
      </c>
      <c r="AB431" s="49" t="n">
        <v>4.009143071394776</v>
      </c>
      <c r="AC431" s="49" t="n">
        <v>3.909568205869184</v>
      </c>
      <c r="AD431" s="49" t="n">
        <v>3.811705575237829</v>
      </c>
      <c r="AE431" s="49" t="n">
        <v>3.71526054972515</v>
      </c>
      <c r="AF431" s="50" t="n">
        <v>3.619985638343216</v>
      </c>
    </row>
    <row r="432" hidden="1" s="108">
      <c r="A432" s="49" t="inlineStr">
        <is>
          <t>Libya_Offshore_2_high_temp_baseline</t>
        </is>
      </c>
      <c r="B432" s="49" t="n">
        <v>11.50974955536609</v>
      </c>
      <c r="C432" s="49" t="n">
        <v>11.02770131986432</v>
      </c>
      <c r="D432" s="49" t="n">
        <v>10.58127788539234</v>
      </c>
      <c r="E432" s="49" t="n">
        <v>10.15935172462767</v>
      </c>
      <c r="F432" s="49" t="n">
        <v>9.754830805659591</v>
      </c>
      <c r="G432" s="49" t="n">
        <v>9.362898237320206</v>
      </c>
      <c r="H432" s="49" t="n">
        <v>8.980113572395455</v>
      </c>
      <c r="I432" s="49" t="n">
        <v>8.603915321830245</v>
      </c>
      <c r="J432" s="49" t="n">
        <v>8.232327563592872</v>
      </c>
      <c r="K432" s="49" t="n">
        <v>7.863777839118262</v>
      </c>
      <c r="L432" s="49" t="n">
        <v>7.49697923077939</v>
      </c>
      <c r="M432" s="49" t="n">
        <v>7.299799134897146</v>
      </c>
      <c r="N432" s="49" t="n">
        <v>7.122307357630744</v>
      </c>
      <c r="O432" s="49" t="n">
        <v>6.957445917566364</v>
      </c>
      <c r="P432" s="49" t="n">
        <v>6.802314573011731</v>
      </c>
      <c r="Q432" s="49" t="n">
        <v>6.655134496723242</v>
      </c>
      <c r="R432" s="49" t="n">
        <v>6.515357410118299</v>
      </c>
      <c r="S432" s="49" t="n">
        <v>6.379982678453528</v>
      </c>
      <c r="T432" s="49" t="n">
        <v>6.249293197668119</v>
      </c>
      <c r="U432" s="49" t="n">
        <v>6.123724500064153</v>
      </c>
      <c r="V432" s="49" t="n">
        <v>5.9993804953052</v>
      </c>
      <c r="W432" s="49" t="n">
        <v>5.865653623075183</v>
      </c>
      <c r="X432" s="49" t="n">
        <v>5.735087670238419</v>
      </c>
      <c r="Y432" s="49" t="n">
        <v>5.609244466805099</v>
      </c>
      <c r="Z432" s="49" t="n">
        <v>5.491204216093204</v>
      </c>
      <c r="AA432" s="49" t="n">
        <v>5.337054640764693</v>
      </c>
      <c r="AB432" s="49" t="n">
        <v>5.216154214695353</v>
      </c>
      <c r="AC432" s="49" t="n">
        <v>5.098311374980697</v>
      </c>
      <c r="AD432" s="49" t="n">
        <v>4.983043133990451</v>
      </c>
      <c r="AE432" s="49" t="n">
        <v>4.869950422284772</v>
      </c>
      <c r="AF432" s="50" t="n">
        <v>4.75869918587698</v>
      </c>
    </row>
    <row r="433" hidden="1" s="108">
      <c r="A433" s="49" t="inlineStr">
        <is>
          <t>Libya_PV_2_high_temp_baseline</t>
        </is>
      </c>
      <c r="B433" s="49" t="n">
        <v>8.66352390006158</v>
      </c>
      <c r="C433" s="49" t="n">
        <v>8.173049092355773</v>
      </c>
      <c r="D433" s="49" t="n">
        <v>7.705433176217902</v>
      </c>
      <c r="E433" s="49" t="n">
        <v>7.254235596359223</v>
      </c>
      <c r="F433" s="49" t="n">
        <v>6.815329183521186</v>
      </c>
      <c r="G433" s="49" t="n">
        <v>6.38591577027457</v>
      </c>
      <c r="H433" s="49" t="n">
        <v>5.964012290440297</v>
      </c>
      <c r="I433" s="49" t="n">
        <v>5.548161950525317</v>
      </c>
      <c r="J433" s="49" t="n">
        <v>5.137262135857004</v>
      </c>
      <c r="K433" s="49" t="n">
        <v>4.730456886727822</v>
      </c>
      <c r="L433" s="49" t="n">
        <v>4.327067018699242</v>
      </c>
      <c r="M433" s="49" t="n">
        <v>4.200676192597914</v>
      </c>
      <c r="N433" s="49" t="n">
        <v>4.078362359458914</v>
      </c>
      <c r="O433" s="49" t="n">
        <v>3.958749156359167</v>
      </c>
      <c r="P433" s="49" t="n">
        <v>3.84159489452417</v>
      </c>
      <c r="Q433" s="49" t="n">
        <v>3.726011950135742</v>
      </c>
      <c r="R433" s="49" t="n">
        <v>3.611458701459441</v>
      </c>
      <c r="S433" s="49" t="n">
        <v>3.499078676602826</v>
      </c>
      <c r="T433" s="49" t="n">
        <v>3.38804903605176</v>
      </c>
      <c r="U433" s="49" t="n">
        <v>3.278510124010985</v>
      </c>
      <c r="V433" s="49" t="n">
        <v>3.169791262203467</v>
      </c>
      <c r="W433" s="49" t="n">
        <v>3.062067045366375</v>
      </c>
      <c r="X433" s="49" t="n">
        <v>2.954395575456229</v>
      </c>
      <c r="Y433" s="49" t="n">
        <v>2.84777666809714</v>
      </c>
      <c r="Z433" s="49" t="n">
        <v>2.745895124890461</v>
      </c>
      <c r="AA433" s="49" t="n">
        <v>2.620960108520713</v>
      </c>
      <c r="AB433" s="49" t="n">
        <v>2.51407878092072</v>
      </c>
      <c r="AC433" s="49" t="n">
        <v>2.408062606656333</v>
      </c>
      <c r="AD433" s="49" t="n">
        <v>2.302742178727128</v>
      </c>
      <c r="AE433" s="49" t="n">
        <v>2.197972736632809</v>
      </c>
      <c r="AF433" s="50" t="n">
        <v>2.093629300031653</v>
      </c>
    </row>
    <row r="434" hidden="1" s="108">
      <c r="A434" s="49" t="inlineStr">
        <is>
          <t>Libya_PV_3_high_temp_baseline</t>
        </is>
      </c>
      <c r="B434" s="49" t="n">
        <v>8.999686887382836</v>
      </c>
      <c r="C434" s="49" t="n">
        <v>8.492011144343182</v>
      </c>
      <c r="D434" s="49" t="n">
        <v>8.008439577375597</v>
      </c>
      <c r="E434" s="49" t="n">
        <v>7.542047641280805</v>
      </c>
      <c r="F434" s="49" t="n">
        <v>7.088395039839103</v>
      </c>
      <c r="G434" s="49" t="n">
        <v>6.644468705986172</v>
      </c>
      <c r="H434" s="49" t="n">
        <v>6.208130923811098</v>
      </c>
      <c r="I434" s="49" t="n">
        <v>5.777809122412069</v>
      </c>
      <c r="J434" s="49" t="n">
        <v>5.352311024100929</v>
      </c>
      <c r="K434" s="49" t="n">
        <v>4.930709135862649</v>
      </c>
      <c r="L434" s="49" t="n">
        <v>4.512265670824957</v>
      </c>
      <c r="M434" s="49" t="n">
        <v>4.38067558772704</v>
      </c>
      <c r="N434" s="49" t="n">
        <v>4.253356115813069</v>
      </c>
      <c r="O434" s="49" t="n">
        <v>4.128843274248923</v>
      </c>
      <c r="P434" s="49" t="n">
        <v>4.006873500204088</v>
      </c>
      <c r="Q434" s="49" t="n">
        <v>3.886505319904106</v>
      </c>
      <c r="R434" s="49" t="n">
        <v>3.767164786166828</v>
      </c>
      <c r="S434" s="49" t="n">
        <v>3.650047141262744</v>
      </c>
      <c r="T434" s="49" t="n">
        <v>3.534282666370538</v>
      </c>
      <c r="U434" s="49" t="n">
        <v>3.420012933991876</v>
      </c>
      <c r="V434" s="49" t="n">
        <v>3.306531744393862</v>
      </c>
      <c r="W434" s="49" t="n">
        <v>3.193959612756355</v>
      </c>
      <c r="X434" s="49" t="n">
        <v>3.081547570291685</v>
      </c>
      <c r="Y434" s="49" t="n">
        <v>2.970347813359358</v>
      </c>
      <c r="Z434" s="49" t="n">
        <v>2.864240780274383</v>
      </c>
      <c r="AA434" s="49" t="n">
        <v>2.734006017130895</v>
      </c>
      <c r="AB434" s="49" t="n">
        <v>2.622861230527474</v>
      </c>
      <c r="AC434" s="49" t="n">
        <v>2.512755377261388</v>
      </c>
      <c r="AD434" s="49" t="n">
        <v>2.403518682667166</v>
      </c>
      <c r="AE434" s="49" t="n">
        <v>2.295006740712019</v>
      </c>
      <c r="AF434" s="50" t="n">
        <v>2.187095525966761</v>
      </c>
    </row>
    <row r="435" hidden="1" s="108">
      <c r="A435" s="49" t="inlineStr">
        <is>
          <t>Libya_PV_4_high_temp_baseline</t>
        </is>
      </c>
      <c r="B435" s="49" t="n">
        <v>9.775569846555111</v>
      </c>
      <c r="C435" s="49" t="n">
        <v>9.228518401097475</v>
      </c>
      <c r="D435" s="49" t="n">
        <v>8.708478800320659</v>
      </c>
      <c r="E435" s="49" t="n">
        <v>8.207202096870388</v>
      </c>
      <c r="F435" s="49" t="n">
        <v>7.719379819551477</v>
      </c>
      <c r="G435" s="49" t="n">
        <v>7.241392937018652</v>
      </c>
      <c r="H435" s="49" t="n">
        <v>6.77065836757077</v>
      </c>
      <c r="I435" s="49" t="n">
        <v>6.305261469168547</v>
      </c>
      <c r="J435" s="49" t="n">
        <v>5.843736916246895</v>
      </c>
      <c r="K435" s="49" t="n">
        <v>5.384931687033557</v>
      </c>
      <c r="L435" s="49" t="n">
        <v>4.927915938934956</v>
      </c>
      <c r="M435" s="49" t="n">
        <v>4.784078271053263</v>
      </c>
      <c r="N435" s="49" t="n">
        <v>4.644986264726399</v>
      </c>
      <c r="O435" s="49" t="n">
        <v>4.509039552949136</v>
      </c>
      <c r="P435" s="49" t="n">
        <v>4.375958628791767</v>
      </c>
      <c r="Q435" s="49" t="n">
        <v>4.244710788067787</v>
      </c>
      <c r="R435" s="49" t="n">
        <v>4.114665763858573</v>
      </c>
      <c r="S435" s="49" t="n">
        <v>3.987158084122055</v>
      </c>
      <c r="T435" s="49" t="n">
        <v>3.861229699529384</v>
      </c>
      <c r="U435" s="49" t="n">
        <v>3.737045560894285</v>
      </c>
      <c r="V435" s="49" t="n">
        <v>3.613824162510076</v>
      </c>
      <c r="W435" s="49" t="n">
        <v>3.491525799419517</v>
      </c>
      <c r="X435" s="49" t="n">
        <v>3.369472109826364</v>
      </c>
      <c r="Y435" s="49" t="n">
        <v>3.248846043185901</v>
      </c>
      <c r="Z435" s="49" t="n">
        <v>3.134014437616768</v>
      </c>
      <c r="AA435" s="49" t="n">
        <v>2.992127932562436</v>
      </c>
      <c r="AB435" s="49" t="n">
        <v>2.871765952152445</v>
      </c>
      <c r="AC435" s="49" t="n">
        <v>2.752654258291097</v>
      </c>
      <c r="AD435" s="49" t="n">
        <v>2.63460830636128</v>
      </c>
      <c r="AE435" s="49" t="n">
        <v>2.517471514862298</v>
      </c>
      <c r="AF435" s="50" t="n">
        <v>2.401109774343066</v>
      </c>
    </row>
    <row r="436" hidden="1" s="108">
      <c r="A436" s="49" t="inlineStr">
        <is>
          <t>Morocco_Onshore_1_low_temp_baseline</t>
        </is>
      </c>
      <c r="B436" s="49" t="n">
        <v>3.663602237962972</v>
      </c>
      <c r="C436" s="49" t="n">
        <v>3.563425093189992</v>
      </c>
      <c r="D436" s="49" t="n">
        <v>3.471605631191486</v>
      </c>
      <c r="E436" s="49" t="n">
        <v>3.386327192429722</v>
      </c>
      <c r="F436" s="49" t="n">
        <v>3.306294307705321</v>
      </c>
      <c r="G436" s="49" t="n">
        <v>3.230551887324474</v>
      </c>
      <c r="H436" s="49" t="n">
        <v>3.158376248402583</v>
      </c>
      <c r="I436" s="49" t="n">
        <v>3.089206335026979</v>
      </c>
      <c r="J436" s="49" t="n">
        <v>3.022598610692226</v>
      </c>
      <c r="K436" s="49" t="n">
        <v>2.958196502867021</v>
      </c>
      <c r="L436" s="49" t="n">
        <v>2.895709123848852</v>
      </c>
      <c r="M436" s="49" t="n">
        <v>2.835313468856152</v>
      </c>
      <c r="N436" s="49" t="n">
        <v>2.786826408613289</v>
      </c>
      <c r="O436" s="49" t="n">
        <v>2.739884429012084</v>
      </c>
      <c r="P436" s="49" t="n">
        <v>2.694563692620028</v>
      </c>
      <c r="Q436" s="49" t="n">
        <v>2.651228879160179</v>
      </c>
      <c r="R436" s="49" t="n">
        <v>2.608739889652171</v>
      </c>
      <c r="S436" s="49" t="n">
        <v>2.567274837109133</v>
      </c>
      <c r="T436" s="49" t="n">
        <v>2.528805325145494</v>
      </c>
      <c r="U436" s="49" t="n">
        <v>2.490165520509138</v>
      </c>
      <c r="V436" s="49" t="n">
        <v>2.45158070096533</v>
      </c>
      <c r="W436" s="49" t="n">
        <v>2.41749756522944</v>
      </c>
      <c r="X436" s="49" t="n">
        <v>2.384769179515973</v>
      </c>
      <c r="Y436" s="49" t="n">
        <v>2.352781829494675</v>
      </c>
      <c r="Z436" s="49" t="n">
        <v>2.324698985012401</v>
      </c>
      <c r="AA436" s="49" t="n">
        <v>2.268558166781497</v>
      </c>
      <c r="AB436" s="49" t="n">
        <v>2.234766745628177</v>
      </c>
      <c r="AC436" s="49" t="n">
        <v>2.202069248123976</v>
      </c>
      <c r="AD436" s="49" t="n">
        <v>2.170376864072981</v>
      </c>
      <c r="AE436" s="49" t="n">
        <v>2.139611877806379</v>
      </c>
      <c r="AF436" s="50" t="n">
        <v>2.109705875238048</v>
      </c>
    </row>
    <row r="437" hidden="1" s="108">
      <c r="A437" s="49" t="inlineStr">
        <is>
          <t>Morocco_Onshore_2_low_temp_baseline</t>
        </is>
      </c>
      <c r="B437" s="49" t="n">
        <v>4.181611187711784</v>
      </c>
      <c r="C437" s="49" t="n">
        <v>4.067846988935695</v>
      </c>
      <c r="D437" s="49" t="n">
        <v>3.96374861185383</v>
      </c>
      <c r="E437" s="49" t="n">
        <v>3.867209235982168</v>
      </c>
      <c r="F437" s="49" t="n">
        <v>3.776726311608326</v>
      </c>
      <c r="G437" s="49" t="n">
        <v>3.691191927348638</v>
      </c>
      <c r="H437" s="49" t="n">
        <v>3.609766465412191</v>
      </c>
      <c r="I437" s="49" t="n">
        <v>3.531798856095604</v>
      </c>
      <c r="J437" s="49" t="n">
        <v>3.456774277939774</v>
      </c>
      <c r="K437" s="49" t="n">
        <v>3.384278729793802</v>
      </c>
      <c r="L437" s="49" t="n">
        <v>3.313974358003936</v>
      </c>
      <c r="M437" s="49" t="n">
        <v>3.244785662970263</v>
      </c>
      <c r="N437" s="49" t="n">
        <v>3.189374530411539</v>
      </c>
      <c r="O437" s="49" t="n">
        <v>3.135743536283465</v>
      </c>
      <c r="P437" s="49" t="n">
        <v>3.083980684830034</v>
      </c>
      <c r="Q437" s="49" t="n">
        <v>3.034507832349048</v>
      </c>
      <c r="R437" s="49" t="n">
        <v>2.986005443622041</v>
      </c>
      <c r="S437" s="49" t="n">
        <v>2.938679622321957</v>
      </c>
      <c r="T437" s="49" t="n">
        <v>2.894811461953374</v>
      </c>
      <c r="U437" s="49" t="n">
        <v>2.850737850638247</v>
      </c>
      <c r="V437" s="49" t="n">
        <v>2.806719646226006</v>
      </c>
      <c r="W437" s="49" t="n">
        <v>2.767905062140015</v>
      </c>
      <c r="X437" s="49" t="n">
        <v>2.730649878299418</v>
      </c>
      <c r="Y437" s="49" t="n">
        <v>2.69424415307832</v>
      </c>
      <c r="Z437" s="49" t="n">
        <v>2.662346802654538</v>
      </c>
      <c r="AA437" s="49" t="n">
        <v>2.597990943497628</v>
      </c>
      <c r="AB437" s="49" t="n">
        <v>2.559477481542948</v>
      </c>
      <c r="AC437" s="49" t="n">
        <v>2.522222068681541</v>
      </c>
      <c r="AD437" s="49" t="n">
        <v>2.486121950458261</v>
      </c>
      <c r="AE437" s="49" t="n">
        <v>2.451087216600389</v>
      </c>
      <c r="AF437" s="50" t="n">
        <v>2.417038725140209</v>
      </c>
    </row>
    <row r="438" hidden="1" s="108">
      <c r="A438" s="49" t="inlineStr">
        <is>
          <t>Morocco_Onshore_3_low_temp_baseline</t>
        </is>
      </c>
      <c r="B438" s="49" t="n">
        <v>5.918407398095678</v>
      </c>
      <c r="C438" s="49" t="n">
        <v>5.758904714288209</v>
      </c>
      <c r="D438" s="49" t="n">
        <v>5.613439983759291</v>
      </c>
      <c r="E438" s="49" t="n">
        <v>5.478946460969413</v>
      </c>
      <c r="F438" s="49" t="n">
        <v>5.353236800743104</v>
      </c>
      <c r="G438" s="49" t="n">
        <v>5.234697968525785</v>
      </c>
      <c r="H438" s="49" t="n">
        <v>5.122107363554074</v>
      </c>
      <c r="I438" s="49" t="n">
        <v>5.014516760287859</v>
      </c>
      <c r="J438" s="49" t="n">
        <v>4.911176192912185</v>
      </c>
      <c r="K438" s="49" t="n">
        <v>4.811482394367812</v>
      </c>
      <c r="L438" s="49" t="n">
        <v>4.714942887834741</v>
      </c>
      <c r="M438" s="49" t="n">
        <v>4.616318246811926</v>
      </c>
      <c r="N438" s="49" t="n">
        <v>4.537716495783697</v>
      </c>
      <c r="O438" s="49" t="n">
        <v>4.461683647978304</v>
      </c>
      <c r="P438" s="49" t="n">
        <v>4.388347976719818</v>
      </c>
      <c r="Q438" s="49" t="n">
        <v>4.318323411470508</v>
      </c>
      <c r="R438" s="49" t="n">
        <v>4.249690591669286</v>
      </c>
      <c r="S438" s="49" t="n">
        <v>4.182749606361098</v>
      </c>
      <c r="T438" s="49" t="n">
        <v>4.120818996971424</v>
      </c>
      <c r="U438" s="49" t="n">
        <v>4.058570245077825</v>
      </c>
      <c r="V438" s="49" t="n">
        <v>3.996383120252818</v>
      </c>
      <c r="W438" s="49" t="n">
        <v>3.941752577963704</v>
      </c>
      <c r="X438" s="49" t="n">
        <v>3.889372544829973</v>
      </c>
      <c r="Y438" s="49" t="n">
        <v>3.838210544045106</v>
      </c>
      <c r="Z438" s="49" t="n">
        <v>3.793589330599747</v>
      </c>
      <c r="AA438" s="49" t="n">
        <v>3.701734453861364</v>
      </c>
      <c r="AB438" s="49" t="n">
        <v>3.647454773806961</v>
      </c>
      <c r="AC438" s="49" t="n">
        <v>3.59498840553912</v>
      </c>
      <c r="AD438" s="49" t="n">
        <v>3.544186098017607</v>
      </c>
      <c r="AE438" s="49" t="n">
        <v>3.494917277927037</v>
      </c>
      <c r="AF438" s="50" t="n">
        <v>3.44706703035178</v>
      </c>
    </row>
    <row r="439" hidden="1" s="108">
      <c r="A439" s="49" t="inlineStr">
        <is>
          <t>Morocco_Offshore_1_low_temp_baseline</t>
        </is>
      </c>
      <c r="B439" s="49" t="n">
        <v>6.487503750172603</v>
      </c>
      <c r="C439" s="49" t="n">
        <v>6.281107965976036</v>
      </c>
      <c r="D439" s="49" t="n">
        <v>6.102804584299914</v>
      </c>
      <c r="E439" s="49" t="n">
        <v>5.944558691812139</v>
      </c>
      <c r="F439" s="49" t="n">
        <v>5.801303667378529</v>
      </c>
      <c r="G439" s="49" t="n">
        <v>5.669646214707538</v>
      </c>
      <c r="H439" s="49" t="n">
        <v>5.547206216981754</v>
      </c>
      <c r="I439" s="49" t="n">
        <v>5.432251906618914</v>
      </c>
      <c r="J439" s="49" t="n">
        <v>5.323485130314331</v>
      </c>
      <c r="K439" s="49" t="n">
        <v>5.219908393798937</v>
      </c>
      <c r="L439" s="49" t="n">
        <v>5.120739040556559</v>
      </c>
      <c r="M439" s="49" t="n">
        <v>4.985587885135134</v>
      </c>
      <c r="N439" s="49" t="n">
        <v>4.867502749743204</v>
      </c>
      <c r="O439" s="49" t="n">
        <v>4.760586066414787</v>
      </c>
      <c r="P439" s="49" t="n">
        <v>4.662392829605949</v>
      </c>
      <c r="Q439" s="49" t="n">
        <v>4.57141470104373</v>
      </c>
      <c r="R439" s="49" t="n">
        <v>4.487160180246923</v>
      </c>
      <c r="S439" s="49" t="n">
        <v>4.40714370728831</v>
      </c>
      <c r="T439" s="49" t="n">
        <v>4.33156941077402</v>
      </c>
      <c r="U439" s="49" t="n">
        <v>4.260764862515828</v>
      </c>
      <c r="V439" s="49" t="n">
        <v>4.191543339006328</v>
      </c>
      <c r="W439" s="49" t="n">
        <v>4.113432289755861</v>
      </c>
      <c r="X439" s="49" t="n">
        <v>4.038711434734892</v>
      </c>
      <c r="Y439" s="49" t="n">
        <v>3.968630636008696</v>
      </c>
      <c r="Z439" s="49" t="n">
        <v>3.905660226851541</v>
      </c>
      <c r="AA439" s="49" t="n">
        <v>3.814381977511966</v>
      </c>
      <c r="AB439" s="49" t="n">
        <v>3.750737464636429</v>
      </c>
      <c r="AC439" s="49" t="n">
        <v>3.690355422409345</v>
      </c>
      <c r="AD439" s="49" t="n">
        <v>3.632841382699618</v>
      </c>
      <c r="AE439" s="49" t="n">
        <v>3.577870859547875</v>
      </c>
      <c r="AF439" s="50" t="n">
        <v>3.52517370851801</v>
      </c>
    </row>
    <row r="440" hidden="1" s="108">
      <c r="A440" s="49" t="inlineStr">
        <is>
          <t>Morocco_Offshore_2_low_temp_baseline</t>
        </is>
      </c>
      <c r="B440" s="49" t="n">
        <v>7.62643329254538</v>
      </c>
      <c r="C440" s="49" t="n">
        <v>7.384901406432017</v>
      </c>
      <c r="D440" s="49" t="n">
        <v>7.177578944927227</v>
      </c>
      <c r="E440" s="49" t="n">
        <v>6.994699731380723</v>
      </c>
      <c r="F440" s="49" t="n">
        <v>6.830106523775518</v>
      </c>
      <c r="G440" s="49" t="n">
        <v>6.679676446380575</v>
      </c>
      <c r="H440" s="49" t="n">
        <v>6.54051834781775</v>
      </c>
      <c r="I440" s="49" t="n">
        <v>6.41052924065067</v>
      </c>
      <c r="J440" s="49" t="n">
        <v>6.288133238950563</v>
      </c>
      <c r="K440" s="49" t="n">
        <v>6.172119926553023</v>
      </c>
      <c r="L440" s="49" t="n">
        <v>6.061540030352061</v>
      </c>
      <c r="M440" s="49" t="n">
        <v>5.900158876250948</v>
      </c>
      <c r="N440" s="49" t="n">
        <v>5.759577306085725</v>
      </c>
      <c r="O440" s="49" t="n">
        <v>5.632595310436408</v>
      </c>
      <c r="P440" s="49" t="n">
        <v>5.51622823732127</v>
      </c>
      <c r="Q440" s="49" t="n">
        <v>5.408635037480641</v>
      </c>
      <c r="R440" s="49" t="n">
        <v>5.30921614798419</v>
      </c>
      <c r="S440" s="49" t="n">
        <v>5.21493737004865</v>
      </c>
      <c r="T440" s="49" t="n">
        <v>5.126048440786051</v>
      </c>
      <c r="U440" s="49" t="n">
        <v>5.042949803951031</v>
      </c>
      <c r="V440" s="49" t="n">
        <v>4.961751152639016</v>
      </c>
      <c r="W440" s="49" t="n">
        <v>4.869662488213992</v>
      </c>
      <c r="X440" s="49" t="n">
        <v>4.781681597287344</v>
      </c>
      <c r="Y440" s="49" t="n">
        <v>4.699335039676344</v>
      </c>
      <c r="Z440" s="49" t="n">
        <v>4.625639571254931</v>
      </c>
      <c r="AA440" s="49" t="n">
        <v>4.51735078099693</v>
      </c>
      <c r="AB440" s="49" t="n">
        <v>4.442772475826558</v>
      </c>
      <c r="AC440" s="49" t="n">
        <v>4.372148476783317</v>
      </c>
      <c r="AD440" s="49" t="n">
        <v>4.304997612092758</v>
      </c>
      <c r="AE440" s="49" t="n">
        <v>4.240924138179889</v>
      </c>
      <c r="AF440" s="50" t="n">
        <v>4.179598645266745</v>
      </c>
    </row>
    <row r="441" hidden="1" s="108">
      <c r="A441" s="49" t="inlineStr">
        <is>
          <t>Morocco_PV_2_low_temp_baseline</t>
        </is>
      </c>
      <c r="B441" s="49" t="n">
        <v>4.079486143794259</v>
      </c>
      <c r="C441" s="49" t="n">
        <v>3.901766034718419</v>
      </c>
      <c r="D441" s="49" t="n">
        <v>3.742538118450723</v>
      </c>
      <c r="E441" s="49" t="n">
        <v>3.596613340269774</v>
      </c>
      <c r="F441" s="49" t="n">
        <v>3.460685505306764</v>
      </c>
      <c r="G441" s="49" t="n">
        <v>3.332527976288505</v>
      </c>
      <c r="H441" s="49" t="n">
        <v>3.210574957757442</v>
      </c>
      <c r="I441" s="49" t="n">
        <v>3.093686528100188</v>
      </c>
      <c r="J441" s="49" t="n">
        <v>2.981008854117184</v>
      </c>
      <c r="K441" s="49" t="n">
        <v>2.871886989030135</v>
      </c>
      <c r="L441" s="49" t="n">
        <v>2.765808288700267</v>
      </c>
      <c r="M441" s="49" t="n">
        <v>2.699152988877565</v>
      </c>
      <c r="N441" s="49" t="n">
        <v>2.636751453261239</v>
      </c>
      <c r="O441" s="49" t="n">
        <v>2.57726671564135</v>
      </c>
      <c r="P441" s="49" t="n">
        <v>2.520463609100282</v>
      </c>
      <c r="Q441" s="49" t="n">
        <v>2.465476397645453</v>
      </c>
      <c r="R441" s="49" t="n">
        <v>2.411774214059959</v>
      </c>
      <c r="S441" s="49" t="n">
        <v>2.36047284092272</v>
      </c>
      <c r="T441" s="49" t="n">
        <v>2.310767932717222</v>
      </c>
      <c r="U441" s="49" t="n">
        <v>2.262796416919325</v>
      </c>
      <c r="V441" s="49" t="n">
        <v>2.215899840943906</v>
      </c>
      <c r="W441" s="49" t="n">
        <v>2.168658571838223</v>
      </c>
      <c r="X441" s="49" t="n">
        <v>2.122080299036538</v>
      </c>
      <c r="Y441" s="49" t="n">
        <v>2.07716666443782</v>
      </c>
      <c r="Z441" s="49" t="n">
        <v>2.0376355046303</v>
      </c>
      <c r="AA441" s="49" t="n">
        <v>1.975535757875455</v>
      </c>
      <c r="AB441" s="49" t="n">
        <v>1.932182032072313</v>
      </c>
      <c r="AC441" s="49" t="n">
        <v>1.890353477967075</v>
      </c>
      <c r="AD441" s="49" t="n">
        <v>1.849899941194081</v>
      </c>
      <c r="AE441" s="49" t="n">
        <v>1.810694350696783</v>
      </c>
      <c r="AF441" s="50" t="n">
        <v>1.772628208103984</v>
      </c>
    </row>
    <row r="442" hidden="1" s="108">
      <c r="A442" s="49" t="inlineStr">
        <is>
          <t>Morocco_PV_3_low_temp_baseline</t>
        </is>
      </c>
      <c r="B442" s="49" t="n">
        <v>4.265338430253697</v>
      </c>
      <c r="C442" s="49" t="n">
        <v>4.07925659151609</v>
      </c>
      <c r="D442" s="49" t="n">
        <v>3.912674207857831</v>
      </c>
      <c r="E442" s="49" t="n">
        <v>3.760118321441277</v>
      </c>
      <c r="F442" s="49" t="n">
        <v>3.618101879445341</v>
      </c>
      <c r="G442" s="49" t="n">
        <v>3.484276464160065</v>
      </c>
      <c r="H442" s="49" t="n">
        <v>3.356990660691995</v>
      </c>
      <c r="I442" s="49" t="n">
        <v>3.235042229819838</v>
      </c>
      <c r="J442" s="49" t="n">
        <v>3.117530672915475</v>
      </c>
      <c r="K442" s="49" t="n">
        <v>3.003765258162248</v>
      </c>
      <c r="L442" s="49" t="n">
        <v>2.893205340622629</v>
      </c>
      <c r="M442" s="49" t="n">
        <v>2.823352941693463</v>
      </c>
      <c r="N442" s="49" t="n">
        <v>2.757983038878865</v>
      </c>
      <c r="O442" s="49" t="n">
        <v>2.69568536599182</v>
      </c>
      <c r="P442" s="49" t="n">
        <v>2.636212082487509</v>
      </c>
      <c r="Q442" s="49" t="n">
        <v>2.578649931416976</v>
      </c>
      <c r="R442" s="49" t="n">
        <v>2.522438913216052</v>
      </c>
      <c r="S442" s="49" t="n">
        <v>2.468756631031752</v>
      </c>
      <c r="T442" s="49" t="n">
        <v>2.416754501185475</v>
      </c>
      <c r="U442" s="49" t="n">
        <v>2.366577200058694</v>
      </c>
      <c r="V442" s="49" t="n">
        <v>2.317529999375072</v>
      </c>
      <c r="W442" s="49" t="n">
        <v>2.268116825505095</v>
      </c>
      <c r="X442" s="49" t="n">
        <v>2.219399054998059</v>
      </c>
      <c r="Y442" s="49" t="n">
        <v>2.172433853697854</v>
      </c>
      <c r="Z442" s="49" t="n">
        <v>2.131144978671939</v>
      </c>
      <c r="AA442" s="49" t="n">
        <v>2.066033756919112</v>
      </c>
      <c r="AB442" s="49" t="n">
        <v>2.020702475843119</v>
      </c>
      <c r="AC442" s="49" t="n">
        <v>1.976976812561488</v>
      </c>
      <c r="AD442" s="49" t="n">
        <v>1.93469835513039</v>
      </c>
      <c r="AE442" s="49" t="n">
        <v>1.893733051994044</v>
      </c>
      <c r="AF442" s="50" t="n">
        <v>1.853966451629122</v>
      </c>
    </row>
    <row r="443" hidden="1" s="108">
      <c r="A443" s="49" t="inlineStr">
        <is>
          <t>Morocco_PV_4_low_temp_baseline</t>
        </is>
      </c>
      <c r="B443" s="49" t="n">
        <v>4.831659693563695</v>
      </c>
      <c r="C443" s="49" t="n">
        <v>4.619722421261157</v>
      </c>
      <c r="D443" s="49" t="n">
        <v>4.430553691836487</v>
      </c>
      <c r="E443" s="49" t="n">
        <v>4.257761824236171</v>
      </c>
      <c r="F443" s="49" t="n">
        <v>4.097274618787997</v>
      </c>
      <c r="G443" s="49" t="n">
        <v>3.946349731517197</v>
      </c>
      <c r="H443" s="49" t="n">
        <v>3.803058851533386</v>
      </c>
      <c r="I443" s="49" t="n">
        <v>3.665998247486995</v>
      </c>
      <c r="J443" s="49" t="n">
        <v>3.534116572259709</v>
      </c>
      <c r="K443" s="49" t="n">
        <v>3.40660744545936</v>
      </c>
      <c r="L443" s="49" t="n">
        <v>3.282839753883456</v>
      </c>
      <c r="M443" s="49" t="n">
        <v>3.203051748657799</v>
      </c>
      <c r="N443" s="49" t="n">
        <v>3.128492066042976</v>
      </c>
      <c r="O443" s="49" t="n">
        <v>3.057509672453643</v>
      </c>
      <c r="P443" s="49" t="n">
        <v>2.989814430237288</v>
      </c>
      <c r="Q443" s="49" t="n">
        <v>2.924337378011315</v>
      </c>
      <c r="R443" s="49" t="n">
        <v>2.860423175301025</v>
      </c>
      <c r="S443" s="49" t="n">
        <v>2.799450261803716</v>
      </c>
      <c r="T443" s="49" t="n">
        <v>2.740425506369575</v>
      </c>
      <c r="U443" s="49" t="n">
        <v>2.683518343997378</v>
      </c>
      <c r="V443" s="49" t="n">
        <v>2.62791584924677</v>
      </c>
      <c r="W443" s="49" t="n">
        <v>2.571863696517792</v>
      </c>
      <c r="X443" s="49" t="n">
        <v>2.516608148016588</v>
      </c>
      <c r="Y443" s="49" t="n">
        <v>2.463386621334485</v>
      </c>
      <c r="Z443" s="49" t="n">
        <v>2.416791212596996</v>
      </c>
      <c r="AA443" s="49" t="n">
        <v>2.342300773950311</v>
      </c>
      <c r="AB443" s="49" t="n">
        <v>2.290941952840329</v>
      </c>
      <c r="AC443" s="49" t="n">
        <v>2.241446130159473</v>
      </c>
      <c r="AD443" s="49" t="n">
        <v>2.193628147497738</v>
      </c>
      <c r="AE443" s="49" t="n">
        <v>2.147331350413836</v>
      </c>
      <c r="AF443" s="50" t="n">
        <v>2.102422017636807</v>
      </c>
    </row>
    <row r="444" hidden="1" s="108">
      <c r="A444" s="49" t="inlineStr">
        <is>
          <t>Morocco_Onshore_1_high_temp_baseline</t>
        </is>
      </c>
      <c r="B444" s="49" t="n">
        <v>5.372580271628619</v>
      </c>
      <c r="C444" s="49" t="n">
        <v>5.147290953265554</v>
      </c>
      <c r="D444" s="49" t="n">
        <v>4.929847831279899</v>
      </c>
      <c r="E444" s="49" t="n">
        <v>4.718371816605728</v>
      </c>
      <c r="F444" s="49" t="n">
        <v>4.511510088304725</v>
      </c>
      <c r="G444" s="49" t="n">
        <v>4.308253721803872</v>
      </c>
      <c r="H444" s="49" t="n">
        <v>4.107827640704605</v>
      </c>
      <c r="I444" s="49" t="n">
        <v>3.909621068377399</v>
      </c>
      <c r="J444" s="49" t="n">
        <v>3.713141853025671</v>
      </c>
      <c r="K444" s="49" t="n">
        <v>3.517985480811808</v>
      </c>
      <c r="L444" s="49" t="n">
        <v>3.323813459456954</v>
      </c>
      <c r="M444" s="49" t="n">
        <v>3.247507954166975</v>
      </c>
      <c r="N444" s="49" t="n">
        <v>3.181510531373879</v>
      </c>
      <c r="O444" s="49" t="n">
        <v>3.11657678762283</v>
      </c>
      <c r="P444" s="49" t="n">
        <v>3.052785397701739</v>
      </c>
      <c r="Q444" s="49" t="n">
        <v>2.990475314111169</v>
      </c>
      <c r="R444" s="49" t="n">
        <v>2.928628896771949</v>
      </c>
      <c r="S444" s="49" t="n">
        <v>2.867413337921052</v>
      </c>
      <c r="T444" s="49" t="n">
        <v>2.80862159372423</v>
      </c>
      <c r="U444" s="49" t="n">
        <v>2.749396290590715</v>
      </c>
      <c r="V444" s="49" t="n">
        <v>2.68994319232246</v>
      </c>
      <c r="W444" s="49" t="n">
        <v>2.635555819791847</v>
      </c>
      <c r="X444" s="49" t="n">
        <v>2.581961789220928</v>
      </c>
      <c r="Y444" s="49" t="n">
        <v>2.528603562047225</v>
      </c>
      <c r="Z444" s="49" t="n">
        <v>2.478368890099519</v>
      </c>
      <c r="AA444" s="49" t="n">
        <v>2.402061334464464</v>
      </c>
      <c r="AB444" s="49" t="n">
        <v>2.345708010614713</v>
      </c>
      <c r="AC444" s="49" t="n">
        <v>2.289906607468451</v>
      </c>
      <c r="AD444" s="49" t="n">
        <v>2.23457595882979</v>
      </c>
      <c r="AE444" s="49" t="n">
        <v>2.179644426674025</v>
      </c>
      <c r="AF444" s="50" t="n">
        <v>2.125048325610614</v>
      </c>
    </row>
    <row r="445" hidden="1" s="108">
      <c r="A445" s="49" t="inlineStr">
        <is>
          <t>Morocco_Onshore_2_high_temp_baseline</t>
        </is>
      </c>
      <c r="B445" s="49" t="n">
        <v>5.965513757665242</v>
      </c>
      <c r="C445" s="49" t="n">
        <v>5.720667520360898</v>
      </c>
      <c r="D445" s="49" t="n">
        <v>5.484779876305499</v>
      </c>
      <c r="E445" s="49" t="n">
        <v>5.255656861116133</v>
      </c>
      <c r="F445" s="49" t="n">
        <v>5.031717031876776</v>
      </c>
      <c r="G445" s="49" t="n">
        <v>4.811779048548283</v>
      </c>
      <c r="H445" s="49" t="n">
        <v>4.59493348740527</v>
      </c>
      <c r="I445" s="49" t="n">
        <v>4.380461821645516</v>
      </c>
      <c r="J445" s="49" t="n">
        <v>4.167783204770128</v>
      </c>
      <c r="K445" s="49" t="n">
        <v>3.956418358678632</v>
      </c>
      <c r="L445" s="49" t="n">
        <v>3.745964373195167</v>
      </c>
      <c r="M445" s="49" t="n">
        <v>3.660968512651768</v>
      </c>
      <c r="N445" s="49" t="n">
        <v>3.587948906824627</v>
      </c>
      <c r="O445" s="49" t="n">
        <v>3.516149389268754</v>
      </c>
      <c r="P445" s="49" t="n">
        <v>3.445661334561562</v>
      </c>
      <c r="Q445" s="49" t="n">
        <v>3.376878896767668</v>
      </c>
      <c r="R445" s="49" t="n">
        <v>3.308617994165866</v>
      </c>
      <c r="S445" s="49" t="n">
        <v>3.241072992316087</v>
      </c>
      <c r="T445" s="49" t="n">
        <v>3.176329430508686</v>
      </c>
      <c r="U445" s="49" t="n">
        <v>3.111063151784946</v>
      </c>
      <c r="V445" s="49" t="n">
        <v>3.045513442733439</v>
      </c>
      <c r="W445" s="49" t="n">
        <v>2.98588638585747</v>
      </c>
      <c r="X445" s="49" t="n">
        <v>2.927131788216215</v>
      </c>
      <c r="Y445" s="49" t="n">
        <v>2.868598984321466</v>
      </c>
      <c r="Z445" s="49" t="n">
        <v>2.813641424616832</v>
      </c>
      <c r="AA445" s="49" t="n">
        <v>2.728335690159955</v>
      </c>
      <c r="AB445" s="49" t="n">
        <v>2.666160995219989</v>
      </c>
      <c r="AC445" s="49" t="n">
        <v>2.604568235863406</v>
      </c>
      <c r="AD445" s="49" t="n">
        <v>2.543460294744244</v>
      </c>
      <c r="AE445" s="49" t="n">
        <v>2.482751075001238</v>
      </c>
      <c r="AF445" s="50" t="n">
        <v>2.422363657414239</v>
      </c>
    </row>
    <row r="446" hidden="1" s="108">
      <c r="A446" s="49" t="inlineStr">
        <is>
          <t>Morocco_Onshore_3_high_temp_baseline</t>
        </is>
      </c>
      <c r="B446" s="49" t="n">
        <v>7.961402655196305</v>
      </c>
      <c r="C446" s="49" t="n">
        <v>7.651861836645518</v>
      </c>
      <c r="D446" s="49" t="n">
        <v>7.354981123220648</v>
      </c>
      <c r="E446" s="49" t="n">
        <v>7.067449507031682</v>
      </c>
      <c r="F446" s="49" t="n">
        <v>6.78686694722629</v>
      </c>
      <c r="G446" s="49" t="n">
        <v>6.51142726934888</v>
      </c>
      <c r="H446" s="49" t="n">
        <v>6.239726708785726</v>
      </c>
      <c r="I446" s="49" t="n">
        <v>5.970642802636104</v>
      </c>
      <c r="J446" s="49" t="n">
        <v>5.703254739774483</v>
      </c>
      <c r="K446" s="49" t="n">
        <v>5.436789207308784</v>
      </c>
      <c r="L446" s="49" t="n">
        <v>5.170582491809886</v>
      </c>
      <c r="M446" s="49" t="n">
        <v>5.056375640064942</v>
      </c>
      <c r="N446" s="49" t="n">
        <v>4.959725041571385</v>
      </c>
      <c r="O446" s="49" t="n">
        <v>4.864758025427368</v>
      </c>
      <c r="P446" s="49" t="n">
        <v>4.771604812934529</v>
      </c>
      <c r="Q446" s="49" t="n">
        <v>4.680840672327733</v>
      </c>
      <c r="R446" s="49" t="n">
        <v>4.590718404805068</v>
      </c>
      <c r="S446" s="49" t="n">
        <v>4.501520564919613</v>
      </c>
      <c r="T446" s="49" t="n">
        <v>4.416306850392531</v>
      </c>
      <c r="U446" s="49" t="n">
        <v>4.330187944598319</v>
      </c>
      <c r="V446" s="49" t="n">
        <v>4.243514122044107</v>
      </c>
      <c r="W446" s="49" t="n">
        <v>4.165982859112331</v>
      </c>
      <c r="X446" s="49" t="n">
        <v>4.089562283968993</v>
      </c>
      <c r="Y446" s="49" t="n">
        <v>4.013287713199596</v>
      </c>
      <c r="Z446" s="49" t="n">
        <v>3.94205664784341</v>
      </c>
      <c r="AA446" s="49" t="n">
        <v>3.826229512910892</v>
      </c>
      <c r="AB446" s="49" t="n">
        <v>3.744054747811834</v>
      </c>
      <c r="AC446" s="49" t="n">
        <v>3.662515385233892</v>
      </c>
      <c r="AD446" s="49" t="n">
        <v>3.581455504715726</v>
      </c>
      <c r="AE446" s="49" t="n">
        <v>3.500734761909218</v>
      </c>
      <c r="AF446" s="50" t="n">
        <v>3.420225624672539</v>
      </c>
    </row>
    <row r="447" hidden="1" s="108">
      <c r="A447" s="49" t="inlineStr">
        <is>
          <t>Morocco_Offshore_1_high_temp_baseline</t>
        </is>
      </c>
      <c r="B447" s="49" t="n">
        <v>8.206258128574408</v>
      </c>
      <c r="C447" s="49" t="n">
        <v>7.864098382141471</v>
      </c>
      <c r="D447" s="49" t="n">
        <v>7.5479795056293</v>
      </c>
      <c r="E447" s="49" t="n">
        <v>7.24996241754634</v>
      </c>
      <c r="F447" s="49" t="n">
        <v>6.965001600425305</v>
      </c>
      <c r="G447" s="49" t="n">
        <v>6.689683536970106</v>
      </c>
      <c r="H447" s="49" t="n">
        <v>6.42158285009261</v>
      </c>
      <c r="I447" s="49" t="n">
        <v>6.158906029565317</v>
      </c>
      <c r="J447" s="49" t="n">
        <v>5.900281440860474</v>
      </c>
      <c r="K447" s="49" t="n">
        <v>5.644629095477444</v>
      </c>
      <c r="L447" s="49" t="n">
        <v>5.391076423383057</v>
      </c>
      <c r="M447" s="49" t="n">
        <v>5.249780110231436</v>
      </c>
      <c r="N447" s="49" t="n">
        <v>5.122896641181935</v>
      </c>
      <c r="O447" s="49" t="n">
        <v>5.00526150317101</v>
      </c>
      <c r="P447" s="49" t="n">
        <v>4.894753574621291</v>
      </c>
      <c r="Q447" s="49" t="n">
        <v>4.79007235459197</v>
      </c>
      <c r="R447" s="49" t="n">
        <v>4.690818448643102</v>
      </c>
      <c r="S447" s="49" t="n">
        <v>4.594795003825157</v>
      </c>
      <c r="T447" s="49" t="n">
        <v>4.50221080913268</v>
      </c>
      <c r="U447" s="49" t="n">
        <v>4.413386695103184</v>
      </c>
      <c r="V447" s="49" t="n">
        <v>4.325467815986084</v>
      </c>
      <c r="W447" s="49" t="n">
        <v>4.230597241497575</v>
      </c>
      <c r="X447" s="49" t="n">
        <v>4.138033446110447</v>
      </c>
      <c r="Y447" s="49" t="n">
        <v>4.048921185139626</v>
      </c>
      <c r="Z447" s="49" t="n">
        <v>3.965518511037584</v>
      </c>
      <c r="AA447" s="49" t="n">
        <v>3.855627395808303</v>
      </c>
      <c r="AB447" s="49" t="n">
        <v>3.770102463924538</v>
      </c>
      <c r="AC447" s="49" t="n">
        <v>3.686806064084116</v>
      </c>
      <c r="AD447" s="49" t="n">
        <v>3.605383400866951</v>
      </c>
      <c r="AE447" s="49" t="n">
        <v>3.525541147354799</v>
      </c>
      <c r="AF447" s="50" t="n">
        <v>3.447033587416974</v>
      </c>
    </row>
    <row r="448" hidden="1" s="108">
      <c r="A448" s="49" t="inlineStr">
        <is>
          <t>Morocco_Offshore_2_high_temp_baseline</t>
        </is>
      </c>
      <c r="B448" s="49" t="n">
        <v>9.137317459399537</v>
      </c>
      <c r="C448" s="49" t="n">
        <v>8.76564358917555</v>
      </c>
      <c r="D448" s="49" t="n">
        <v>8.425224599095182</v>
      </c>
      <c r="E448" s="49" t="n">
        <v>8.106666348443984</v>
      </c>
      <c r="F448" s="49" t="n">
        <v>7.804007072835656</v>
      </c>
      <c r="G448" s="49" t="n">
        <v>7.513220904879064</v>
      </c>
      <c r="H448" s="49" t="n">
        <v>7.2314542511015</v>
      </c>
      <c r="I448" s="49" t="n">
        <v>6.956603329460525</v>
      </c>
      <c r="J448" s="49" t="n">
        <v>6.68706522154854</v>
      </c>
      <c r="K448" s="49" t="n">
        <v>6.421583526058113</v>
      </c>
      <c r="L448" s="49" t="n">
        <v>6.159148568783154</v>
      </c>
      <c r="M448" s="49" t="n">
        <v>5.999177646153899</v>
      </c>
      <c r="N448" s="49" t="n">
        <v>5.856564759523246</v>
      </c>
      <c r="O448" s="49" t="n">
        <v>5.725107110295304</v>
      </c>
      <c r="P448" s="49" t="n">
        <v>5.602261469089516</v>
      </c>
      <c r="Q448" s="49" t="n">
        <v>5.486470448321223</v>
      </c>
      <c r="R448" s="49" t="n">
        <v>5.377261682468768</v>
      </c>
      <c r="S448" s="49" t="n">
        <v>5.27199195756116</v>
      </c>
      <c r="T448" s="49" t="n">
        <v>5.170919359127376</v>
      </c>
      <c r="U448" s="49" t="n">
        <v>5.074437970766907</v>
      </c>
      <c r="V448" s="49" t="n">
        <v>4.979103252147571</v>
      </c>
      <c r="W448" s="49" t="n">
        <v>4.874768340538465</v>
      </c>
      <c r="X448" s="49" t="n">
        <v>4.773325720033257</v>
      </c>
      <c r="Y448" s="49" t="n">
        <v>4.676168972312274</v>
      </c>
      <c r="Z448" s="49" t="n">
        <v>4.586043596098502</v>
      </c>
      <c r="AA448" s="49" t="n">
        <v>4.463936576241078</v>
      </c>
      <c r="AB448" s="49" t="n">
        <v>4.371474836296892</v>
      </c>
      <c r="AC448" s="49" t="n">
        <v>4.281847756956777</v>
      </c>
      <c r="AD448" s="49" t="n">
        <v>4.194633451656277</v>
      </c>
      <c r="AE448" s="49" t="n">
        <v>4.109484089266338</v>
      </c>
      <c r="AF448" s="50" t="n">
        <v>4.026109233123793</v>
      </c>
    </row>
    <row r="449" hidden="1" s="108">
      <c r="A449" s="49" t="inlineStr">
        <is>
          <t>Morocco_PV_2_high_temp_baseline</t>
        </is>
      </c>
      <c r="B449" s="49" t="n">
        <v>8.740812356882582</v>
      </c>
      <c r="C449" s="49" t="n">
        <v>8.251385313046924</v>
      </c>
      <c r="D449" s="49" t="n">
        <v>7.785236265056001</v>
      </c>
      <c r="E449" s="49" t="n">
        <v>7.335001484117851</v>
      </c>
      <c r="F449" s="49" t="n">
        <v>6.895926780020251</v>
      </c>
      <c r="G449" s="49" t="n">
        <v>6.464757345719567</v>
      </c>
      <c r="H449" s="49" t="n">
        <v>6.039157573959669</v>
      </c>
      <c r="I449" s="49" t="n">
        <v>5.617384599090818</v>
      </c>
      <c r="J449" s="49" t="n">
        <v>5.198093531496756</v>
      </c>
      <c r="K449" s="49" t="n">
        <v>4.78021558625397</v>
      </c>
      <c r="L449" s="49" t="n">
        <v>4.362878735898618</v>
      </c>
      <c r="M449" s="49" t="n">
        <v>4.23493065628036</v>
      </c>
      <c r="N449" s="49" t="n">
        <v>4.110951002296629</v>
      </c>
      <c r="O449" s="49" t="n">
        <v>3.989626411273282</v>
      </c>
      <c r="P449" s="49" t="n">
        <v>3.870731690800105</v>
      </c>
      <c r="Q449" s="49" t="n">
        <v>3.753417415376835</v>
      </c>
      <c r="R449" s="49" t="n">
        <v>3.637164702068008</v>
      </c>
      <c r="S449" s="49" t="n">
        <v>3.523082551240382</v>
      </c>
      <c r="T449" s="49" t="n">
        <v>3.41038082817618</v>
      </c>
      <c r="U449" s="49" t="n">
        <v>3.299199776222985</v>
      </c>
      <c r="V449" s="49" t="n">
        <v>3.188892981626243</v>
      </c>
      <c r="W449" s="49" t="n">
        <v>3.079029683111344</v>
      </c>
      <c r="X449" s="49" t="n">
        <v>2.969523933405962</v>
      </c>
      <c r="Y449" s="49" t="n">
        <v>2.861368202355659</v>
      </c>
      <c r="Z449" s="49" t="n">
        <v>2.758232046001262</v>
      </c>
      <c r="AA449" s="49" t="n">
        <v>2.632553330536237</v>
      </c>
      <c r="AB449" s="49" t="n">
        <v>2.525084867701775</v>
      </c>
      <c r="AC449" s="49" t="n">
        <v>2.418839475840526</v>
      </c>
      <c r="AD449" s="49" t="n">
        <v>2.313670224106791</v>
      </c>
      <c r="AE449" s="49" t="n">
        <v>2.209452911304234</v>
      </c>
      <c r="AF449" s="50" t="n">
        <v>2.106081608677722</v>
      </c>
    </row>
    <row r="450" hidden="1" s="108">
      <c r="A450" s="49" t="inlineStr">
        <is>
          <t>Morocco_PV_3_high_temp_baseline</t>
        </is>
      </c>
      <c r="B450" s="49" t="n">
        <v>9.093462059055197</v>
      </c>
      <c r="C450" s="49" t="n">
        <v>8.582037208974652</v>
      </c>
      <c r="D450" s="49" t="n">
        <v>8.095311037408932</v>
      </c>
      <c r="E450" s="49" t="n">
        <v>7.62559330687159</v>
      </c>
      <c r="F450" s="49" t="n">
        <v>7.167924996908807</v>
      </c>
      <c r="G450" s="49" t="n">
        <v>6.718916631799418</v>
      </c>
      <c r="H450" s="49" t="n">
        <v>6.27614122455759</v>
      </c>
      <c r="I450" s="49" t="n">
        <v>5.83779273512727</v>
      </c>
      <c r="J450" s="49" t="n">
        <v>5.402482336080947</v>
      </c>
      <c r="K450" s="49" t="n">
        <v>4.969110955811605</v>
      </c>
      <c r="L450" s="49" t="n">
        <v>4.536786319381911</v>
      </c>
      <c r="M450" s="49" t="n">
        <v>4.403790010691012</v>
      </c>
      <c r="N450" s="49" t="n">
        <v>4.275014972388513</v>
      </c>
      <c r="O450" s="49" t="n">
        <v>4.149077341489053</v>
      </c>
      <c r="P450" s="49" t="n">
        <v>4.025745050949177</v>
      </c>
      <c r="Q450" s="49" t="n">
        <v>3.904120681992346</v>
      </c>
      <c r="R450" s="49" t="n">
        <v>3.783655466885772</v>
      </c>
      <c r="S450" s="49" t="n">
        <v>3.66553498068489</v>
      </c>
      <c r="T450" s="49" t="n">
        <v>3.548921785942304</v>
      </c>
      <c r="U450" s="49" t="n">
        <v>3.433969584544171</v>
      </c>
      <c r="V450" s="49" t="n">
        <v>3.319990960590111</v>
      </c>
      <c r="W450" s="49" t="n">
        <v>3.206646695162713</v>
      </c>
      <c r="X450" s="49" t="n">
        <v>3.093596035164693</v>
      </c>
      <c r="Y450" s="49" t="n">
        <v>2.981896745077729</v>
      </c>
      <c r="Z450" s="49" t="n">
        <v>2.87545648669128</v>
      </c>
      <c r="AA450" s="49" t="n">
        <v>2.744903873656765</v>
      </c>
      <c r="AB450" s="49" t="n">
        <v>2.63367103442042</v>
      </c>
      <c r="AC450" s="49" t="n">
        <v>2.523643406725185</v>
      </c>
      <c r="AD450" s="49" t="n">
        <v>2.414660455922791</v>
      </c>
      <c r="AE450" s="49" t="n">
        <v>2.306586260623261</v>
      </c>
      <c r="AF450" s="50" t="n">
        <v>2.199304684322289</v>
      </c>
    </row>
    <row r="451" hidden="1" s="108">
      <c r="A451" s="49" t="inlineStr">
        <is>
          <t>Morocco_PV_4_high_temp_baseline</t>
        </is>
      </c>
      <c r="B451" s="49" t="n">
        <v>10.09386185047991</v>
      </c>
      <c r="C451" s="49" t="n">
        <v>9.52171264581342</v>
      </c>
      <c r="D451" s="49" t="n">
        <v>8.977351553443301</v>
      </c>
      <c r="E451" s="49" t="n">
        <v>8.453069509099045</v>
      </c>
      <c r="F451" s="49" t="n">
        <v>7.943930846218321</v>
      </c>
      <c r="G451" s="49" t="n">
        <v>7.446592827584099</v>
      </c>
      <c r="H451" s="49" t="n">
        <v>6.95868950730198</v>
      </c>
      <c r="I451" s="49" t="n">
        <v>6.478485513715066</v>
      </c>
      <c r="J451" s="49" t="n">
        <v>6.004669804707326</v>
      </c>
      <c r="K451" s="49" t="n">
        <v>5.536226833815112</v>
      </c>
      <c r="L451" s="49" t="n">
        <v>5.07235283930532</v>
      </c>
      <c r="M451" s="49" t="n">
        <v>4.924508997047151</v>
      </c>
      <c r="N451" s="49" t="n">
        <v>4.781696039204582</v>
      </c>
      <c r="O451" s="49" t="n">
        <v>4.642226383801077</v>
      </c>
      <c r="P451" s="49" t="n">
        <v>4.505810170330367</v>
      </c>
      <c r="Q451" s="49" t="n">
        <v>4.37135632122461</v>
      </c>
      <c r="R451" s="49" t="n">
        <v>4.238198496875083</v>
      </c>
      <c r="S451" s="49" t="n">
        <v>4.107759798433473</v>
      </c>
      <c r="T451" s="49" t="n">
        <v>3.979025643602437</v>
      </c>
      <c r="U451" s="49" t="n">
        <v>3.852175624169249</v>
      </c>
      <c r="V451" s="49" t="n">
        <v>3.726380047614632</v>
      </c>
      <c r="W451" s="49" t="n">
        <v>3.602504110714634</v>
      </c>
      <c r="X451" s="49" t="n">
        <v>3.478545523520113</v>
      </c>
      <c r="Y451" s="49" t="n">
        <v>3.355741719305753</v>
      </c>
      <c r="Z451" s="49" t="n">
        <v>3.238657967748356</v>
      </c>
      <c r="AA451" s="49" t="n">
        <v>3.09280982609637</v>
      </c>
      <c r="AB451" s="49" t="n">
        <v>2.969201525489219</v>
      </c>
      <c r="AC451" s="49" t="n">
        <v>2.846488228666539</v>
      </c>
      <c r="AD451" s="49" t="n">
        <v>2.724450616317836</v>
      </c>
      <c r="AE451" s="49" t="n">
        <v>2.602900057248179</v>
      </c>
      <c r="AF451" s="50" t="n">
        <v>2.48167248930056</v>
      </c>
    </row>
    <row r="452" hidden="1" s="108">
      <c r="A452" s="49" t="inlineStr">
        <is>
          <t>Moldova_PV_4_low_temp_baseline</t>
        </is>
      </c>
      <c r="B452" s="49" t="n">
        <v>7.151656822145183</v>
      </c>
      <c r="C452" s="49" t="n">
        <v>6.827170292825594</v>
      </c>
      <c r="D452" s="49" t="n">
        <v>6.542946392558529</v>
      </c>
      <c r="E452" s="49" t="n">
        <v>6.287621155622592</v>
      </c>
      <c r="F452" s="49" t="n">
        <v>6.05395501767826</v>
      </c>
      <c r="G452" s="49" t="n">
        <v>5.83707306866537</v>
      </c>
      <c r="H452" s="49" t="n">
        <v>5.633547829103415</v>
      </c>
      <c r="I452" s="49" t="n">
        <v>5.440884555824289</v>
      </c>
      <c r="J452" s="49" t="n">
        <v>5.257215054573163</v>
      </c>
      <c r="K452" s="49" t="n">
        <v>5.081106678609991</v>
      </c>
      <c r="L452" s="49" t="n">
        <v>4.911438395753642</v>
      </c>
      <c r="M452" s="49" t="n">
        <v>4.78717014369822</v>
      </c>
      <c r="N452" s="49" t="n">
        <v>4.672025922981986</v>
      </c>
      <c r="O452" s="49" t="n">
        <v>4.563070242522887</v>
      </c>
      <c r="P452" s="49" t="n">
        <v>4.459789532635529</v>
      </c>
      <c r="Q452" s="49" t="n">
        <v>4.360284027562674</v>
      </c>
      <c r="R452" s="49" t="n">
        <v>4.2633900108469</v>
      </c>
      <c r="S452" s="49" t="n">
        <v>4.17156337942277</v>
      </c>
      <c r="T452" s="49" t="n">
        <v>4.083039119945147</v>
      </c>
      <c r="U452" s="49" t="n">
        <v>3.998121269978567</v>
      </c>
      <c r="V452" s="49" t="n">
        <v>3.915365402823999</v>
      </c>
      <c r="W452" s="49" t="n">
        <v>3.831655664866817</v>
      </c>
      <c r="X452" s="49" t="n">
        <v>3.749208099418057</v>
      </c>
      <c r="Y452" s="49" t="n">
        <v>3.670227334263048</v>
      </c>
      <c r="Z452" s="49" t="n">
        <v>3.602888663562398</v>
      </c>
      <c r="AA452" s="49" t="n">
        <v>3.485752972265252</v>
      </c>
      <c r="AB452" s="49" t="n">
        <v>3.409640416063826</v>
      </c>
      <c r="AC452" s="49" t="n">
        <v>3.336698857601476</v>
      </c>
      <c r="AD452" s="49" t="n">
        <v>3.266600795271791</v>
      </c>
      <c r="AE452" s="49" t="n">
        <v>3.199069420904659</v>
      </c>
      <c r="AF452" s="50" t="n">
        <v>3.133868705667102</v>
      </c>
    </row>
    <row r="453" hidden="1" s="108">
      <c r="A453" s="49" t="inlineStr">
        <is>
          <t>Moldova_PV_4_high_temp_baseline</t>
        </is>
      </c>
      <c r="B453" s="49" t="n">
        <v>13.0792238582911</v>
      </c>
      <c r="C453" s="49" t="n">
        <v>12.35003223169712</v>
      </c>
      <c r="D453" s="49" t="n">
        <v>11.66626484761248</v>
      </c>
      <c r="E453" s="49" t="n">
        <v>11.01443281874576</v>
      </c>
      <c r="F453" s="49" t="n">
        <v>10.3858826594528</v>
      </c>
      <c r="G453" s="49" t="n">
        <v>9.774737676214228</v>
      </c>
      <c r="H453" s="49" t="n">
        <v>9.176823274193691</v>
      </c>
      <c r="I453" s="49" t="n">
        <v>8.589062938219861</v>
      </c>
      <c r="J453" s="49" t="n">
        <v>8.009118321889522</v>
      </c>
      <c r="K453" s="49" t="n">
        <v>7.435164355035633</v>
      </c>
      <c r="L453" s="49" t="n">
        <v>6.865743061995341</v>
      </c>
      <c r="M453" s="49" t="n">
        <v>6.668769311638137</v>
      </c>
      <c r="N453" s="49" t="n">
        <v>6.480074751550231</v>
      </c>
      <c r="O453" s="49" t="n">
        <v>6.29681149745655</v>
      </c>
      <c r="P453" s="49" t="n">
        <v>6.118488900714</v>
      </c>
      <c r="Q453" s="49" t="n">
        <v>5.943266565949302</v>
      </c>
      <c r="R453" s="49" t="n">
        <v>5.770020865421438</v>
      </c>
      <c r="S453" s="49" t="n">
        <v>5.601147868195421</v>
      </c>
      <c r="T453" s="49" t="n">
        <v>5.43493698871232</v>
      </c>
      <c r="U453" s="49" t="n">
        <v>5.271689234024712</v>
      </c>
      <c r="V453" s="49" t="n">
        <v>5.110006603098192</v>
      </c>
      <c r="W453" s="49" t="n">
        <v>4.949629309259694</v>
      </c>
      <c r="X453" s="49" t="n">
        <v>4.789443049551483</v>
      </c>
      <c r="Y453" s="49" t="n">
        <v>4.631565358077891</v>
      </c>
      <c r="Z453" s="49" t="n">
        <v>4.483819699700568</v>
      </c>
      <c r="AA453" s="49" t="n">
        <v>4.287304449529008</v>
      </c>
      <c r="AB453" s="49" t="n">
        <v>4.129120585567824</v>
      </c>
      <c r="AC453" s="49" t="n">
        <v>3.972901509975856</v>
      </c>
      <c r="AD453" s="49" t="n">
        <v>3.8183075849929</v>
      </c>
      <c r="AE453" s="49" t="n">
        <v>3.665049189181135</v>
      </c>
      <c r="AF453" s="50" t="n">
        <v>3.512876828747726</v>
      </c>
    </row>
    <row r="454" hidden="1" s="108">
      <c r="A454" s="49" t="inlineStr">
        <is>
          <t>Myanmar_Offshore_1_low_temp_baseline</t>
        </is>
      </c>
      <c r="B454" s="49" t="n">
        <v>10.77239870663231</v>
      </c>
      <c r="C454" s="49" t="n">
        <v>10.43051294201655</v>
      </c>
      <c r="D454" s="49" t="n">
        <v>10.13578234229215</v>
      </c>
      <c r="E454" s="49" t="n">
        <v>9.874664303971018</v>
      </c>
      <c r="F454" s="49" t="n">
        <v>9.638616525837495</v>
      </c>
      <c r="G454" s="49" t="n">
        <v>9.421915634787187</v>
      </c>
      <c r="H454" s="49" t="n">
        <v>9.220545114048297</v>
      </c>
      <c r="I454" s="49" t="n">
        <v>9.031580683478083</v>
      </c>
      <c r="J454" s="49" t="n">
        <v>8.852828521806497</v>
      </c>
      <c r="K454" s="49" t="n">
        <v>8.682601255423364</v>
      </c>
      <c r="L454" s="49" t="n">
        <v>8.519573352125871</v>
      </c>
      <c r="M454" s="49" t="n">
        <v>8.294243383899685</v>
      </c>
      <c r="N454" s="49" t="n">
        <v>8.097509276468276</v>
      </c>
      <c r="O454" s="49" t="n">
        <v>7.919484915717755</v>
      </c>
      <c r="P454" s="49" t="n">
        <v>7.756071837791472</v>
      </c>
      <c r="Q454" s="49" t="n">
        <v>7.604741743996843</v>
      </c>
      <c r="R454" s="49" t="n">
        <v>7.46467089361543</v>
      </c>
      <c r="S454" s="49" t="n">
        <v>7.33169282906962</v>
      </c>
      <c r="T454" s="49" t="n">
        <v>7.20614991057316</v>
      </c>
      <c r="U454" s="49" t="n">
        <v>7.088591427221845</v>
      </c>
      <c r="V454" s="49" t="n">
        <v>6.973675525642382</v>
      </c>
      <c r="W454" s="49" t="n">
        <v>6.843846401146576</v>
      </c>
      <c r="X454" s="49" t="n">
        <v>6.719685917704854</v>
      </c>
      <c r="Y454" s="49" t="n">
        <v>6.603287746580069</v>
      </c>
      <c r="Z454" s="49" t="n">
        <v>6.498790021732296</v>
      </c>
      <c r="AA454" s="49" t="n">
        <v>6.346842937311673</v>
      </c>
      <c r="AB454" s="49" t="n">
        <v>6.241187489646737</v>
      </c>
      <c r="AC454" s="49" t="n">
        <v>6.140982365503585</v>
      </c>
      <c r="AD454" s="49" t="n">
        <v>6.045565746394438</v>
      </c>
      <c r="AE454" s="49" t="n">
        <v>5.954393250628295</v>
      </c>
      <c r="AF454" s="50" t="n">
        <v>5.867011687705728</v>
      </c>
    </row>
    <row r="455" hidden="1" s="108">
      <c r="A455" s="49" t="inlineStr">
        <is>
          <t>Myanmar_Offshore_2_low_temp_baseline</t>
        </is>
      </c>
      <c r="B455" s="49" t="n">
        <v>13.55367321795235</v>
      </c>
      <c r="C455" s="49" t="n">
        <v>13.12532876921355</v>
      </c>
      <c r="D455" s="49" t="n">
        <v>12.75833672103735</v>
      </c>
      <c r="E455" s="49" t="n">
        <v>12.43511870984924</v>
      </c>
      <c r="F455" s="49" t="n">
        <v>12.14458936530905</v>
      </c>
      <c r="G455" s="49" t="n">
        <v>11.87932356848669</v>
      </c>
      <c r="H455" s="49" t="n">
        <v>11.63411238531294</v>
      </c>
      <c r="I455" s="49" t="n">
        <v>11.40516500158194</v>
      </c>
      <c r="J455" s="49" t="n">
        <v>11.18963899048596</v>
      </c>
      <c r="K455" s="49" t="n">
        <v>10.98534947232344</v>
      </c>
      <c r="L455" s="49" t="n">
        <v>10.79058137887676</v>
      </c>
      <c r="M455" s="49" t="n">
        <v>10.50278536867109</v>
      </c>
      <c r="N455" s="49" t="n">
        <v>10.25223409259546</v>
      </c>
      <c r="O455" s="49" t="n">
        <v>10.02603054410698</v>
      </c>
      <c r="P455" s="49" t="n">
        <v>9.818828581930312</v>
      </c>
      <c r="Q455" s="49" t="n">
        <v>9.627330569172845</v>
      </c>
      <c r="R455" s="49" t="n">
        <v>9.450462709994216</v>
      </c>
      <c r="S455" s="49" t="n">
        <v>9.282790099683126</v>
      </c>
      <c r="T455" s="49" t="n">
        <v>9.124760265977724</v>
      </c>
      <c r="U455" s="49" t="n">
        <v>8.97709069029783</v>
      </c>
      <c r="V455" s="49" t="n">
        <v>8.832812931261406</v>
      </c>
      <c r="W455" s="49" t="n">
        <v>8.669013767797349</v>
      </c>
      <c r="X455" s="49" t="n">
        <v>8.512558337636968</v>
      </c>
      <c r="Y455" s="49" t="n">
        <v>8.36617980064641</v>
      </c>
      <c r="Z455" s="49" t="n">
        <v>8.235279370247865</v>
      </c>
      <c r="AA455" s="49" t="n">
        <v>8.042414894686045</v>
      </c>
      <c r="AB455" s="49" t="n">
        <v>7.909905437693889</v>
      </c>
      <c r="AC455" s="49" t="n">
        <v>7.784461150994973</v>
      </c>
      <c r="AD455" s="49" t="n">
        <v>7.665219639544888</v>
      </c>
      <c r="AE455" s="49" t="n">
        <v>7.551471642407451</v>
      </c>
      <c r="AF455" s="50" t="n">
        <v>7.442626805844013</v>
      </c>
    </row>
    <row r="456" hidden="1" s="108">
      <c r="A456" s="49" t="inlineStr">
        <is>
          <t>Myanmar_PV_4_low_temp_baseline</t>
        </is>
      </c>
      <c r="B456" s="49" t="n">
        <v>4.576493796102916</v>
      </c>
      <c r="C456" s="49" t="n">
        <v>4.375722766285557</v>
      </c>
      <c r="D456" s="49" t="n">
        <v>4.196576416721941</v>
      </c>
      <c r="E456" s="49" t="n">
        <v>4.032974043060625</v>
      </c>
      <c r="F456" s="49" t="n">
        <v>3.881041310606279</v>
      </c>
      <c r="G456" s="49" t="n">
        <v>3.738168947090162</v>
      </c>
      <c r="H456" s="49" t="n">
        <v>3.602522087223807</v>
      </c>
      <c r="I456" s="49" t="n">
        <v>3.47276493175602</v>
      </c>
      <c r="J456" s="49" t="n">
        <v>3.347896941844306</v>
      </c>
      <c r="K456" s="49" t="n">
        <v>3.227150651486819</v>
      </c>
      <c r="L456" s="49" t="n">
        <v>3.109925359156255</v>
      </c>
      <c r="M456" s="49" t="n">
        <v>3.034337195931318</v>
      </c>
      <c r="N456" s="49" t="n">
        <v>2.963698371842908</v>
      </c>
      <c r="O456" s="49" t="n">
        <v>2.896446038506348</v>
      </c>
      <c r="P456" s="49" t="n">
        <v>2.832306615436541</v>
      </c>
      <c r="Q456" s="49" t="n">
        <v>2.770267717439817</v>
      </c>
      <c r="R456" s="49" t="n">
        <v>2.70970857025787</v>
      </c>
      <c r="S456" s="49" t="n">
        <v>2.65193740319283</v>
      </c>
      <c r="T456" s="49" t="n">
        <v>2.596013070639623</v>
      </c>
      <c r="U456" s="49" t="n">
        <v>2.542097075117733</v>
      </c>
      <c r="V456" s="49" t="n">
        <v>2.489418579131055</v>
      </c>
      <c r="W456" s="49" t="n">
        <v>2.436319214568669</v>
      </c>
      <c r="X456" s="49" t="n">
        <v>2.383974964824465</v>
      </c>
      <c r="Y456" s="49" t="n">
        <v>2.333560398385485</v>
      </c>
      <c r="Z456" s="49" t="n">
        <v>2.289434336045438</v>
      </c>
      <c r="AA456" s="49" t="n">
        <v>2.218829403611044</v>
      </c>
      <c r="AB456" s="49" t="n">
        <v>2.170179982909189</v>
      </c>
      <c r="AC456" s="49" t="n">
        <v>2.123297966810573</v>
      </c>
      <c r="AD456" s="49" t="n">
        <v>2.078007616819033</v>
      </c>
      <c r="AE456" s="49" t="n">
        <v>2.034160250083704</v>
      </c>
      <c r="AF456" s="50" t="n">
        <v>1.991628951616817</v>
      </c>
    </row>
    <row r="457" hidden="1" s="108">
      <c r="A457" s="49" t="inlineStr">
        <is>
          <t>Myanmar_Offshore_1_high_temp_baseline</t>
        </is>
      </c>
      <c r="B457" s="49" t="n">
        <v>13.01342604554106</v>
      </c>
      <c r="C457" s="49" t="n">
        <v>12.4912601231002</v>
      </c>
      <c r="D457" s="49" t="n">
        <v>12.01315361462511</v>
      </c>
      <c r="E457" s="49" t="n">
        <v>11.56530618439861</v>
      </c>
      <c r="F457" s="49" t="n">
        <v>11.13891208566001</v>
      </c>
      <c r="G457" s="49" t="n">
        <v>10.72797901977779</v>
      </c>
      <c r="H457" s="49" t="n">
        <v>10.3282145503793</v>
      </c>
      <c r="I457" s="49" t="n">
        <v>9.936409515177207</v>
      </c>
      <c r="J457" s="49" t="n">
        <v>9.55007420074207</v>
      </c>
      <c r="K457" s="49" t="n">
        <v>9.167212295468278</v>
      </c>
      <c r="L457" s="49" t="n">
        <v>8.786174258404255</v>
      </c>
      <c r="M457" s="49" t="n">
        <v>8.558049348186458</v>
      </c>
      <c r="N457" s="49" t="n">
        <v>8.354480717044972</v>
      </c>
      <c r="O457" s="49" t="n">
        <v>8.166628176241536</v>
      </c>
      <c r="P457" s="49" t="n">
        <v>7.990857088044493</v>
      </c>
      <c r="Q457" s="49" t="n">
        <v>7.824936987938427</v>
      </c>
      <c r="R457" s="49" t="n">
        <v>7.668177456104553</v>
      </c>
      <c r="S457" s="49" t="n">
        <v>7.516820541400864</v>
      </c>
      <c r="T457" s="49" t="n">
        <v>7.371216523860163</v>
      </c>
      <c r="U457" s="49" t="n">
        <v>7.231906128181661</v>
      </c>
      <c r="V457" s="49" t="n">
        <v>7.094013531667004</v>
      </c>
      <c r="W457" s="49" t="n">
        <v>6.944740956469269</v>
      </c>
      <c r="X457" s="49" t="n">
        <v>6.799145297254941</v>
      </c>
      <c r="Y457" s="49" t="n">
        <v>6.659153708707229</v>
      </c>
      <c r="Z457" s="49" t="n">
        <v>6.528580123981175</v>
      </c>
      <c r="AA457" s="49" t="n">
        <v>6.352658541395908</v>
      </c>
      <c r="AB457" s="49" t="n">
        <v>6.21784761285965</v>
      </c>
      <c r="AC457" s="49" t="n">
        <v>6.086464092791761</v>
      </c>
      <c r="AD457" s="49" t="n">
        <v>5.957876731999968</v>
      </c>
      <c r="AE457" s="49" t="n">
        <v>5.831558353589642</v>
      </c>
      <c r="AF457" s="50" t="n">
        <v>5.707062009092667</v>
      </c>
    </row>
    <row r="458" hidden="1" s="108">
      <c r="A458" s="49" t="inlineStr">
        <is>
          <t>Myanmar_Offshore_2_high_temp_baseline</t>
        </is>
      </c>
      <c r="B458" s="49" t="n">
        <v>15.56074442600046</v>
      </c>
      <c r="C458" s="49" t="n">
        <v>14.95284471005635</v>
      </c>
      <c r="D458" s="49" t="n">
        <v>14.40147371107061</v>
      </c>
      <c r="E458" s="49" t="n">
        <v>13.88915178189189</v>
      </c>
      <c r="F458" s="49" t="n">
        <v>13.40473796866108</v>
      </c>
      <c r="G458" s="49" t="n">
        <v>12.94066162246165</v>
      </c>
      <c r="H458" s="49" t="n">
        <v>12.49150916591333</v>
      </c>
      <c r="I458" s="49" t="n">
        <v>12.05324167854201</v>
      </c>
      <c r="J458" s="49" t="n">
        <v>11.62273326579709</v>
      </c>
      <c r="K458" s="49" t="n">
        <v>11.19748426013866</v>
      </c>
      <c r="L458" s="49" t="n">
        <v>10.77543517934526</v>
      </c>
      <c r="M458" s="49" t="n">
        <v>10.49812901467788</v>
      </c>
      <c r="N458" s="49" t="n">
        <v>10.25238034471856</v>
      </c>
      <c r="O458" s="49" t="n">
        <v>10.0268291636632</v>
      </c>
      <c r="P458" s="49" t="n">
        <v>9.816807470008827</v>
      </c>
      <c r="Q458" s="49" t="n">
        <v>9.619451713718444</v>
      </c>
      <c r="R458" s="49" t="n">
        <v>9.433879078709417</v>
      </c>
      <c r="S458" s="49" t="n">
        <v>9.255256837520808</v>
      </c>
      <c r="T458" s="49" t="n">
        <v>9.084039366861639</v>
      </c>
      <c r="U458" s="49" t="n">
        <v>8.920926616802001</v>
      </c>
      <c r="V458" s="49" t="n">
        <v>8.759641976181644</v>
      </c>
      <c r="W458" s="49" t="n">
        <v>8.583716790547157</v>
      </c>
      <c r="X458" s="49" t="n">
        <v>8.412588852074823</v>
      </c>
      <c r="Y458" s="49" t="n">
        <v>8.24874675203662</v>
      </c>
      <c r="Z458" s="49" t="n">
        <v>8.09711512357635</v>
      </c>
      <c r="AA458" s="49" t="n">
        <v>7.887057101266603</v>
      </c>
      <c r="AB458" s="49" t="n">
        <v>7.730083457804</v>
      </c>
      <c r="AC458" s="49" t="n">
        <v>7.577601048535575</v>
      </c>
      <c r="AD458" s="49" t="n">
        <v>7.428797860166462</v>
      </c>
      <c r="AE458" s="49" t="n">
        <v>7.282995054044597</v>
      </c>
      <c r="AF458" s="50" t="n">
        <v>7.139616312036474</v>
      </c>
    </row>
    <row r="459" hidden="1" s="108">
      <c r="A459" s="49" t="inlineStr">
        <is>
          <t>Myanmar_PV_4_high_temp_baseline</t>
        </is>
      </c>
      <c r="B459" s="49" t="n">
        <v>9.518249484826484</v>
      </c>
      <c r="C459" s="49" t="n">
        <v>8.983348154134475</v>
      </c>
      <c r="D459" s="49" t="n">
        <v>8.475390811328628</v>
      </c>
      <c r="E459" s="49" t="n">
        <v>7.986250324505656</v>
      </c>
      <c r="F459" s="49" t="n">
        <v>7.510700786314899</v>
      </c>
      <c r="G459" s="49" t="n">
        <v>7.045183314475995</v>
      </c>
      <c r="H459" s="49" t="n">
        <v>6.587161385897138</v>
      </c>
      <c r="I459" s="49" t="n">
        <v>6.134758309784418</v>
      </c>
      <c r="J459" s="49" t="n">
        <v>5.686541091466801</v>
      </c>
      <c r="K459" s="49" t="n">
        <v>5.241385300870015</v>
      </c>
      <c r="L459" s="49" t="n">
        <v>4.798387183622404</v>
      </c>
      <c r="M459" s="49" t="n">
        <v>4.658545630515757</v>
      </c>
      <c r="N459" s="49" t="n">
        <v>4.523410905524382</v>
      </c>
      <c r="O459" s="49" t="n">
        <v>4.391395629323045</v>
      </c>
      <c r="P459" s="49" t="n">
        <v>4.262224183022676</v>
      </c>
      <c r="Q459" s="49" t="n">
        <v>4.134871554451653</v>
      </c>
      <c r="R459" s="49" t="n">
        <v>4.008712028546547</v>
      </c>
      <c r="S459" s="49" t="n">
        <v>3.885074545237482</v>
      </c>
      <c r="T459" s="49" t="n">
        <v>3.763007402919517</v>
      </c>
      <c r="U459" s="49" t="n">
        <v>3.642676080813177</v>
      </c>
      <c r="V459" s="49" t="n">
        <v>3.523303570210966</v>
      </c>
      <c r="W459" s="49" t="n">
        <v>3.404903230089211</v>
      </c>
      <c r="X459" s="49" t="n">
        <v>3.286642772474698</v>
      </c>
      <c r="Y459" s="49" t="n">
        <v>3.169693061894762</v>
      </c>
      <c r="Z459" s="49" t="n">
        <v>3.058373342680549</v>
      </c>
      <c r="AA459" s="49" t="n">
        <v>2.920152747757288</v>
      </c>
      <c r="AB459" s="49" t="n">
        <v>2.803144061591709</v>
      </c>
      <c r="AC459" s="49" t="n">
        <v>2.687250012293222</v>
      </c>
      <c r="AD459" s="49" t="n">
        <v>2.572280577375365</v>
      </c>
      <c r="AE459" s="49" t="n">
        <v>2.458073948429855</v>
      </c>
      <c r="AF459" s="50" t="n">
        <v>2.344490975876233</v>
      </c>
    </row>
    <row r="460" hidden="1" s="108">
      <c r="A460" s="49" t="inlineStr">
        <is>
          <t>Mexico_Onshore_3_low_temp_baseline</t>
        </is>
      </c>
      <c r="B460" s="49" t="n">
        <v>6.090592191734311</v>
      </c>
      <c r="C460" s="49" t="n">
        <v>5.926373220747179</v>
      </c>
      <c r="D460" s="49" t="n">
        <v>5.776521825694712</v>
      </c>
      <c r="E460" s="49" t="n">
        <v>5.637894782544607</v>
      </c>
      <c r="F460" s="49" t="n">
        <v>5.50825003068308</v>
      </c>
      <c r="G460" s="49" t="n">
        <v>5.38593403232029</v>
      </c>
      <c r="H460" s="49" t="n">
        <v>5.269693343481821</v>
      </c>
      <c r="I460" s="49" t="n">
        <v>5.15855568134133</v>
      </c>
      <c r="J460" s="49" t="n">
        <v>5.051751923154442</v>
      </c>
      <c r="K460" s="49" t="n">
        <v>4.948663267521422</v>
      </c>
      <c r="L460" s="49" t="n">
        <v>4.848784435617125</v>
      </c>
      <c r="M460" s="49" t="n">
        <v>4.74740110254089</v>
      </c>
      <c r="N460" s="49" t="n">
        <v>4.666524375869447</v>
      </c>
      <c r="O460" s="49" t="n">
        <v>4.588282003328449</v>
      </c>
      <c r="P460" s="49" t="n">
        <v>4.512805268222685</v>
      </c>
      <c r="Q460" s="49" t="n">
        <v>4.440722745388934</v>
      </c>
      <c r="R460" s="49" t="n">
        <v>4.370069032380454</v>
      </c>
      <c r="S460" s="49" t="n">
        <v>4.301151349939017</v>
      </c>
      <c r="T460" s="49" t="n">
        <v>4.237367675931162</v>
      </c>
      <c r="U460" s="49" t="n">
        <v>4.173261792886477</v>
      </c>
      <c r="V460" s="49" t="n">
        <v>4.109222516956385</v>
      </c>
      <c r="W460" s="49" t="n">
        <v>4.05291405367185</v>
      </c>
      <c r="X460" s="49" t="n">
        <v>3.998919850052597</v>
      </c>
      <c r="Y460" s="49" t="n">
        <v>3.946182839264586</v>
      </c>
      <c r="Z460" s="49" t="n">
        <v>3.900155474339718</v>
      </c>
      <c r="AA460" s="49" t="n">
        <v>3.805750937106005</v>
      </c>
      <c r="AB460" s="49" t="n">
        <v>3.749844746030213</v>
      </c>
      <c r="AC460" s="49" t="n">
        <v>3.695804952330288</v>
      </c>
      <c r="AD460" s="49" t="n">
        <v>3.643478958673237</v>
      </c>
      <c r="AE460" s="49" t="n">
        <v>3.592733259836179</v>
      </c>
      <c r="AF460" s="50" t="n">
        <v>3.543450356464627</v>
      </c>
    </row>
    <row r="461" hidden="1" s="108">
      <c r="A461" s="49" t="inlineStr">
        <is>
          <t>Mexico_Offshore_1_low_temp_baseline</t>
        </is>
      </c>
      <c r="B461" s="49" t="n">
        <v>6.913071494557238</v>
      </c>
      <c r="C461" s="49" t="n">
        <v>6.692918973231937</v>
      </c>
      <c r="D461" s="49" t="n">
        <v>6.502650602068026</v>
      </c>
      <c r="E461" s="49" t="n">
        <v>6.333743980250019</v>
      </c>
      <c r="F461" s="49" t="n">
        <v>6.180826007903825</v>
      </c>
      <c r="G461" s="49" t="n">
        <v>6.040298875377627</v>
      </c>
      <c r="H461" s="49" t="n">
        <v>5.909639651553172</v>
      </c>
      <c r="I461" s="49" t="n">
        <v>5.787013215895595</v>
      </c>
      <c r="J461" s="49" t="n">
        <v>5.671044443798174</v>
      </c>
      <c r="K461" s="49" t="n">
        <v>5.560677158659668</v>
      </c>
      <c r="L461" s="49" t="n">
        <v>5.45508309064051</v>
      </c>
      <c r="M461" s="49" t="n">
        <v>5.31112066036274</v>
      </c>
      <c r="N461" s="49" t="n">
        <v>5.185332956593192</v>
      </c>
      <c r="O461" s="49" t="n">
        <v>5.071439385356022</v>
      </c>
      <c r="P461" s="49" t="n">
        <v>4.966836143754582</v>
      </c>
      <c r="Q461" s="49" t="n">
        <v>4.869916928633525</v>
      </c>
      <c r="R461" s="49" t="n">
        <v>4.780158313815254</v>
      </c>
      <c r="S461" s="49" t="n">
        <v>4.694913308494704</v>
      </c>
      <c r="T461" s="49" t="n">
        <v>4.614399293785969</v>
      </c>
      <c r="U461" s="49" t="n">
        <v>4.538965111188354</v>
      </c>
      <c r="V461" s="49" t="n">
        <v>4.465217069144715</v>
      </c>
      <c r="W461" s="49" t="n">
        <v>4.382006413411784</v>
      </c>
      <c r="X461" s="49" t="n">
        <v>4.302405652918823</v>
      </c>
      <c r="Y461" s="49" t="n">
        <v>4.227745544858498</v>
      </c>
      <c r="Z461" s="49" t="n">
        <v>4.160656342256086</v>
      </c>
      <c r="AA461" s="49" t="n">
        <v>4.063423338763549</v>
      </c>
      <c r="AB461" s="49" t="n">
        <v>3.995615317292177</v>
      </c>
      <c r="AC461" s="49" t="n">
        <v>3.931280349419664</v>
      </c>
      <c r="AD461" s="49" t="n">
        <v>3.869998233084764</v>
      </c>
      <c r="AE461" s="49" t="n">
        <v>3.811423314452554</v>
      </c>
      <c r="AF461" s="50" t="n">
        <v>3.755267827024958</v>
      </c>
    </row>
    <row r="462" hidden="1" s="108">
      <c r="A462" s="49" t="inlineStr">
        <is>
          <t>Mexico_Offshore_2_low_temp_baseline</t>
        </is>
      </c>
      <c r="B462" s="49" t="n">
        <v>7.773281450193181</v>
      </c>
      <c r="C462" s="49" t="n">
        <v>7.526842617093739</v>
      </c>
      <c r="D462" s="49" t="n">
        <v>7.315148680906489</v>
      </c>
      <c r="E462" s="49" t="n">
        <v>7.128295879628022</v>
      </c>
      <c r="F462" s="49" t="n">
        <v>6.960040709958494</v>
      </c>
      <c r="G462" s="49" t="n">
        <v>6.806202923764703</v>
      </c>
      <c r="H462" s="49" t="n">
        <v>6.663851465237197</v>
      </c>
      <c r="I462" s="49" t="n">
        <v>6.530854607507022</v>
      </c>
      <c r="J462" s="49" t="n">
        <v>6.40561518553633</v>
      </c>
      <c r="K462" s="49" t="n">
        <v>6.286906673818241</v>
      </c>
      <c r="L462" s="49" t="n">
        <v>6.173767383251512</v>
      </c>
      <c r="M462" s="49" t="n">
        <v>6.009513696346248</v>
      </c>
      <c r="N462" s="49" t="n">
        <v>5.866395377611471</v>
      </c>
      <c r="O462" s="49" t="n">
        <v>5.737097160643602</v>
      </c>
      <c r="P462" s="49" t="n">
        <v>5.618586590055025</v>
      </c>
      <c r="Q462" s="49" t="n">
        <v>5.508993113593897</v>
      </c>
      <c r="R462" s="49" t="n">
        <v>5.407707532028513</v>
      </c>
      <c r="S462" s="49" t="n">
        <v>5.311647052926213</v>
      </c>
      <c r="T462" s="49" t="n">
        <v>5.22106536895958</v>
      </c>
      <c r="U462" s="49" t="n">
        <v>5.136369291798388</v>
      </c>
      <c r="V462" s="49" t="n">
        <v>5.053606224146771</v>
      </c>
      <c r="W462" s="49" t="n">
        <v>4.95977895488114</v>
      </c>
      <c r="X462" s="49" t="n">
        <v>4.870128759110075</v>
      </c>
      <c r="Y462" s="49" t="n">
        <v>4.78620699982748</v>
      </c>
      <c r="Z462" s="49" t="n">
        <v>4.711079442271838</v>
      </c>
      <c r="AA462" s="49" t="n">
        <v>4.600803976944749</v>
      </c>
      <c r="AB462" s="49" t="n">
        <v>4.524786281193721</v>
      </c>
      <c r="AC462" s="49" t="n">
        <v>4.452790771873091</v>
      </c>
      <c r="AD462" s="49" t="n">
        <v>4.384328712662055</v>
      </c>
      <c r="AE462" s="49" t="n">
        <v>4.318998131572751</v>
      </c>
      <c r="AF462" s="50" t="n">
        <v>4.25646442767115</v>
      </c>
    </row>
    <row r="463" hidden="1" s="108">
      <c r="A463" s="49" t="inlineStr">
        <is>
          <t>Mexico_PV_1_low_temp_baseline</t>
        </is>
      </c>
      <c r="B463" s="49" t="n">
        <v>4.012538109154833</v>
      </c>
      <c r="C463" s="49" t="n">
        <v>3.836057184670652</v>
      </c>
      <c r="D463" s="49" t="n">
        <v>3.678783153331665</v>
      </c>
      <c r="E463" s="49" t="n">
        <v>3.535320039830186</v>
      </c>
      <c r="F463" s="49" t="n">
        <v>3.402230012317164</v>
      </c>
      <c r="G463" s="49" t="n">
        <v>3.27719792994034</v>
      </c>
      <c r="H463" s="49" t="n">
        <v>3.158595878186792</v>
      </c>
      <c r="I463" s="49" t="n">
        <v>3.045238807182677</v>
      </c>
      <c r="J463" s="49" t="n">
        <v>2.936239160853113</v>
      </c>
      <c r="K463" s="49" t="n">
        <v>2.830916192488706</v>
      </c>
      <c r="L463" s="49" t="n">
        <v>2.728737122497161</v>
      </c>
      <c r="M463" s="49" t="n">
        <v>2.662197585720608</v>
      </c>
      <c r="N463" s="49" t="n">
        <v>2.600061447185205</v>
      </c>
      <c r="O463" s="49" t="n">
        <v>2.540935779344562</v>
      </c>
      <c r="P463" s="49" t="n">
        <v>2.484576006384345</v>
      </c>
      <c r="Q463" s="49" t="n">
        <v>2.430080263237477</v>
      </c>
      <c r="R463" s="49" t="n">
        <v>2.376895680846887</v>
      </c>
      <c r="S463" s="49" t="n">
        <v>2.32618576519122</v>
      </c>
      <c r="T463" s="49" t="n">
        <v>2.277112571125713</v>
      </c>
      <c r="U463" s="49" t="n">
        <v>2.229819278546606</v>
      </c>
      <c r="V463" s="49" t="n">
        <v>2.183619958037172</v>
      </c>
      <c r="W463" s="49" t="n">
        <v>2.137035537317516</v>
      </c>
      <c r="X463" s="49" t="n">
        <v>2.091116436746944</v>
      </c>
      <c r="Y463" s="49" t="n">
        <v>2.04690714645319</v>
      </c>
      <c r="Z463" s="49" t="n">
        <v>2.008283525243878</v>
      </c>
      <c r="AA463" s="49" t="n">
        <v>1.946109596206218</v>
      </c>
      <c r="AB463" s="49" t="n">
        <v>1.903452279496086</v>
      </c>
      <c r="AC463" s="49" t="n">
        <v>1.862360815492922</v>
      </c>
      <c r="AD463" s="49" t="n">
        <v>1.822679021570784</v>
      </c>
      <c r="AE463" s="49" t="n">
        <v>1.784274770909107</v>
      </c>
      <c r="AF463" s="50" t="n">
        <v>1.747035290742808</v>
      </c>
    </row>
    <row r="464" hidden="1" s="108">
      <c r="A464" s="49" t="inlineStr">
        <is>
          <t>Mexico_PV_2_low_temp_baseline</t>
        </is>
      </c>
      <c r="B464" s="49" t="n">
        <v>4.233350824286871</v>
      </c>
      <c r="C464" s="49" t="n">
        <v>4.046730062202037</v>
      </c>
      <c r="D464" s="49" t="n">
        <v>3.880613690169535</v>
      </c>
      <c r="E464" s="49" t="n">
        <v>3.729242326354174</v>
      </c>
      <c r="F464" s="49" t="n">
        <v>3.588946711842834</v>
      </c>
      <c r="G464" s="49" t="n">
        <v>3.457255928262623</v>
      </c>
      <c r="H464" s="49" t="n">
        <v>3.332432578247253</v>
      </c>
      <c r="I464" s="49" t="n">
        <v>3.213211954590256</v>
      </c>
      <c r="J464" s="49" t="n">
        <v>3.098646873910751</v>
      </c>
      <c r="K464" s="49" t="n">
        <v>2.988010882894867</v>
      </c>
      <c r="L464" s="49" t="n">
        <v>2.880735452706189</v>
      </c>
      <c r="M464" s="49" t="n">
        <v>2.810297126756363</v>
      </c>
      <c r="N464" s="49" t="n">
        <v>2.744559831511998</v>
      </c>
      <c r="O464" s="49" t="n">
        <v>2.682034356999023</v>
      </c>
      <c r="P464" s="49" t="n">
        <v>2.622459004056295</v>
      </c>
      <c r="Q464" s="49" t="n">
        <v>2.564869750266432</v>
      </c>
      <c r="R464" s="49" t="n">
        <v>2.5086756938553</v>
      </c>
      <c r="S464" s="49" t="n">
        <v>2.455119974476524</v>
      </c>
      <c r="T464" s="49" t="n">
        <v>2.403307061179928</v>
      </c>
      <c r="U464" s="49" t="n">
        <v>2.353389815504886</v>
      </c>
      <c r="V464" s="49" t="n">
        <v>2.304635315996298</v>
      </c>
      <c r="W464" s="49" t="n">
        <v>2.255462163478879</v>
      </c>
      <c r="X464" s="49" t="n">
        <v>2.206994085031468</v>
      </c>
      <c r="Y464" s="49" t="n">
        <v>2.160346639979439</v>
      </c>
      <c r="Z464" s="49" t="n">
        <v>2.119658680359619</v>
      </c>
      <c r="AA464" s="49" t="n">
        <v>2.053816466322668</v>
      </c>
      <c r="AB464" s="49" t="n">
        <v>2.008811087961764</v>
      </c>
      <c r="AC464" s="49" t="n">
        <v>1.965472164561152</v>
      </c>
      <c r="AD464" s="49" t="n">
        <v>1.92363270326629</v>
      </c>
      <c r="AE464" s="49" t="n">
        <v>1.883151445949381</v>
      </c>
      <c r="AF464" s="50" t="n">
        <v>1.843907839323463</v>
      </c>
    </row>
    <row r="465" hidden="1" s="108">
      <c r="A465" s="49" t="inlineStr">
        <is>
          <t>Mexico_PV_3_low_temp_baseline</t>
        </is>
      </c>
      <c r="B465" s="49" t="n">
        <v>4.420782351535983</v>
      </c>
      <c r="C465" s="49" t="n">
        <v>4.225604735535994</v>
      </c>
      <c r="D465" s="49" t="n">
        <v>4.052040579717948</v>
      </c>
      <c r="E465" s="49" t="n">
        <v>3.894014254288318</v>
      </c>
      <c r="F465" s="49" t="n">
        <v>3.747654971610102</v>
      </c>
      <c r="G465" s="49" t="n">
        <v>3.610356071049498</v>
      </c>
      <c r="H465" s="49" t="n">
        <v>3.480284690127511</v>
      </c>
      <c r="I465" s="49" t="n">
        <v>3.356106616865534</v>
      </c>
      <c r="J465" s="49" t="n">
        <v>3.236822605070996</v>
      </c>
      <c r="K465" s="49" t="n">
        <v>3.121666265879457</v>
      </c>
      <c r="L465" s="49" t="n">
        <v>3.010037813102464</v>
      </c>
      <c r="M465" s="49" t="n">
        <v>2.936298008917856</v>
      </c>
      <c r="N465" s="49" t="n">
        <v>2.867504548101019</v>
      </c>
      <c r="O465" s="49" t="n">
        <v>2.802089072273682</v>
      </c>
      <c r="P465" s="49" t="n">
        <v>2.739776737675801</v>
      </c>
      <c r="Q465" s="49" t="n">
        <v>2.679551965142128</v>
      </c>
      <c r="R465" s="49" t="n">
        <v>2.620792198784105</v>
      </c>
      <c r="S465" s="49" t="n">
        <v>2.564809047318049</v>
      </c>
      <c r="T465" s="49" t="n">
        <v>2.510658703968171</v>
      </c>
      <c r="U465" s="49" t="n">
        <v>2.458502970889221</v>
      </c>
      <c r="V465" s="49" t="n">
        <v>2.407569117848588</v>
      </c>
      <c r="W465" s="49" t="n">
        <v>2.356192935261904</v>
      </c>
      <c r="X465" s="49" t="n">
        <v>2.305555708787823</v>
      </c>
      <c r="Y465" s="49" t="n">
        <v>2.256834944490147</v>
      </c>
      <c r="Z465" s="49" t="n">
        <v>2.214399657965341</v>
      </c>
      <c r="AA465" s="49" t="n">
        <v>2.145407992756213</v>
      </c>
      <c r="AB465" s="49" t="n">
        <v>2.098405037260004</v>
      </c>
      <c r="AC465" s="49" t="n">
        <v>2.053156881751142</v>
      </c>
      <c r="AD465" s="49" t="n">
        <v>2.009487622024443</v>
      </c>
      <c r="AE465" s="49" t="n">
        <v>1.967248466815808</v>
      </c>
      <c r="AF465" s="50" t="n">
        <v>1.926312438063258</v>
      </c>
    </row>
    <row r="466" hidden="1" s="108">
      <c r="A466" s="49" t="inlineStr">
        <is>
          <t>Mexico_PV_4_low_temp_baseline</t>
        </is>
      </c>
      <c r="B466" s="49" t="n">
        <v>5.474767041409967</v>
      </c>
      <c r="C466" s="49" t="n">
        <v>5.231308799911269</v>
      </c>
      <c r="D466" s="49" t="n">
        <v>5.015713557193457</v>
      </c>
      <c r="E466" s="49" t="n">
        <v>4.820122633503933</v>
      </c>
      <c r="F466" s="49" t="n">
        <v>4.639528802762339</v>
      </c>
      <c r="G466" s="49" t="n">
        <v>4.47055979986801</v>
      </c>
      <c r="H466" s="49" t="n">
        <v>4.310844215851261</v>
      </c>
      <c r="I466" s="49" t="n">
        <v>4.158655652353199</v>
      </c>
      <c r="J466" s="49" t="n">
        <v>4.01270101925817</v>
      </c>
      <c r="K466" s="49" t="n">
        <v>3.871988465635095</v>
      </c>
      <c r="L466" s="49" t="n">
        <v>3.735741680410425</v>
      </c>
      <c r="M466" s="49" t="n">
        <v>3.643484574981986</v>
      </c>
      <c r="N466" s="49" t="n">
        <v>3.557561612579708</v>
      </c>
      <c r="O466" s="49" t="n">
        <v>3.475956525006114</v>
      </c>
      <c r="P466" s="49" t="n">
        <v>3.398316489060609</v>
      </c>
      <c r="Q466" s="49" t="n">
        <v>3.323335913674641</v>
      </c>
      <c r="R466" s="49" t="n">
        <v>3.250214582594782</v>
      </c>
      <c r="S466" s="49" t="n">
        <v>3.180640009859619</v>
      </c>
      <c r="T466" s="49" t="n">
        <v>3.113398770798027</v>
      </c>
      <c r="U466" s="49" t="n">
        <v>3.048699471846414</v>
      </c>
      <c r="V466" s="49" t="n">
        <v>2.985548603201758</v>
      </c>
      <c r="W466" s="49" t="n">
        <v>2.921808756547978</v>
      </c>
      <c r="X466" s="49" t="n">
        <v>2.858996700762259</v>
      </c>
      <c r="Y466" s="49" t="n">
        <v>2.798627441872455</v>
      </c>
      <c r="Z466" s="49" t="n">
        <v>2.746321355372964</v>
      </c>
      <c r="AA466" s="49" t="n">
        <v>2.659832867591773</v>
      </c>
      <c r="AB466" s="49" t="n">
        <v>2.601607921700015</v>
      </c>
      <c r="AC466" s="49" t="n">
        <v>2.545619075525503</v>
      </c>
      <c r="AD466" s="49" t="n">
        <v>2.491640355174938</v>
      </c>
      <c r="AE466" s="49" t="n">
        <v>2.439480657683665</v>
      </c>
      <c r="AF466" s="50" t="n">
        <v>2.388976933864746</v>
      </c>
    </row>
    <row r="467" hidden="1" s="108">
      <c r="A467" s="49" t="inlineStr">
        <is>
          <t>Mexico_Onshore_3_high_temp_baseline</t>
        </is>
      </c>
      <c r="B467" s="49" t="n">
        <v>8.285704719637369</v>
      </c>
      <c r="C467" s="49" t="n">
        <v>7.96264793904976</v>
      </c>
      <c r="D467" s="49" t="n">
        <v>7.652321131099372</v>
      </c>
      <c r="E467" s="49" t="n">
        <v>7.351261935712227</v>
      </c>
      <c r="F467" s="49" t="n">
        <v>7.056951227073704</v>
      </c>
      <c r="G467" s="49" t="n">
        <v>6.767484044698888</v>
      </c>
      <c r="H467" s="49" t="n">
        <v>6.481370815794392</v>
      </c>
      <c r="I467" s="49" t="n">
        <v>6.197411525746933</v>
      </c>
      <c r="J467" s="49" t="n">
        <v>5.914612873727565</v>
      </c>
      <c r="K467" s="49" t="n">
        <v>5.632131856764718</v>
      </c>
      <c r="L467" s="49" t="n">
        <v>5.349236194509257</v>
      </c>
      <c r="M467" s="49" t="n">
        <v>5.230275416249219</v>
      </c>
      <c r="N467" s="49" t="n">
        <v>5.129254597263144</v>
      </c>
      <c r="O467" s="49" t="n">
        <v>5.029999483854242</v>
      </c>
      <c r="P467" s="49" t="n">
        <v>4.932645284319846</v>
      </c>
      <c r="Q467" s="49" t="n">
        <v>4.837781645229176</v>
      </c>
      <c r="R467" s="49" t="n">
        <v>4.743628167508795</v>
      </c>
      <c r="S467" s="49" t="n">
        <v>4.650475109242323</v>
      </c>
      <c r="T467" s="49" t="n">
        <v>4.561449867007784</v>
      </c>
      <c r="U467" s="49" t="n">
        <v>4.471561774369172</v>
      </c>
      <c r="V467" s="49" t="n">
        <v>4.381169348561351</v>
      </c>
      <c r="W467" s="49" t="n">
        <v>4.299822332096817</v>
      </c>
      <c r="X467" s="49" t="n">
        <v>4.219654812013348</v>
      </c>
      <c r="Y467" s="49" t="n">
        <v>4.13968371108732</v>
      </c>
      <c r="Z467" s="49" t="n">
        <v>4.064920281146251</v>
      </c>
      <c r="AA467" s="49" t="n">
        <v>3.944602174189378</v>
      </c>
      <c r="AB467" s="49" t="n">
        <v>3.858751533977856</v>
      </c>
      <c r="AC467" s="49" t="n">
        <v>3.773609541415595</v>
      </c>
      <c r="AD467" s="49" t="n">
        <v>3.689020826398425</v>
      </c>
      <c r="AE467" s="49" t="n">
        <v>3.604846164164651</v>
      </c>
      <c r="AF467" s="50" t="n">
        <v>3.520959669676285</v>
      </c>
    </row>
    <row r="468" hidden="1" s="108">
      <c r="A468" s="49" t="inlineStr">
        <is>
          <t>Mexico_Offshore_1_high_temp_baseline</t>
        </is>
      </c>
      <c r="B468" s="49" t="n">
        <v>8.89411020723124</v>
      </c>
      <c r="C468" s="49" t="n">
        <v>8.517825733783754</v>
      </c>
      <c r="D468" s="49" t="n">
        <v>8.1690647780405</v>
      </c>
      <c r="E468" s="49" t="n">
        <v>7.839524332489397</v>
      </c>
      <c r="F468" s="49" t="n">
        <v>7.523933117127783</v>
      </c>
      <c r="G468" s="49" t="n">
        <v>7.218730202871237</v>
      </c>
      <c r="H468" s="49" t="n">
        <v>6.921390666378253</v>
      </c>
      <c r="I468" s="49" t="n">
        <v>6.630052485403251</v>
      </c>
      <c r="J468" s="49" t="n">
        <v>6.343296662893518</v>
      </c>
      <c r="K468" s="49" t="n">
        <v>6.060010902441893</v>
      </c>
      <c r="L468" s="49" t="n">
        <v>5.779301474264073</v>
      </c>
      <c r="M468" s="49" t="n">
        <v>5.627234448386929</v>
      </c>
      <c r="N468" s="49" t="n">
        <v>5.490357607069813</v>
      </c>
      <c r="O468" s="49" t="n">
        <v>5.363253992872571</v>
      </c>
      <c r="P468" s="49" t="n">
        <v>5.243701977311992</v>
      </c>
      <c r="Q468" s="49" t="n">
        <v>5.130340874456529</v>
      </c>
      <c r="R468" s="49" t="n">
        <v>5.022757185551048</v>
      </c>
      <c r="S468" s="49" t="n">
        <v>4.918643370674945</v>
      </c>
      <c r="T468" s="49" t="n">
        <v>4.818223879987403</v>
      </c>
      <c r="U468" s="49" t="n">
        <v>4.721841762679038</v>
      </c>
      <c r="V468" s="49" t="n">
        <v>4.626491279994944</v>
      </c>
      <c r="W468" s="49" t="n">
        <v>4.523344230741248</v>
      </c>
      <c r="X468" s="49" t="n">
        <v>4.422758438854649</v>
      </c>
      <c r="Y468" s="49" t="n">
        <v>4.325950602911285</v>
      </c>
      <c r="Z468" s="49" t="n">
        <v>4.235316832282935</v>
      </c>
      <c r="AA468" s="49" t="n">
        <v>4.116825985536636</v>
      </c>
      <c r="AB468" s="49" t="n">
        <v>4.024238654079607</v>
      </c>
      <c r="AC468" s="49" t="n">
        <v>3.934168458837622</v>
      </c>
      <c r="AD468" s="49" t="n">
        <v>3.846248964525078</v>
      </c>
      <c r="AE468" s="49" t="n">
        <v>3.760178455116147</v>
      </c>
      <c r="AF468" s="50" t="n">
        <v>3.675705395893925</v>
      </c>
    </row>
    <row r="469" hidden="1" s="108">
      <c r="A469" s="49" t="inlineStr">
        <is>
          <t>Mexico_Offshore_2_high_temp_baseline</t>
        </is>
      </c>
      <c r="B469" s="49" t="n">
        <v>9.50015662033513</v>
      </c>
      <c r="C469" s="49" t="n">
        <v>9.105859168801993</v>
      </c>
      <c r="D469" s="49" t="n">
        <v>8.743309708718449</v>
      </c>
      <c r="E469" s="49" t="n">
        <v>8.403170077248053</v>
      </c>
      <c r="F469" s="49" t="n">
        <v>8.079525498343942</v>
      </c>
      <c r="G469" s="49" t="n">
        <v>7.768392625163355</v>
      </c>
      <c r="H469" s="49" t="n">
        <v>7.466958327903339</v>
      </c>
      <c r="I469" s="49" t="n">
        <v>7.173158644141024</v>
      </c>
      <c r="J469" s="49" t="n">
        <v>6.885430730690242</v>
      </c>
      <c r="K469" s="49" t="n">
        <v>6.602559135943443</v>
      </c>
      <c r="L469" s="49" t="n">
        <v>6.323576468145016</v>
      </c>
      <c r="M469" s="49" t="n">
        <v>6.158621701154207</v>
      </c>
      <c r="N469" s="49" t="n">
        <v>6.011179074109081</v>
      </c>
      <c r="O469" s="49" t="n">
        <v>5.875007695609347</v>
      </c>
      <c r="P469" s="49" t="n">
        <v>5.747550228969788</v>
      </c>
      <c r="Q469" s="49" t="n">
        <v>5.627241325363046</v>
      </c>
      <c r="R469" s="49" t="n">
        <v>5.51360829800676</v>
      </c>
      <c r="S469" s="49" t="n">
        <v>5.403990061213511</v>
      </c>
      <c r="T469" s="49" t="n">
        <v>5.298648873778035</v>
      </c>
      <c r="U469" s="49" t="n">
        <v>5.197984347858412</v>
      </c>
      <c r="V469" s="49" t="n">
        <v>5.098525250976912</v>
      </c>
      <c r="W469" s="49" t="n">
        <v>4.989764524523996</v>
      </c>
      <c r="X469" s="49" t="n">
        <v>4.884033758857198</v>
      </c>
      <c r="Y469" s="49" t="n">
        <v>4.782746154707165</v>
      </c>
      <c r="Z469" s="49" t="n">
        <v>4.68868284837794</v>
      </c>
      <c r="AA469" s="49" t="n">
        <v>4.56243644883747</v>
      </c>
      <c r="AB469" s="49" t="n">
        <v>4.466264958417824</v>
      </c>
      <c r="AC469" s="49" t="n">
        <v>4.373096730521926</v>
      </c>
      <c r="AD469" s="49" t="n">
        <v>4.282512520696725</v>
      </c>
      <c r="AE469" s="49" t="n">
        <v>4.194167617575058</v>
      </c>
      <c r="AF469" s="50" t="n">
        <v>4.107775108962833</v>
      </c>
    </row>
    <row r="470" hidden="1" s="108">
      <c r="A470" s="49" t="inlineStr">
        <is>
          <t>Mexico_PV_1_high_temp_baseline</t>
        </is>
      </c>
      <c r="B470" s="49" t="n">
        <v>8.386871433279396</v>
      </c>
      <c r="C470" s="49" t="n">
        <v>7.913929566329004</v>
      </c>
      <c r="D470" s="49" t="n">
        <v>7.463887625152989</v>
      </c>
      <c r="E470" s="49" t="n">
        <v>7.030117752016481</v>
      </c>
      <c r="F470" s="49" t="n">
        <v>6.608368592994073</v>
      </c>
      <c r="G470" s="49" t="n">
        <v>6.195754175848346</v>
      </c>
      <c r="H470" s="49" t="n">
        <v>5.790225961717694</v>
      </c>
      <c r="I470" s="49" t="n">
        <v>5.390276070304211</v>
      </c>
      <c r="J470" s="49" t="n">
        <v>4.994760419851802</v>
      </c>
      <c r="K470" s="49" t="n">
        <v>4.602788204517057</v>
      </c>
      <c r="L470" s="49" t="n">
        <v>4.213650051006127</v>
      </c>
      <c r="M470" s="49" t="n">
        <v>4.090715922800785</v>
      </c>
      <c r="N470" s="49" t="n">
        <v>3.971876634160676</v>
      </c>
      <c r="O470" s="49" t="n">
        <v>3.85576003196408</v>
      </c>
      <c r="P470" s="49" t="n">
        <v>3.742130019105032</v>
      </c>
      <c r="Q470" s="49" t="n">
        <v>3.63009961027505</v>
      </c>
      <c r="R470" s="49" t="n">
        <v>3.519127131358178</v>
      </c>
      <c r="S470" s="49" t="n">
        <v>3.410368375586656</v>
      </c>
      <c r="T470" s="49" t="n">
        <v>3.302998734115956</v>
      </c>
      <c r="U470" s="49" t="n">
        <v>3.197163754682551</v>
      </c>
      <c r="V470" s="49" t="n">
        <v>3.092189257005288</v>
      </c>
      <c r="W470" s="49" t="n">
        <v>2.988012165815441</v>
      </c>
      <c r="X470" s="49" t="n">
        <v>2.883971814407136</v>
      </c>
      <c r="Y470" s="49" t="n">
        <v>2.781087917404442</v>
      </c>
      <c r="Z470" s="49" t="n">
        <v>2.683122330119834</v>
      </c>
      <c r="AA470" s="49" t="n">
        <v>2.561747650454004</v>
      </c>
      <c r="AB470" s="49" t="n">
        <v>2.458859425203471</v>
      </c>
      <c r="AC470" s="49" t="n">
        <v>2.356959692294846</v>
      </c>
      <c r="AD470" s="49" t="n">
        <v>2.255883969064815</v>
      </c>
      <c r="AE470" s="49" t="n">
        <v>2.155492285607931</v>
      </c>
      <c r="AF470" s="50" t="n">
        <v>2.055664361308105</v>
      </c>
    </row>
    <row r="471" hidden="1" s="108">
      <c r="A471" s="49" t="inlineStr">
        <is>
          <t>Mexico_PV_2_high_temp_baseline</t>
        </is>
      </c>
      <c r="B471" s="49" t="n">
        <v>8.761230930857495</v>
      </c>
      <c r="C471" s="49" t="n">
        <v>8.267995031591598</v>
      </c>
      <c r="D471" s="49" t="n">
        <v>7.799249292817336</v>
      </c>
      <c r="E471" s="49" t="n">
        <v>7.347833165521195</v>
      </c>
      <c r="F471" s="49" t="n">
        <v>6.909151767290108</v>
      </c>
      <c r="G471" s="49" t="n">
        <v>6.480084274162364</v>
      </c>
      <c r="H471" s="49" t="n">
        <v>6.058413918016578</v>
      </c>
      <c r="I471" s="49" t="n">
        <v>5.642507554489099</v>
      </c>
      <c r="J471" s="49" t="n">
        <v>5.231124693338261</v>
      </c>
      <c r="K471" s="49" t="n">
        <v>4.823298150492619</v>
      </c>
      <c r="L471" s="49" t="n">
        <v>4.418256461830007</v>
      </c>
      <c r="M471" s="49" t="n">
        <v>4.289591543101118</v>
      </c>
      <c r="N471" s="49" t="n">
        <v>4.165285770765015</v>
      </c>
      <c r="O471" s="49" t="n">
        <v>4.043866201070147</v>
      </c>
      <c r="P471" s="49" t="n">
        <v>3.925076804623347</v>
      </c>
      <c r="Q471" s="49" t="n">
        <v>3.807966583663617</v>
      </c>
      <c r="R471" s="49" t="n">
        <v>3.691955032495766</v>
      </c>
      <c r="S471" s="49" t="n">
        <v>3.578274364298892</v>
      </c>
      <c r="T471" s="49" t="n">
        <v>3.466041731942405</v>
      </c>
      <c r="U471" s="49" t="n">
        <v>3.355410348431766</v>
      </c>
      <c r="V471" s="49" t="n">
        <v>3.245659541758038</v>
      </c>
      <c r="W471" s="49" t="n">
        <v>3.136862446413385</v>
      </c>
      <c r="X471" s="49" t="n">
        <v>3.028179044834982</v>
      </c>
      <c r="Y471" s="49" t="n">
        <v>2.920694142327426</v>
      </c>
      <c r="Z471" s="49" t="n">
        <v>2.81840966368149</v>
      </c>
      <c r="AA471" s="49" t="n">
        <v>2.691179919847908</v>
      </c>
      <c r="AB471" s="49" t="n">
        <v>2.583590016980356</v>
      </c>
      <c r="AC471" s="49" t="n">
        <v>2.477014444823083</v>
      </c>
      <c r="AD471" s="49" t="n">
        <v>2.371276284927549</v>
      </c>
      <c r="AE471" s="49" t="n">
        <v>2.266224795545877</v>
      </c>
      <c r="AF471" s="50" t="n">
        <v>2.161730254214581</v>
      </c>
    </row>
    <row r="472" hidden="1" s="108">
      <c r="A472" s="49" t="inlineStr">
        <is>
          <t>Mexico_PV_3_high_temp_baseline</t>
        </is>
      </c>
      <c r="B472" s="49" t="n">
        <v>9.080189466250216</v>
      </c>
      <c r="C472" s="49" t="n">
        <v>8.569171919509289</v>
      </c>
      <c r="D472" s="49" t="n">
        <v>8.084128169928928</v>
      </c>
      <c r="E472" s="49" t="n">
        <v>7.617415537696351</v>
      </c>
      <c r="F472" s="49" t="n">
        <v>7.164128323828356</v>
      </c>
      <c r="G472" s="49" t="n">
        <v>6.720933327678383</v>
      </c>
      <c r="H472" s="49" t="n">
        <v>6.285461762446079</v>
      </c>
      <c r="I472" s="49" t="n">
        <v>5.855967397764844</v>
      </c>
      <c r="J472" s="49" t="n">
        <v>5.431122809940565</v>
      </c>
      <c r="K472" s="49" t="n">
        <v>5.009892039129933</v>
      </c>
      <c r="L472" s="49" t="n">
        <v>4.591447799860061</v>
      </c>
      <c r="M472" s="49" t="n">
        <v>4.457902626676441</v>
      </c>
      <c r="N472" s="49" t="n">
        <v>4.3289403117428</v>
      </c>
      <c r="O472" s="49" t="n">
        <v>4.202993533792969</v>
      </c>
      <c r="P472" s="49" t="n">
        <v>4.079784294854743</v>
      </c>
      <c r="Q472" s="49" t="n">
        <v>3.958302994265207</v>
      </c>
      <c r="R472" s="49" t="n">
        <v>3.837933843172747</v>
      </c>
      <c r="S472" s="49" t="n">
        <v>3.719969890552363</v>
      </c>
      <c r="T472" s="49" t="n">
        <v>3.603476532885007</v>
      </c>
      <c r="U472" s="49" t="n">
        <v>3.488610229336071</v>
      </c>
      <c r="V472" s="49" t="n">
        <v>3.374610395976663</v>
      </c>
      <c r="W472" s="49" t="n">
        <v>3.261678433217583</v>
      </c>
      <c r="X472" s="49" t="n">
        <v>3.148899219733516</v>
      </c>
      <c r="Y472" s="49" t="n">
        <v>3.037413023168135</v>
      </c>
      <c r="Z472" s="49" t="n">
        <v>2.931427504545645</v>
      </c>
      <c r="AA472" s="49" t="n">
        <v>2.799262962430892</v>
      </c>
      <c r="AB472" s="49" t="n">
        <v>2.687771614384651</v>
      </c>
      <c r="AC472" s="49" t="n">
        <v>2.577387892930853</v>
      </c>
      <c r="AD472" s="49" t="n">
        <v>2.467928755539125</v>
      </c>
      <c r="AE472" s="49" t="n">
        <v>2.359238461845205</v>
      </c>
      <c r="AF472" s="50" t="n">
        <v>2.251183200546442</v>
      </c>
    </row>
    <row r="473" hidden="1" s="108">
      <c r="A473" s="49" t="inlineStr">
        <is>
          <t>Mexico_PV_4_high_temp_baseline</t>
        </is>
      </c>
      <c r="B473" s="49" t="n">
        <v>10.84389557438905</v>
      </c>
      <c r="C473" s="49" t="n">
        <v>10.23710590960134</v>
      </c>
      <c r="D473" s="49" t="n">
        <v>9.66330751547215</v>
      </c>
      <c r="E473" s="49" t="n">
        <v>9.112457846620252</v>
      </c>
      <c r="F473" s="49" t="n">
        <v>8.578097502981986</v>
      </c>
      <c r="G473" s="49" t="n">
        <v>8.055825446082379</v>
      </c>
      <c r="H473" s="49" t="n">
        <v>7.542502600889943</v>
      </c>
      <c r="I473" s="49" t="n">
        <v>7.035804024149476</v>
      </c>
      <c r="J473" s="49" t="n">
        <v>6.533951916959035</v>
      </c>
      <c r="K473" s="49" t="n">
        <v>6.035548699022334</v>
      </c>
      <c r="L473" s="49" t="n">
        <v>5.539468434840572</v>
      </c>
      <c r="M473" s="49" t="n">
        <v>5.37862477051633</v>
      </c>
      <c r="N473" s="49" t="n">
        <v>5.223639429406555</v>
      </c>
      <c r="O473" s="49" t="n">
        <v>5.07254830600866</v>
      </c>
      <c r="P473" s="49" t="n">
        <v>4.925019145105845</v>
      </c>
      <c r="Q473" s="49" t="n">
        <v>4.779779913865419</v>
      </c>
      <c r="R473" s="49" t="n">
        <v>4.636053313250831</v>
      </c>
      <c r="S473" s="49" t="n">
        <v>4.495512120124704</v>
      </c>
      <c r="T473" s="49" t="n">
        <v>4.356970997463931</v>
      </c>
      <c r="U473" s="49" t="n">
        <v>4.220644818565327</v>
      </c>
      <c r="V473" s="49" t="n">
        <v>4.085562119950009</v>
      </c>
      <c r="W473" s="49" t="n">
        <v>3.951373945146742</v>
      </c>
      <c r="X473" s="49" t="n">
        <v>3.817466688119011</v>
      </c>
      <c r="Y473" s="49" t="n">
        <v>3.685327927268971</v>
      </c>
      <c r="Z473" s="49" t="n">
        <v>3.560452615162679</v>
      </c>
      <c r="AA473" s="49" t="n">
        <v>3.401517541178604</v>
      </c>
      <c r="AB473" s="49" t="n">
        <v>3.269629462257749</v>
      </c>
      <c r="AC473" s="49" t="n">
        <v>3.139293232740761</v>
      </c>
      <c r="AD473" s="49" t="n">
        <v>3.010279089783143</v>
      </c>
      <c r="AE473" s="49" t="n">
        <v>2.882392088502019</v>
      </c>
      <c r="AF473" s="50" t="n">
        <v>2.755465259367063</v>
      </c>
    </row>
    <row r="474" hidden="1" s="108">
      <c r="A474" s="49" t="inlineStr">
        <is>
          <t>Malaysia_Offshore_1_low_temp_baseline</t>
        </is>
      </c>
      <c r="B474" s="49" t="n">
        <v>15.73781709245769</v>
      </c>
      <c r="C474" s="49" t="n">
        <v>15.23804355652195</v>
      </c>
      <c r="D474" s="49" t="n">
        <v>14.80749450586604</v>
      </c>
      <c r="E474" s="49" t="n">
        <v>14.42639850785632</v>
      </c>
      <c r="F474" s="49" t="n">
        <v>14.08228960674601</v>
      </c>
      <c r="G474" s="49" t="n">
        <v>13.76682005472386</v>
      </c>
      <c r="H474" s="49" t="n">
        <v>13.47413556061593</v>
      </c>
      <c r="I474" s="49" t="n">
        <v>13.19997739475505</v>
      </c>
      <c r="J474" s="49" t="n">
        <v>12.94115391332572</v>
      </c>
      <c r="K474" s="49" t="n">
        <v>12.6952133570612</v>
      </c>
      <c r="L474" s="49" t="n">
        <v>12.46023265234049</v>
      </c>
      <c r="M474" s="49" t="n">
        <v>12.13007963869004</v>
      </c>
      <c r="N474" s="49" t="n">
        <v>11.84200505667295</v>
      </c>
      <c r="O474" s="49" t="n">
        <v>11.58145643110672</v>
      </c>
      <c r="P474" s="49" t="n">
        <v>11.34240091037666</v>
      </c>
      <c r="Q474" s="49" t="n">
        <v>11.12111697750847</v>
      </c>
      <c r="R474" s="49" t="n">
        <v>10.91639228131325</v>
      </c>
      <c r="S474" s="49" t="n">
        <v>10.72209386724788</v>
      </c>
      <c r="T474" s="49" t="n">
        <v>10.53872591762565</v>
      </c>
      <c r="U474" s="49" t="n">
        <v>10.36709721723586</v>
      </c>
      <c r="V474" s="49" t="n">
        <v>10.1993445741004</v>
      </c>
      <c r="W474" s="49" t="n">
        <v>10.00962713319991</v>
      </c>
      <c r="X474" s="49" t="n">
        <v>9.828242743564806</v>
      </c>
      <c r="Y474" s="49" t="n">
        <v>9.658274547826364</v>
      </c>
      <c r="Z474" s="49" t="n">
        <v>9.505816065374606</v>
      </c>
      <c r="AA474" s="49" t="n">
        <v>9.283488928141292</v>
      </c>
      <c r="AB474" s="49" t="n">
        <v>9.129304692220446</v>
      </c>
      <c r="AC474" s="49" t="n">
        <v>8.983136004797757</v>
      </c>
      <c r="AD474" s="49" t="n">
        <v>8.844009234949336</v>
      </c>
      <c r="AE474" s="49" t="n">
        <v>8.711123545205538</v>
      </c>
      <c r="AF474" s="50" t="n">
        <v>8.583812272940897</v>
      </c>
    </row>
    <row r="475" hidden="1" s="108">
      <c r="A475" s="49" t="inlineStr">
        <is>
          <t>Malaysia_Offshore_2_low_temp_baseline</t>
        </is>
      </c>
      <c r="B475" s="49" t="n">
        <v>17.26766409510759</v>
      </c>
      <c r="C475" s="49" t="n">
        <v>16.72188511772311</v>
      </c>
      <c r="D475" s="49" t="n">
        <v>16.25455001389441</v>
      </c>
      <c r="E475" s="49" t="n">
        <v>15.84324863724867</v>
      </c>
      <c r="F475" s="49" t="n">
        <v>15.47385178707731</v>
      </c>
      <c r="G475" s="49" t="n">
        <v>15.13689825773178</v>
      </c>
      <c r="H475" s="49" t="n">
        <v>14.82575311858412</v>
      </c>
      <c r="I475" s="49" t="n">
        <v>14.53558992953446</v>
      </c>
      <c r="J475" s="49" t="n">
        <v>14.26279171073274</v>
      </c>
      <c r="K475" s="49" t="n">
        <v>14.00458006337224</v>
      </c>
      <c r="L475" s="49" t="n">
        <v>13.7587757813957</v>
      </c>
      <c r="M475" s="49" t="n">
        <v>13.39136529110831</v>
      </c>
      <c r="N475" s="49" t="n">
        <v>13.07163671751411</v>
      </c>
      <c r="O475" s="49" t="n">
        <v>12.78307510361494</v>
      </c>
      <c r="P475" s="49" t="n">
        <v>12.51883467294905</v>
      </c>
      <c r="Q475" s="49" t="n">
        <v>12.27469283717195</v>
      </c>
      <c r="R475" s="49" t="n">
        <v>12.04927472173833</v>
      </c>
      <c r="S475" s="49" t="n">
        <v>11.83562087504828</v>
      </c>
      <c r="T475" s="49" t="n">
        <v>11.63430453162673</v>
      </c>
      <c r="U475" s="49" t="n">
        <v>11.44624460935444</v>
      </c>
      <c r="V475" s="49" t="n">
        <v>11.26251789248393</v>
      </c>
      <c r="W475" s="49" t="n">
        <v>11.05380683597251</v>
      </c>
      <c r="X475" s="49" t="n">
        <v>10.85449013986045</v>
      </c>
      <c r="Y475" s="49" t="n">
        <v>10.66806842187207</v>
      </c>
      <c r="Z475" s="49" t="n">
        <v>10.50145931921845</v>
      </c>
      <c r="AA475" s="49" t="n">
        <v>10.25548775288636</v>
      </c>
      <c r="AB475" s="49" t="n">
        <v>10.08680004561933</v>
      </c>
      <c r="AC475" s="49" t="n">
        <v>9.927152333671071</v>
      </c>
      <c r="AD475" s="49" t="n">
        <v>9.775440650298902</v>
      </c>
      <c r="AE475" s="49" t="n">
        <v>9.630757079309612</v>
      </c>
      <c r="AF475" s="50" t="n">
        <v>9.492345934933379</v>
      </c>
    </row>
    <row r="476" hidden="1" s="108">
      <c r="A476" s="49" t="inlineStr">
        <is>
          <t>Malaysia_PV_4_low_temp_baseline</t>
        </is>
      </c>
      <c r="B476" s="49" t="n">
        <v>4.395501025234468</v>
      </c>
      <c r="C476" s="49" t="n">
        <v>4.201115244196903</v>
      </c>
      <c r="D476" s="49" t="n">
        <v>4.028397111605063</v>
      </c>
      <c r="E476" s="49" t="n">
        <v>3.871255862968182</v>
      </c>
      <c r="F476" s="49" t="n">
        <v>3.725811113128892</v>
      </c>
      <c r="G476" s="49" t="n">
        <v>3.589449770887588</v>
      </c>
      <c r="H476" s="49" t="n">
        <v>3.460334477048759</v>
      </c>
      <c r="I476" s="49" t="n">
        <v>3.337127766105577</v>
      </c>
      <c r="J476" s="49" t="n">
        <v>3.218827971419135</v>
      </c>
      <c r="K476" s="49" t="n">
        <v>3.104666861407459</v>
      </c>
      <c r="L476" s="49" t="n">
        <v>2.994043219511633</v>
      </c>
      <c r="M476" s="49" t="n">
        <v>2.920557748421119</v>
      </c>
      <c r="N476" s="49" t="n">
        <v>2.852034269907756</v>
      </c>
      <c r="O476" s="49" t="n">
        <v>2.786897855714694</v>
      </c>
      <c r="P476" s="49" t="n">
        <v>2.724871241038564</v>
      </c>
      <c r="Q476" s="49" t="n">
        <v>2.664935267229512</v>
      </c>
      <c r="R476" s="49" t="n">
        <v>2.606465359896347</v>
      </c>
      <c r="S476" s="49" t="n">
        <v>2.550774466900227</v>
      </c>
      <c r="T476" s="49" t="n">
        <v>2.496916179164087</v>
      </c>
      <c r="U476" s="49" t="n">
        <v>2.445051646085678</v>
      </c>
      <c r="V476" s="49" t="n">
        <v>2.394406600165483</v>
      </c>
      <c r="W476" s="49" t="n">
        <v>2.343307254426722</v>
      </c>
      <c r="X476" s="49" t="n">
        <v>2.292944371221002</v>
      </c>
      <c r="Y476" s="49" t="n">
        <v>2.24449643218604</v>
      </c>
      <c r="Z476" s="49" t="n">
        <v>2.202335951094868</v>
      </c>
      <c r="AA476" s="49" t="n">
        <v>2.133595146993601</v>
      </c>
      <c r="AB476" s="49" t="n">
        <v>2.086857533878901</v>
      </c>
      <c r="AC476" s="49" t="n">
        <v>2.041873244750452</v>
      </c>
      <c r="AD476" s="49" t="n">
        <v>1.998466276785848</v>
      </c>
      <c r="AE476" s="49" t="n">
        <v>1.956487760782475</v>
      </c>
      <c r="AF476" s="50" t="n">
        <v>1.915810657245861</v>
      </c>
    </row>
    <row r="477" hidden="1" s="108">
      <c r="A477" s="49" t="inlineStr">
        <is>
          <t>Malaysia_Offshore_1_high_temp_baseline</t>
        </is>
      </c>
      <c r="B477" s="49" t="n">
        <v>19.08606188386525</v>
      </c>
      <c r="C477" s="49" t="n">
        <v>18.32640830282133</v>
      </c>
      <c r="D477" s="49" t="n">
        <v>17.63038579038809</v>
      </c>
      <c r="E477" s="49" t="n">
        <v>16.97746951848899</v>
      </c>
      <c r="F477" s="49" t="n">
        <v>16.35449836678492</v>
      </c>
      <c r="G477" s="49" t="n">
        <v>15.75245219819653</v>
      </c>
      <c r="H477" s="49" t="n">
        <v>15.16480539485955</v>
      </c>
      <c r="I477" s="49" t="n">
        <v>14.5866141431853</v>
      </c>
      <c r="J477" s="49" t="n">
        <v>14.0139767732598</v>
      </c>
      <c r="K477" s="49" t="n">
        <v>13.44369730394431</v>
      </c>
      <c r="L477" s="49" t="n">
        <v>12.87306595245536</v>
      </c>
      <c r="M477" s="49" t="n">
        <v>12.53821699816944</v>
      </c>
      <c r="N477" s="49" t="n">
        <v>12.23902713071982</v>
      </c>
      <c r="O477" s="49" t="n">
        <v>11.96266667838382</v>
      </c>
      <c r="P477" s="49" t="n">
        <v>11.70386127228258</v>
      </c>
      <c r="Q477" s="49" t="n">
        <v>11.45937451637189</v>
      </c>
      <c r="R477" s="49" t="n">
        <v>11.22820538718779</v>
      </c>
      <c r="S477" s="49" t="n">
        <v>11.004899938327</v>
      </c>
      <c r="T477" s="49" t="n">
        <v>10.78996760247648</v>
      </c>
      <c r="U477" s="49" t="n">
        <v>10.5841943961059</v>
      </c>
      <c r="V477" s="49" t="n">
        <v>10.38050307397861</v>
      </c>
      <c r="W477" s="49" t="n">
        <v>10.16054750231991</v>
      </c>
      <c r="X477" s="49" t="n">
        <v>9.945999064816661</v>
      </c>
      <c r="Y477" s="49" t="n">
        <v>9.739664934215419</v>
      </c>
      <c r="Z477" s="49" t="n">
        <v>9.547096165908481</v>
      </c>
      <c r="AA477" s="49" t="n">
        <v>9.288728475074937</v>
      </c>
      <c r="AB477" s="49" t="n">
        <v>9.090184142803587</v>
      </c>
      <c r="AC477" s="49" t="n">
        <v>8.896728419356487</v>
      </c>
      <c r="AD477" s="49" t="n">
        <v>8.707454927361841</v>
      </c>
      <c r="AE477" s="49" t="n">
        <v>8.521608725568198</v>
      </c>
      <c r="AF477" s="50" t="n">
        <v>8.338551788368918</v>
      </c>
    </row>
    <row r="478" hidden="1" s="108">
      <c r="A478" s="49" t="inlineStr">
        <is>
          <t>Malaysia_Offshore_2_high_temp_baseline</t>
        </is>
      </c>
      <c r="B478" s="49" t="n">
        <v>19.98752833920786</v>
      </c>
      <c r="C478" s="49" t="n">
        <v>19.20526887403551</v>
      </c>
      <c r="D478" s="49" t="n">
        <v>18.49417010290782</v>
      </c>
      <c r="E478" s="49" t="n">
        <v>17.83192907618122</v>
      </c>
      <c r="F478" s="49" t="n">
        <v>17.20430157273013</v>
      </c>
      <c r="G478" s="49" t="n">
        <v>16.60157980974292</v>
      </c>
      <c r="H478" s="49" t="n">
        <v>16.01679389105571</v>
      </c>
      <c r="I478" s="49" t="n">
        <v>15.4447156378178</v>
      </c>
      <c r="J478" s="49" t="n">
        <v>14.88127041298537</v>
      </c>
      <c r="K478" s="49" t="n">
        <v>14.32317126249392</v>
      </c>
      <c r="L478" s="49" t="n">
        <v>13.76768112366348</v>
      </c>
      <c r="M478" s="49" t="n">
        <v>13.41231705208589</v>
      </c>
      <c r="N478" s="49" t="n">
        <v>13.09685079949544</v>
      </c>
      <c r="O478" s="49" t="n">
        <v>12.80697812055801</v>
      </c>
      <c r="P478" s="49" t="n">
        <v>12.53682952849533</v>
      </c>
      <c r="Q478" s="49" t="n">
        <v>12.28280856734065</v>
      </c>
      <c r="R478" s="49" t="n">
        <v>12.04381806167305</v>
      </c>
      <c r="S478" s="49" t="n">
        <v>11.81376652034758</v>
      </c>
      <c r="T478" s="49" t="n">
        <v>11.59324107027252</v>
      </c>
      <c r="U478" s="49" t="n">
        <v>11.38314089674451</v>
      </c>
      <c r="V478" s="49" t="n">
        <v>11.17553750465083</v>
      </c>
      <c r="W478" s="49" t="n">
        <v>10.94775183685743</v>
      </c>
      <c r="X478" s="49" t="n">
        <v>10.72640371782335</v>
      </c>
      <c r="Y478" s="49" t="n">
        <v>10.51468002259415</v>
      </c>
      <c r="Z478" s="49" t="n">
        <v>10.31886763711619</v>
      </c>
      <c r="AA478" s="49" t="n">
        <v>10.04936817916565</v>
      </c>
      <c r="AB478" s="49" t="n">
        <v>9.847689867757659</v>
      </c>
      <c r="AC478" s="49" t="n">
        <v>9.652238077712544</v>
      </c>
      <c r="AD478" s="49" t="n">
        <v>9.462025644283274</v>
      </c>
      <c r="AE478" s="49" t="n">
        <v>9.276235458774455</v>
      </c>
      <c r="AF478" s="50" t="n">
        <v>9.094182022407018</v>
      </c>
    </row>
    <row r="479" hidden="1" s="108">
      <c r="A479" s="49" t="inlineStr">
        <is>
          <t>Malaysia_PV_4_high_temp_baseline</t>
        </is>
      </c>
      <c r="B479" s="49" t="n">
        <v>8.966013227119284</v>
      </c>
      <c r="C479" s="49" t="n">
        <v>8.461531600878599</v>
      </c>
      <c r="D479" s="49" t="n">
        <v>7.982583223444287</v>
      </c>
      <c r="E479" s="49" t="n">
        <v>7.5216860340646</v>
      </c>
      <c r="F479" s="49" t="n">
        <v>7.074038747463449</v>
      </c>
      <c r="G479" s="49" t="n">
        <v>6.636380230140519</v>
      </c>
      <c r="H479" s="49" t="n">
        <v>6.206393907456969</v>
      </c>
      <c r="I479" s="49" t="n">
        <v>5.782372947667318</v>
      </c>
      <c r="J479" s="49" t="n">
        <v>5.363020720681819</v>
      </c>
      <c r="K479" s="49" t="n">
        <v>4.947326093458926</v>
      </c>
      <c r="L479" s="49" t="n">
        <v>4.534482361384004</v>
      </c>
      <c r="M479" s="49" t="n">
        <v>4.40246808527708</v>
      </c>
      <c r="N479" s="49" t="n">
        <v>4.275029614805376</v>
      </c>
      <c r="O479" s="49" t="n">
        <v>4.150634144636127</v>
      </c>
      <c r="P479" s="49" t="n">
        <v>4.029020319199237</v>
      </c>
      <c r="Q479" s="49" t="n">
        <v>3.909196293597184</v>
      </c>
      <c r="R479" s="49" t="n">
        <v>3.790556150774706</v>
      </c>
      <c r="S479" s="49" t="n">
        <v>3.674398706905301</v>
      </c>
      <c r="T479" s="49" t="n">
        <v>3.559800709314996</v>
      </c>
      <c r="U479" s="49" t="n">
        <v>3.446927485286834</v>
      </c>
      <c r="V479" s="49" t="n">
        <v>3.335023211544974</v>
      </c>
      <c r="W479" s="49" t="n">
        <v>3.22392797529205</v>
      </c>
      <c r="X479" s="49" t="n">
        <v>3.113031854229563</v>
      </c>
      <c r="Y479" s="49" t="n">
        <v>3.003486552971906</v>
      </c>
      <c r="Z479" s="49" t="n">
        <v>2.899544230123901</v>
      </c>
      <c r="AA479" s="49" t="n">
        <v>2.769212966243997</v>
      </c>
      <c r="AB479" s="49" t="n">
        <v>2.659803586012958</v>
      </c>
      <c r="AC479" s="49" t="n">
        <v>2.551569631014471</v>
      </c>
      <c r="AD479" s="49" t="n">
        <v>2.444330471065157</v>
      </c>
      <c r="AE479" s="49" t="n">
        <v>2.337932704460026</v>
      </c>
      <c r="AF479" s="50" t="n">
        <v>2.232244805736722</v>
      </c>
    </row>
    <row r="480" hidden="1" s="108">
      <c r="A480" s="49" t="inlineStr">
        <is>
          <t>Nigeria_Onshore_2_low_temp_baseline</t>
        </is>
      </c>
      <c r="B480" s="49" t="n">
        <v>4.994263417081972</v>
      </c>
      <c r="C480" s="49" t="n">
        <v>4.859004036098279</v>
      </c>
      <c r="D480" s="49" t="n">
        <v>4.735405569904025</v>
      </c>
      <c r="E480" s="49" t="n">
        <v>4.62091833116894</v>
      </c>
      <c r="F480" s="49" t="n">
        <v>4.513723649578717</v>
      </c>
      <c r="G480" s="49" t="n">
        <v>4.412480267236531</v>
      </c>
      <c r="H480" s="49" t="n">
        <v>4.31617148979608</v>
      </c>
      <c r="I480" s="49" t="n">
        <v>4.224008710716408</v>
      </c>
      <c r="J480" s="49" t="n">
        <v>4.135368138063294</v>
      </c>
      <c r="K480" s="49" t="n">
        <v>4.049747932393324</v>
      </c>
      <c r="L480" s="49" t="n">
        <v>3.966738355956312</v>
      </c>
      <c r="M480" s="49" t="n">
        <v>3.883864638505965</v>
      </c>
      <c r="N480" s="49" t="n">
        <v>3.817620441957933</v>
      </c>
      <c r="O480" s="49" t="n">
        <v>3.753517256956484</v>
      </c>
      <c r="P480" s="49" t="n">
        <v>3.691661077546916</v>
      </c>
      <c r="Q480" s="49" t="n">
        <v>3.632560855334855</v>
      </c>
      <c r="R480" s="49" t="n">
        <v>3.5746234599178</v>
      </c>
      <c r="S480" s="49" t="n">
        <v>3.51809761116125</v>
      </c>
      <c r="T480" s="49" t="n">
        <v>3.465736092096123</v>
      </c>
      <c r="U480" s="49" t="n">
        <v>3.413117735102792</v>
      </c>
      <c r="V480" s="49" t="n">
        <v>3.360557599162736</v>
      </c>
      <c r="W480" s="49" t="n">
        <v>3.314275468619701</v>
      </c>
      <c r="X480" s="49" t="n">
        <v>3.269871479035392</v>
      </c>
      <c r="Y480" s="49" t="n">
        <v>3.226489132465945</v>
      </c>
      <c r="Z480" s="49" t="n">
        <v>3.188544169645178</v>
      </c>
      <c r="AA480" s="49" t="n">
        <v>3.111423636054941</v>
      </c>
      <c r="AB480" s="49" t="n">
        <v>3.065486363940325</v>
      </c>
      <c r="AC480" s="49" t="n">
        <v>3.021063984731388</v>
      </c>
      <c r="AD480" s="49" t="n">
        <v>2.978032666729899</v>
      </c>
      <c r="AE480" s="49" t="n">
        <v>2.936284063681104</v>
      </c>
      <c r="AF480" s="50" t="n">
        <v>2.89572281180812</v>
      </c>
    </row>
    <row r="481" hidden="1" s="108">
      <c r="A481" s="49" t="inlineStr">
        <is>
          <t>Nigeria_Onshore_3_low_temp_baseline</t>
        </is>
      </c>
      <c r="B481" s="49" t="n">
        <v>6.537319674320218</v>
      </c>
      <c r="C481" s="49" t="n">
        <v>6.361587897711535</v>
      </c>
      <c r="D481" s="49" t="n">
        <v>6.201341956083717</v>
      </c>
      <c r="E481" s="49" t="n">
        <v>6.053165287066133</v>
      </c>
      <c r="F481" s="49" t="n">
        <v>5.91461943933413</v>
      </c>
      <c r="G481" s="49" t="n">
        <v>5.783904722740424</v>
      </c>
      <c r="H481" s="49" t="n">
        <v>5.659655668552986</v>
      </c>
      <c r="I481" s="49" t="n">
        <v>5.540811918963363</v>
      </c>
      <c r="J481" s="49" t="n">
        <v>5.426533544265469</v>
      </c>
      <c r="K481" s="49" t="n">
        <v>5.316143672533259</v>
      </c>
      <c r="L481" s="49" t="n">
        <v>5.209088530488381</v>
      </c>
      <c r="M481" s="49" t="n">
        <v>5.10014151399771</v>
      </c>
      <c r="N481" s="49" t="n">
        <v>5.013292610056132</v>
      </c>
      <c r="O481" s="49" t="n">
        <v>4.929276802155128</v>
      </c>
      <c r="P481" s="49" t="n">
        <v>4.848234946543792</v>
      </c>
      <c r="Q481" s="49" t="n">
        <v>4.770843554174919</v>
      </c>
      <c r="R481" s="49" t="n">
        <v>4.694984638893835</v>
      </c>
      <c r="S481" s="49" t="n">
        <v>4.620988900186284</v>
      </c>
      <c r="T481" s="49" t="n">
        <v>4.552515421047294</v>
      </c>
      <c r="U481" s="49" t="n">
        <v>4.483687300676498</v>
      </c>
      <c r="V481" s="49" t="n">
        <v>4.414923591875166</v>
      </c>
      <c r="W481" s="49" t="n">
        <v>4.35450250485659</v>
      </c>
      <c r="X481" s="49" t="n">
        <v>4.296555763468648</v>
      </c>
      <c r="Y481" s="49" t="n">
        <v>4.239944756025818</v>
      </c>
      <c r="Z481" s="49" t="n">
        <v>4.190534372349476</v>
      </c>
      <c r="AA481" s="49" t="n">
        <v>4.089074750404537</v>
      </c>
      <c r="AB481" s="49" t="n">
        <v>4.029014366372593</v>
      </c>
      <c r="AC481" s="49" t="n">
        <v>3.970946012122254</v>
      </c>
      <c r="AD481" s="49" t="n">
        <v>3.914704691349328</v>
      </c>
      <c r="AE481" s="49" t="n">
        <v>3.860146047988123</v>
      </c>
      <c r="AF481" s="50" t="n">
        <v>3.80714302970461</v>
      </c>
    </row>
    <row r="482" hidden="1" s="108">
      <c r="A482" s="49" t="inlineStr">
        <is>
          <t>Nigeria_Offshore_1_low_temp_baseline</t>
        </is>
      </c>
      <c r="B482" s="49" t="n">
        <v>18.41275706560248</v>
      </c>
      <c r="C482" s="49" t="n">
        <v>17.83257550982652</v>
      </c>
      <c r="D482" s="49" t="n">
        <v>17.33729258338216</v>
      </c>
      <c r="E482" s="49" t="n">
        <v>16.9025804435129</v>
      </c>
      <c r="F482" s="49" t="n">
        <v>16.51309737755907</v>
      </c>
      <c r="G482" s="49" t="n">
        <v>16.15856726660685</v>
      </c>
      <c r="H482" s="49" t="n">
        <v>15.83178100687134</v>
      </c>
      <c r="I482" s="49" t="n">
        <v>15.5274920037084</v>
      </c>
      <c r="J482" s="49" t="n">
        <v>15.24176607706972</v>
      </c>
      <c r="K482" s="49" t="n">
        <v>14.97157895105829</v>
      </c>
      <c r="L482" s="49" t="n">
        <v>14.71455643749034</v>
      </c>
      <c r="M482" s="49" t="n">
        <v>14.32033661916243</v>
      </c>
      <c r="N482" s="49" t="n">
        <v>13.97766083074295</v>
      </c>
      <c r="O482" s="49" t="n">
        <v>13.66866564417619</v>
      </c>
      <c r="P482" s="49" t="n">
        <v>13.38594659546659</v>
      </c>
      <c r="Q482" s="49" t="n">
        <v>13.12493666501868</v>
      </c>
      <c r="R482" s="49" t="n">
        <v>12.88414914316532</v>
      </c>
      <c r="S482" s="49" t="n">
        <v>12.65605657707092</v>
      </c>
      <c r="T482" s="49" t="n">
        <v>12.44127947236088</v>
      </c>
      <c r="U482" s="49" t="n">
        <v>12.24081224514078</v>
      </c>
      <c r="V482" s="49" t="n">
        <v>12.0450032486761</v>
      </c>
      <c r="W482" s="49" t="n">
        <v>11.82212536751714</v>
      </c>
      <c r="X482" s="49" t="n">
        <v>11.6093818614535</v>
      </c>
      <c r="Y482" s="49" t="n">
        <v>11.41055973476424</v>
      </c>
      <c r="Z482" s="49" t="n">
        <v>11.2331421567592</v>
      </c>
      <c r="AA482" s="49" t="n">
        <v>10.96985288081953</v>
      </c>
      <c r="AB482" s="49" t="n">
        <v>10.79013492600791</v>
      </c>
      <c r="AC482" s="49" t="n">
        <v>10.62017008016898</v>
      </c>
      <c r="AD482" s="49" t="n">
        <v>10.45876457362977</v>
      </c>
      <c r="AE482" s="49" t="n">
        <v>10.30493668872256</v>
      </c>
      <c r="AF482" s="50" t="n">
        <v>10.15786936167349</v>
      </c>
    </row>
    <row r="483" hidden="1" s="108">
      <c r="A483" s="49" t="inlineStr">
        <is>
          <t>Nigeria_Offshore_2_low_temp_baseline</t>
        </is>
      </c>
      <c r="B483" s="49" t="n">
        <v>22.51282489314963</v>
      </c>
      <c r="C483" s="49" t="n">
        <v>21.80567767380689</v>
      </c>
      <c r="D483" s="49" t="n">
        <v>21.20473816724581</v>
      </c>
      <c r="E483" s="49" t="n">
        <v>20.67960269962785</v>
      </c>
      <c r="F483" s="49" t="n">
        <v>20.21109995801995</v>
      </c>
      <c r="G483" s="49" t="n">
        <v>19.78639027078965</v>
      </c>
      <c r="H483" s="49" t="n">
        <v>19.3964674241427</v>
      </c>
      <c r="I483" s="49" t="n">
        <v>19.03477808742347</v>
      </c>
      <c r="J483" s="49" t="n">
        <v>18.69640925013882</v>
      </c>
      <c r="K483" s="49" t="n">
        <v>18.37758513140134</v>
      </c>
      <c r="L483" s="49" t="n">
        <v>18.07534244885455</v>
      </c>
      <c r="M483" s="49" t="n">
        <v>17.58829539656698</v>
      </c>
      <c r="N483" s="49" t="n">
        <v>17.16575646996032</v>
      </c>
      <c r="O483" s="49" t="n">
        <v>16.78534616138776</v>
      </c>
      <c r="P483" s="49" t="n">
        <v>16.43778867422866</v>
      </c>
      <c r="Q483" s="49" t="n">
        <v>16.11736314268306</v>
      </c>
      <c r="R483" s="49" t="n">
        <v>15.82220791146397</v>
      </c>
      <c r="S483" s="49" t="n">
        <v>15.54289303364625</v>
      </c>
      <c r="T483" s="49" t="n">
        <v>15.2801968835571</v>
      </c>
      <c r="U483" s="49" t="n">
        <v>15.03536627820425</v>
      </c>
      <c r="V483" s="49" t="n">
        <v>14.79630987305534</v>
      </c>
      <c r="W483" s="49" t="n">
        <v>14.52325984196934</v>
      </c>
      <c r="X483" s="49" t="n">
        <v>14.26285203172485</v>
      </c>
      <c r="Y483" s="49" t="n">
        <v>14.01983398638943</v>
      </c>
      <c r="Z483" s="49" t="n">
        <v>13.80358583787949</v>
      </c>
      <c r="AA483" s="49" t="n">
        <v>13.47967694733747</v>
      </c>
      <c r="AB483" s="49" t="n">
        <v>13.26044268268817</v>
      </c>
      <c r="AC483" s="49" t="n">
        <v>13.05338317627876</v>
      </c>
      <c r="AD483" s="49" t="n">
        <v>12.85700441976338</v>
      </c>
      <c r="AE483" s="49" t="n">
        <v>12.67007790827607</v>
      </c>
      <c r="AF483" s="50" t="n">
        <v>12.49158129009512</v>
      </c>
    </row>
    <row r="484" hidden="1" s="108">
      <c r="A484" s="49" t="inlineStr">
        <is>
          <t>Nigeria_PV_2_low_temp_baseline</t>
        </is>
      </c>
      <c r="B484" s="49" t="n">
        <v>4.319193927584762</v>
      </c>
      <c r="C484" s="49" t="n">
        <v>4.126104006372667</v>
      </c>
      <c r="D484" s="49" t="n">
        <v>3.955609325019239</v>
      </c>
      <c r="E484" s="49" t="n">
        <v>3.801334098116611</v>
      </c>
      <c r="F484" s="49" t="n">
        <v>3.659216056563769</v>
      </c>
      <c r="G484" s="49" t="n">
        <v>3.526519431607449</v>
      </c>
      <c r="H484" s="49" t="n">
        <v>3.401320471916882</v>
      </c>
      <c r="I484" s="49" t="n">
        <v>3.282218730379061</v>
      </c>
      <c r="J484" s="49" t="n">
        <v>3.168165302476567</v>
      </c>
      <c r="K484" s="49" t="n">
        <v>3.058355675149703</v>
      </c>
      <c r="L484" s="49" t="n">
        <v>2.952160197407761</v>
      </c>
      <c r="M484" s="49" t="n">
        <v>2.878791321321418</v>
      </c>
      <c r="N484" s="49" t="n">
        <v>2.810551825840086</v>
      </c>
      <c r="O484" s="49" t="n">
        <v>2.74580406669602</v>
      </c>
      <c r="P484" s="49" t="n">
        <v>2.684261596091619</v>
      </c>
      <c r="Q484" s="49" t="n">
        <v>2.624864106111734</v>
      </c>
      <c r="R484" s="49" t="n">
        <v>2.566961812940165</v>
      </c>
      <c r="S484" s="49" t="n">
        <v>2.511925525695231</v>
      </c>
      <c r="T484" s="49" t="n">
        <v>2.458769831284991</v>
      </c>
      <c r="U484" s="49" t="n">
        <v>2.407664323597543</v>
      </c>
      <c r="V484" s="49" t="n">
        <v>2.35780224574583</v>
      </c>
      <c r="W484" s="49" t="n">
        <v>2.307446306650779</v>
      </c>
      <c r="X484" s="49" t="n">
        <v>2.25783026284435</v>
      </c>
      <c r="Y484" s="49" t="n">
        <v>2.210184405611534</v>
      </c>
      <c r="Z484" s="49" t="n">
        <v>2.169071829366085</v>
      </c>
      <c r="AA484" s="49" t="n">
        <v>2.100194203145168</v>
      </c>
      <c r="AB484" s="49" t="n">
        <v>2.054251175782009</v>
      </c>
      <c r="AC484" s="49" t="n">
        <v>2.010110506349902</v>
      </c>
      <c r="AD484" s="49" t="n">
        <v>1.96758862490344</v>
      </c>
      <c r="AE484" s="49" t="n">
        <v>1.926530316926363</v>
      </c>
      <c r="AF484" s="50" t="n">
        <v>1.886803179617363</v>
      </c>
    </row>
    <row r="485" hidden="1" s="108">
      <c r="A485" s="49" t="inlineStr">
        <is>
          <t>Nigeria_PV_3_low_temp_baseline</t>
        </is>
      </c>
      <c r="B485" s="49" t="n">
        <v>4.53764072357284</v>
      </c>
      <c r="C485" s="49" t="n">
        <v>4.334374778028239</v>
      </c>
      <c r="D485" s="49" t="n">
        <v>4.155044511647763</v>
      </c>
      <c r="E485" s="49" t="n">
        <v>3.992909677594946</v>
      </c>
      <c r="F485" s="49" t="n">
        <v>3.843676288630147</v>
      </c>
      <c r="G485" s="49" t="n">
        <v>3.704452870019187</v>
      </c>
      <c r="H485" s="49" t="n">
        <v>3.573206435732104</v>
      </c>
      <c r="I485" s="49" t="n">
        <v>3.448457214581884</v>
      </c>
      <c r="J485" s="49" t="n">
        <v>3.329097046271728</v>
      </c>
      <c r="K485" s="49" t="n">
        <v>3.214276096433434</v>
      </c>
      <c r="L485" s="49" t="n">
        <v>3.103329351050464</v>
      </c>
      <c r="M485" s="49" t="n">
        <v>3.025991437534552</v>
      </c>
      <c r="N485" s="49" t="n">
        <v>2.954106694301577</v>
      </c>
      <c r="O485" s="49" t="n">
        <v>2.885931770746561</v>
      </c>
      <c r="P485" s="49" t="n">
        <v>2.821160868387079</v>
      </c>
      <c r="Q485" s="49" t="n">
        <v>2.758665740376947</v>
      </c>
      <c r="R485" s="49" t="n">
        <v>2.697755114433189</v>
      </c>
      <c r="S485" s="49" t="n">
        <v>2.639885415555666</v>
      </c>
      <c r="T485" s="49" t="n">
        <v>2.584008610177424</v>
      </c>
      <c r="U485" s="49" t="n">
        <v>2.530304348266787</v>
      </c>
      <c r="V485" s="49" t="n">
        <v>2.477915037052082</v>
      </c>
      <c r="W485" s="49" t="n">
        <v>2.424985970134337</v>
      </c>
      <c r="X485" s="49" t="n">
        <v>2.372837426863934</v>
      </c>
      <c r="Y485" s="49" t="n">
        <v>2.322776354529932</v>
      </c>
      <c r="Z485" s="49" t="n">
        <v>2.279649917347726</v>
      </c>
      <c r="AA485" s="49" t="n">
        <v>2.207025156283202</v>
      </c>
      <c r="AB485" s="49" t="n">
        <v>2.158757337828172</v>
      </c>
      <c r="AC485" s="49" t="n">
        <v>2.112398972125898</v>
      </c>
      <c r="AD485" s="49" t="n">
        <v>2.067755119086764</v>
      </c>
      <c r="AE485" s="49" t="n">
        <v>2.024660960259687</v>
      </c>
      <c r="AF485" s="50" t="n">
        <v>1.982975909593814</v>
      </c>
    </row>
    <row r="486" hidden="1" s="108">
      <c r="A486" s="49" t="inlineStr">
        <is>
          <t>Nigeria_PV_4_low_temp_baseline</t>
        </is>
      </c>
      <c r="B486" s="49" t="n">
        <v>5.060713323802686</v>
      </c>
      <c r="C486" s="49" t="n">
        <v>4.833057068023317</v>
      </c>
      <c r="D486" s="49" t="n">
        <v>4.632702187388685</v>
      </c>
      <c r="E486" s="49" t="n">
        <v>4.451950188384309</v>
      </c>
      <c r="F486" s="49" t="n">
        <v>4.285896500965874</v>
      </c>
      <c r="G486" s="49" t="n">
        <v>4.131238423403172</v>
      </c>
      <c r="H486" s="49" t="n">
        <v>3.985653787728194</v>
      </c>
      <c r="I486" s="49" t="n">
        <v>3.84745229847674</v>
      </c>
      <c r="J486" s="49" t="n">
        <v>3.715368115000079</v>
      </c>
      <c r="K486" s="49" t="n">
        <v>3.588430461935755</v>
      </c>
      <c r="L486" s="49" t="n">
        <v>3.465879672866442</v>
      </c>
      <c r="M486" s="49" t="n">
        <v>3.379079537733692</v>
      </c>
      <c r="N486" s="49" t="n">
        <v>3.298479029085921</v>
      </c>
      <c r="O486" s="49" t="n">
        <v>3.222091977792807</v>
      </c>
      <c r="P486" s="49" t="n">
        <v>3.149571163908628</v>
      </c>
      <c r="Q486" s="49" t="n">
        <v>3.079630771964262</v>
      </c>
      <c r="R486" s="49" t="n">
        <v>3.011482951442592</v>
      </c>
      <c r="S486" s="49" t="n">
        <v>2.946790573739182</v>
      </c>
      <c r="T486" s="49" t="n">
        <v>2.884358696646079</v>
      </c>
      <c r="U486" s="49" t="n">
        <v>2.824393253738123</v>
      </c>
      <c r="V486" s="49" t="n">
        <v>2.765916028428819</v>
      </c>
      <c r="W486" s="49" t="n">
        <v>2.706817061313116</v>
      </c>
      <c r="X486" s="49" t="n">
        <v>2.648596334456957</v>
      </c>
      <c r="Y486" s="49" t="n">
        <v>2.592746166927232</v>
      </c>
      <c r="Z486" s="49" t="n">
        <v>2.544800643672915</v>
      </c>
      <c r="AA486" s="49" t="n">
        <v>2.463165026427808</v>
      </c>
      <c r="AB486" s="49" t="n">
        <v>2.40932525559472</v>
      </c>
      <c r="AC486" s="49" t="n">
        <v>2.35765340916833</v>
      </c>
      <c r="AD486" s="49" t="n">
        <v>2.307927057243909</v>
      </c>
      <c r="AE486" s="49" t="n">
        <v>2.259958162722265</v>
      </c>
      <c r="AF486" s="50" t="n">
        <v>2.213586356481449</v>
      </c>
    </row>
    <row r="487" hidden="1" s="108">
      <c r="A487" s="49" t="inlineStr">
        <is>
          <t>Nigeria_Onshore_2_high_temp_baseline</t>
        </is>
      </c>
      <c r="B487" s="49" t="n">
        <v>6.979745372969365</v>
      </c>
      <c r="C487" s="49" t="n">
        <v>6.698538679503346</v>
      </c>
      <c r="D487" s="49" t="n">
        <v>6.427990818671214</v>
      </c>
      <c r="E487" s="49" t="n">
        <v>6.165408798904869</v>
      </c>
      <c r="F487" s="49" t="n">
        <v>5.908847046093881</v>
      </c>
      <c r="G487" s="49" t="n">
        <v>5.656847889989519</v>
      </c>
      <c r="H487" s="49" t="n">
        <v>5.408284928849515</v>
      </c>
      <c r="I487" s="49" t="n">
        <v>5.162264002324418</v>
      </c>
      <c r="J487" s="49" t="n">
        <v>4.918058120668731</v>
      </c>
      <c r="K487" s="49" t="n">
        <v>4.675063283048408</v>
      </c>
      <c r="L487" s="49" t="n">
        <v>4.432767619750221</v>
      </c>
      <c r="M487" s="49" t="n">
        <v>4.33300261734717</v>
      </c>
      <c r="N487" s="49" t="n">
        <v>4.247722790703577</v>
      </c>
      <c r="O487" s="49" t="n">
        <v>4.163897917492757</v>
      </c>
      <c r="P487" s="49" t="n">
        <v>4.081637857027912</v>
      </c>
      <c r="Q487" s="49" t="n">
        <v>4.001418902971269</v>
      </c>
      <c r="R487" s="49" t="n">
        <v>3.92180680960315</v>
      </c>
      <c r="S487" s="49" t="n">
        <v>3.843036301877369</v>
      </c>
      <c r="T487" s="49" t="n">
        <v>3.767630278927445</v>
      </c>
      <c r="U487" s="49" t="n">
        <v>3.691565318298334</v>
      </c>
      <c r="V487" s="49" t="n">
        <v>3.615130881630507</v>
      </c>
      <c r="W487" s="49" t="n">
        <v>3.545994218717926</v>
      </c>
      <c r="X487" s="49" t="n">
        <v>3.477890556421095</v>
      </c>
      <c r="Y487" s="49" t="n">
        <v>3.410031634279421</v>
      </c>
      <c r="Z487" s="49" t="n">
        <v>3.346471636214269</v>
      </c>
      <c r="AA487" s="49" t="n">
        <v>3.246186538932124</v>
      </c>
      <c r="AB487" s="49" t="n">
        <v>3.173848053342311</v>
      </c>
      <c r="AC487" s="49" t="n">
        <v>3.10218522716452</v>
      </c>
      <c r="AD487" s="49" t="n">
        <v>3.031079032695515</v>
      </c>
      <c r="AE487" s="49" t="n">
        <v>2.960423703948847</v>
      </c>
      <c r="AF487" s="50" t="n">
        <v>2.890124502583816</v>
      </c>
    </row>
    <row r="488" hidden="1" s="108">
      <c r="A488" s="49" t="inlineStr">
        <is>
          <t>Nigeria_Onshore_3_high_temp_baseline</t>
        </is>
      </c>
      <c r="B488" s="49" t="n">
        <v>8.750138932859992</v>
      </c>
      <c r="C488" s="49" t="n">
        <v>8.409885589278904</v>
      </c>
      <c r="D488" s="49" t="n">
        <v>8.083771759399751</v>
      </c>
      <c r="E488" s="49" t="n">
        <v>7.768155478542607</v>
      </c>
      <c r="F488" s="49" t="n">
        <v>7.460400327313792</v>
      </c>
      <c r="G488" s="49" t="n">
        <v>7.15852567722523</v>
      </c>
      <c r="H488" s="49" t="n">
        <v>6.860995548161479</v>
      </c>
      <c r="I488" s="49" t="n">
        <v>6.566585075978423</v>
      </c>
      <c r="J488" s="49" t="n">
        <v>6.274292719540272</v>
      </c>
      <c r="K488" s="49" t="n">
        <v>5.983280599261901</v>
      </c>
      <c r="L488" s="49" t="n">
        <v>5.692832772903267</v>
      </c>
      <c r="M488" s="49" t="n">
        <v>5.567275516285362</v>
      </c>
      <c r="N488" s="49" t="n">
        <v>5.461200577206157</v>
      </c>
      <c r="O488" s="49" t="n">
        <v>5.357022318277283</v>
      </c>
      <c r="P488" s="49" t="n">
        <v>5.254886910216489</v>
      </c>
      <c r="Q488" s="49" t="n">
        <v>5.155434317580127</v>
      </c>
      <c r="R488" s="49" t="n">
        <v>5.056728700619714</v>
      </c>
      <c r="S488" s="49" t="n">
        <v>4.959084836477633</v>
      </c>
      <c r="T488" s="49" t="n">
        <v>4.865899953158175</v>
      </c>
      <c r="U488" s="49" t="n">
        <v>4.771750412267588</v>
      </c>
      <c r="V488" s="49" t="n">
        <v>4.677025423431465</v>
      </c>
      <c r="W488" s="49" t="n">
        <v>4.59238844380446</v>
      </c>
      <c r="X488" s="49" t="n">
        <v>4.508968469813244</v>
      </c>
      <c r="Y488" s="49" t="n">
        <v>4.425692948057999</v>
      </c>
      <c r="Z488" s="49" t="n">
        <v>4.34799665065204</v>
      </c>
      <c r="AA488" s="49" t="n">
        <v>4.220779924831316</v>
      </c>
      <c r="AB488" s="49" t="n">
        <v>4.130896715387729</v>
      </c>
      <c r="AC488" s="49" t="n">
        <v>4.04169548674262</v>
      </c>
      <c r="AD488" s="49" t="n">
        <v>3.953001074289844</v>
      </c>
      <c r="AE488" s="49" t="n">
        <v>3.864655482653754</v>
      </c>
      <c r="AF488" s="50" t="n">
        <v>3.776514804797629</v>
      </c>
    </row>
    <row r="489" hidden="1" s="108">
      <c r="A489" s="49" t="inlineStr">
        <is>
          <t>Nigeria_Offshore_1_high_temp_baseline</t>
        </is>
      </c>
      <c r="B489" s="49" t="n">
        <v>20.57070275068575</v>
      </c>
      <c r="C489" s="49" t="n">
        <v>19.77345032169676</v>
      </c>
      <c r="D489" s="49" t="n">
        <v>19.05359100118349</v>
      </c>
      <c r="E489" s="49" t="n">
        <v>18.38777523717259</v>
      </c>
      <c r="F489" s="49" t="n">
        <v>17.76117295922365</v>
      </c>
      <c r="G489" s="49" t="n">
        <v>17.16375652670687</v>
      </c>
      <c r="H489" s="49" t="n">
        <v>16.58840398913844</v>
      </c>
      <c r="I489" s="49" t="n">
        <v>16.02984964833669</v>
      </c>
      <c r="J489" s="49" t="n">
        <v>15.48406550073231</v>
      </c>
      <c r="K489" s="49" t="n">
        <v>14.9478775550618</v>
      </c>
      <c r="L489" s="49" t="n">
        <v>14.41871756669316</v>
      </c>
      <c r="M489" s="49" t="n">
        <v>14.04939085090456</v>
      </c>
      <c r="N489" s="49" t="n">
        <v>13.72332764547558</v>
      </c>
      <c r="O489" s="49" t="n">
        <v>13.42499567756662</v>
      </c>
      <c r="P489" s="49" t="n">
        <v>13.14802145415421</v>
      </c>
      <c r="Q489" s="49" t="n">
        <v>12.8884994405351</v>
      </c>
      <c r="R489" s="49" t="n">
        <v>12.64523793894545</v>
      </c>
      <c r="S489" s="49" t="n">
        <v>12.41162129461663</v>
      </c>
      <c r="T489" s="49" t="n">
        <v>12.18828645986644</v>
      </c>
      <c r="U489" s="49" t="n">
        <v>11.9762091667047</v>
      </c>
      <c r="V489" s="49" t="n">
        <v>11.76677820765691</v>
      </c>
      <c r="W489" s="49" t="n">
        <v>11.53548445053624</v>
      </c>
      <c r="X489" s="49" t="n">
        <v>11.3111144904168</v>
      </c>
      <c r="Y489" s="49" t="n">
        <v>11.09712312450952</v>
      </c>
      <c r="Z489" s="49" t="n">
        <v>10.90033059122349</v>
      </c>
      <c r="AA489" s="49" t="n">
        <v>10.62343284044489</v>
      </c>
      <c r="AB489" s="49" t="n">
        <v>10.42009014137591</v>
      </c>
      <c r="AC489" s="49" t="n">
        <v>10.22340552945537</v>
      </c>
      <c r="AD489" s="49" t="n">
        <v>10.03229733126939</v>
      </c>
      <c r="AE489" s="49" t="n">
        <v>9.845867764030423</v>
      </c>
      <c r="AF489" s="50" t="n">
        <v>9.663361145698286</v>
      </c>
    </row>
    <row r="490" hidden="1" s="108">
      <c r="A490" s="49" t="inlineStr">
        <is>
          <t>Nigeria_Offshore_2_high_temp_baseline</t>
        </is>
      </c>
      <c r="B490" s="49" t="n">
        <v>24.13063271610728</v>
      </c>
      <c r="C490" s="49" t="n">
        <v>23.21816636066829</v>
      </c>
      <c r="D490" s="49" t="n">
        <v>22.40170837744071</v>
      </c>
      <c r="E490" s="49" t="n">
        <v>21.65241798763288</v>
      </c>
      <c r="F490" s="49" t="n">
        <v>20.95197971065894</v>
      </c>
      <c r="G490" s="49" t="n">
        <v>20.28800997585714</v>
      </c>
      <c r="H490" s="49" t="n">
        <v>19.65171323612721</v>
      </c>
      <c r="I490" s="49" t="n">
        <v>19.03658509139515</v>
      </c>
      <c r="J490" s="49" t="n">
        <v>18.43764780760131</v>
      </c>
      <c r="K490" s="49" t="n">
        <v>17.85097601589035</v>
      </c>
      <c r="L490" s="49" t="n">
        <v>17.27338968698765</v>
      </c>
      <c r="M490" s="49" t="n">
        <v>16.83405974816104</v>
      </c>
      <c r="N490" s="49" t="n">
        <v>16.44843269660646</v>
      </c>
      <c r="O490" s="49" t="n">
        <v>16.09722861155368</v>
      </c>
      <c r="P490" s="49" t="n">
        <v>15.77253912232303</v>
      </c>
      <c r="Q490" s="49" t="n">
        <v>15.46951933059264</v>
      </c>
      <c r="R490" s="49" t="n">
        <v>15.18669484952944</v>
      </c>
      <c r="S490" s="49" t="n">
        <v>14.91584988989223</v>
      </c>
      <c r="T490" s="49" t="n">
        <v>14.65777977937458</v>
      </c>
      <c r="U490" s="49" t="n">
        <v>14.41370128743416</v>
      </c>
      <c r="V490" s="49" t="n">
        <v>14.17291354823564</v>
      </c>
      <c r="W490" s="49" t="n">
        <v>13.90406479039792</v>
      </c>
      <c r="X490" s="49" t="n">
        <v>13.6441556632783</v>
      </c>
      <c r="Y490" s="49" t="n">
        <v>13.39751506571422</v>
      </c>
      <c r="Z490" s="49" t="n">
        <v>13.17267472393082</v>
      </c>
      <c r="AA490" s="49" t="n">
        <v>12.84841264827718</v>
      </c>
      <c r="AB490" s="49" t="n">
        <v>12.61620067545688</v>
      </c>
      <c r="AC490" s="49" t="n">
        <v>12.39274114824769</v>
      </c>
      <c r="AD490" s="49" t="n">
        <v>12.17671923018069</v>
      </c>
      <c r="AE490" s="49" t="n">
        <v>11.96704866324012</v>
      </c>
      <c r="AF490" s="50" t="n">
        <v>11.76282014131403</v>
      </c>
    </row>
    <row r="491" hidden="1" s="108">
      <c r="A491" s="49" t="inlineStr">
        <is>
          <t>Nigeria_PV_2_high_temp_baseline</t>
        </is>
      </c>
      <c r="B491" s="49" t="n">
        <v>8.499902189292154</v>
      </c>
      <c r="C491" s="49" t="n">
        <v>8.021370973403364</v>
      </c>
      <c r="D491" s="49" t="n">
        <v>7.568431196164102</v>
      </c>
      <c r="E491" s="49" t="n">
        <v>7.133721610065226</v>
      </c>
      <c r="F491" s="49" t="n">
        <v>6.712525064077745</v>
      </c>
      <c r="G491" s="49" t="n">
        <v>6.301643160321396</v>
      </c>
      <c r="H491" s="49" t="n">
        <v>5.898808796080584</v>
      </c>
      <c r="I491" s="49" t="n">
        <v>5.502356009901382</v>
      </c>
      <c r="J491" s="49" t="n">
        <v>5.111023273462072</v>
      </c>
      <c r="K491" s="49" t="n">
        <v>4.723830593396023</v>
      </c>
      <c r="L491" s="49" t="n">
        <v>4.339999642008399</v>
      </c>
      <c r="M491" s="49" t="n">
        <v>4.214218020299522</v>
      </c>
      <c r="N491" s="49" t="n">
        <v>4.093075870827476</v>
      </c>
      <c r="O491" s="49" t="n">
        <v>3.975002477177547</v>
      </c>
      <c r="P491" s="49" t="n">
        <v>3.859728342378276</v>
      </c>
      <c r="Q491" s="49" t="n">
        <v>3.746237900648517</v>
      </c>
      <c r="R491" s="49" t="n">
        <v>3.633910962822716</v>
      </c>
      <c r="S491" s="49" t="n">
        <v>3.524072867877825</v>
      </c>
      <c r="T491" s="49" t="n">
        <v>3.415779147939423</v>
      </c>
      <c r="U491" s="49" t="n">
        <v>3.309197250456191</v>
      </c>
      <c r="V491" s="49" t="n">
        <v>3.203554767501999</v>
      </c>
      <c r="W491" s="49" t="n">
        <v>3.09841621003636</v>
      </c>
      <c r="X491" s="49" t="n">
        <v>2.993534843034935</v>
      </c>
      <c r="Y491" s="49" t="n">
        <v>2.890090463355174</v>
      </c>
      <c r="Z491" s="49" t="n">
        <v>2.792441602624489</v>
      </c>
      <c r="AA491" s="49" t="n">
        <v>2.667821973696567</v>
      </c>
      <c r="AB491" s="49" t="n">
        <v>2.564683912444413</v>
      </c>
      <c r="AC491" s="49" t="n">
        <v>2.462816606653882</v>
      </c>
      <c r="AD491" s="49" t="n">
        <v>2.362039792722833</v>
      </c>
      <c r="AE491" s="49" t="n">
        <v>2.262200680906057</v>
      </c>
      <c r="AF491" s="50" t="n">
        <v>2.163168559415596</v>
      </c>
    </row>
    <row r="492" hidden="1" s="108">
      <c r="A492" s="49" t="inlineStr">
        <is>
          <t>Nigeria_PV_3_high_temp_baseline</t>
        </is>
      </c>
      <c r="B492" s="49" t="n">
        <v>8.825159610893309</v>
      </c>
      <c r="C492" s="49" t="n">
        <v>8.32924747532866</v>
      </c>
      <c r="D492" s="49" t="n">
        <v>7.860436100868037</v>
      </c>
      <c r="E492" s="49" t="n">
        <v>7.410882343360802</v>
      </c>
      <c r="F492" s="49" t="n">
        <v>6.975559436802123</v>
      </c>
      <c r="G492" s="49" t="n">
        <v>6.551058278193777</v>
      </c>
      <c r="H492" s="49" t="n">
        <v>6.134961664247375</v>
      </c>
      <c r="I492" s="49" t="n">
        <v>5.725492607281646</v>
      </c>
      <c r="J492" s="49" t="n">
        <v>5.321304797227557</v>
      </c>
      <c r="K492" s="49" t="n">
        <v>4.921351685894095</v>
      </c>
      <c r="L492" s="49" t="n">
        <v>4.524801405557746</v>
      </c>
      <c r="M492" s="49" t="n">
        <v>4.393819788012912</v>
      </c>
      <c r="N492" s="49" t="n">
        <v>4.267764912062116</v>
      </c>
      <c r="O492" s="49" t="n">
        <v>4.144966467295172</v>
      </c>
      <c r="P492" s="49" t="n">
        <v>4.025138127995778</v>
      </c>
      <c r="Q492" s="49" t="n">
        <v>3.907199842545908</v>
      </c>
      <c r="R492" s="49" t="n">
        <v>3.790492031999255</v>
      </c>
      <c r="S492" s="49" t="n">
        <v>3.676424877179393</v>
      </c>
      <c r="T492" s="49" t="n">
        <v>3.563993822564561</v>
      </c>
      <c r="U492" s="49" t="n">
        <v>3.453377224755789</v>
      </c>
      <c r="V492" s="49" t="n">
        <v>3.343753441760741</v>
      </c>
      <c r="W492" s="49" t="n">
        <v>3.234568515402333</v>
      </c>
      <c r="X492" s="49" t="n">
        <v>3.125683367380391</v>
      </c>
      <c r="Y492" s="49" t="n">
        <v>3.018355689582014</v>
      </c>
      <c r="Z492" s="49" t="n">
        <v>2.917233212578382</v>
      </c>
      <c r="AA492" s="49" t="n">
        <v>2.787387408031718</v>
      </c>
      <c r="AB492" s="49" t="n">
        <v>2.680466069053476</v>
      </c>
      <c r="AC492" s="49" t="n">
        <v>2.574931159529034</v>
      </c>
      <c r="AD492" s="49" t="n">
        <v>2.470592719760207</v>
      </c>
      <c r="AE492" s="49" t="n">
        <v>2.367289877073089</v>
      </c>
      <c r="AF492" s="50" t="n">
        <v>2.264885134888463</v>
      </c>
    </row>
    <row r="493" hidden="1" s="108">
      <c r="A493" s="49" t="inlineStr">
        <is>
          <t>Nigeria_PV_4_high_temp_baseline</t>
        </is>
      </c>
      <c r="B493" s="49" t="n">
        <v>9.599318235111472</v>
      </c>
      <c r="C493" s="49" t="n">
        <v>9.061556372852543</v>
      </c>
      <c r="D493" s="49" t="n">
        <v>8.554687764624024</v>
      </c>
      <c r="E493" s="49" t="n">
        <v>8.069667757978248</v>
      </c>
      <c r="F493" s="49" t="n">
        <v>7.600697272513929</v>
      </c>
      <c r="G493" s="49" t="n">
        <v>7.143841308498155</v>
      </c>
      <c r="H493" s="49" t="n">
        <v>6.696307750430613</v>
      </c>
      <c r="I493" s="49" t="n">
        <v>6.256042036353526</v>
      </c>
      <c r="J493" s="49" t="n">
        <v>5.821485647337491</v>
      </c>
      <c r="K493" s="49" t="n">
        <v>5.391425208407282</v>
      </c>
      <c r="L493" s="49" t="n">
        <v>4.964894413583337</v>
      </c>
      <c r="M493" s="49" t="n">
        <v>4.821612249564173</v>
      </c>
      <c r="N493" s="49" t="n">
        <v>4.683963207901189</v>
      </c>
      <c r="O493" s="49" t="n">
        <v>4.55003448062554</v>
      </c>
      <c r="P493" s="49" t="n">
        <v>4.419500140246136</v>
      </c>
      <c r="Q493" s="49" t="n">
        <v>4.291122521993868</v>
      </c>
      <c r="R493" s="49" t="n">
        <v>4.164145640546087</v>
      </c>
      <c r="S493" s="49" t="n">
        <v>4.040190728903374</v>
      </c>
      <c r="T493" s="49" t="n">
        <v>3.918105694502978</v>
      </c>
      <c r="U493" s="49" t="n">
        <v>3.798097046479095</v>
      </c>
      <c r="V493" s="49" t="n">
        <v>3.679221669283534</v>
      </c>
      <c r="W493" s="49" t="n">
        <v>3.560953068290871</v>
      </c>
      <c r="X493" s="49" t="n">
        <v>3.442985529449694</v>
      </c>
      <c r="Y493" s="49" t="n">
        <v>3.326764485934298</v>
      </c>
      <c r="Z493" s="49" t="n">
        <v>3.217632129677853</v>
      </c>
      <c r="AA493" s="49" t="n">
        <v>3.075435576867815</v>
      </c>
      <c r="AB493" s="49" t="n">
        <v>2.959547151978645</v>
      </c>
      <c r="AC493" s="49" t="n">
        <v>2.845205858638421</v>
      </c>
      <c r="AD493" s="49" t="n">
        <v>2.732192413892066</v>
      </c>
      <c r="AE493" s="49" t="n">
        <v>2.6203209725986</v>
      </c>
      <c r="AF493" s="50" t="n">
        <v>2.509432557404055</v>
      </c>
    </row>
    <row r="494" hidden="1" s="108">
      <c r="A494" s="49" t="inlineStr">
        <is>
          <t>Netherlands_Onshore_1_low_temp_baseline</t>
        </is>
      </c>
      <c r="B494" s="49" t="n">
        <v>3.261330404508845</v>
      </c>
      <c r="C494" s="49" t="n">
        <v>3.170294914684458</v>
      </c>
      <c r="D494" s="49" t="n">
        <v>3.086219651029959</v>
      </c>
      <c r="E494" s="49" t="n">
        <v>3.007589020702341</v>
      </c>
      <c r="F494" s="49" t="n">
        <v>2.933322026734801</v>
      </c>
      <c r="G494" s="49" t="n">
        <v>2.862621516281629</v>
      </c>
      <c r="H494" s="49" t="n">
        <v>2.794883319478682</v>
      </c>
      <c r="I494" s="49" t="n">
        <v>2.729638898030106</v>
      </c>
      <c r="J494" s="49" t="n">
        <v>2.666517730746419</v>
      </c>
      <c r="K494" s="49" t="n">
        <v>2.605221832545507</v>
      </c>
      <c r="L494" s="49" t="n">
        <v>2.545508008275355</v>
      </c>
      <c r="M494" s="49" t="n">
        <v>2.492683844226306</v>
      </c>
      <c r="N494" s="49" t="n">
        <v>2.449760752741796</v>
      </c>
      <c r="O494" s="49" t="n">
        <v>2.408144870646233</v>
      </c>
      <c r="P494" s="49" t="n">
        <v>2.367898638939454</v>
      </c>
      <c r="Q494" s="49" t="n">
        <v>2.329323580162675</v>
      </c>
      <c r="R494" s="49" t="n">
        <v>2.291474162438551</v>
      </c>
      <c r="S494" s="49" t="n">
        <v>2.254497476955609</v>
      </c>
      <c r="T494" s="49" t="n">
        <v>2.220026405706189</v>
      </c>
      <c r="U494" s="49" t="n">
        <v>2.185437387143814</v>
      </c>
      <c r="V494" s="49" t="n">
        <v>2.150916815805322</v>
      </c>
      <c r="W494" s="49" t="n">
        <v>2.120163686605599</v>
      </c>
      <c r="X494" s="49" t="n">
        <v>2.090552083783706</v>
      </c>
      <c r="Y494" s="49" t="n">
        <v>2.061573197928796</v>
      </c>
      <c r="Z494" s="49" t="n">
        <v>2.035845233805641</v>
      </c>
      <c r="AA494" s="49" t="n">
        <v>1.98691244866947</v>
      </c>
      <c r="AB494" s="49" t="n">
        <v>1.95649912287315</v>
      </c>
      <c r="AC494" s="49" t="n">
        <v>1.927009654414316</v>
      </c>
      <c r="AD494" s="49" t="n">
        <v>1.898369975941036</v>
      </c>
      <c r="AE494" s="49" t="n">
        <v>1.870515242968731</v>
      </c>
      <c r="AF494" s="50" t="n">
        <v>1.843388344291751</v>
      </c>
    </row>
    <row r="495" hidden="1" s="108">
      <c r="A495" s="49" t="inlineStr">
        <is>
          <t>Netherlands_Onshore_2_low_temp_baseline</t>
        </is>
      </c>
      <c r="B495" s="49" t="n">
        <v>3.924614538207834</v>
      </c>
      <c r="C495" s="49" t="n">
        <v>3.816031224900758</v>
      </c>
      <c r="D495" s="49" t="n">
        <v>3.715927907382496</v>
      </c>
      <c r="E495" s="49" t="n">
        <v>3.622427442825276</v>
      </c>
      <c r="F495" s="49" t="n">
        <v>3.534189800348194</v>
      </c>
      <c r="G495" s="49" t="n">
        <v>3.450225752034331</v>
      </c>
      <c r="H495" s="49" t="n">
        <v>3.369784569363606</v>
      </c>
      <c r="I495" s="49" t="n">
        <v>3.292283129814077</v>
      </c>
      <c r="J495" s="49" t="n">
        <v>3.217259415426857</v>
      </c>
      <c r="K495" s="49" t="n">
        <v>3.144341007564941</v>
      </c>
      <c r="L495" s="49" t="n">
        <v>3.073223142046893</v>
      </c>
      <c r="M495" s="49" t="n">
        <v>3.009390589855898</v>
      </c>
      <c r="N495" s="49" t="n">
        <v>2.957644466785336</v>
      </c>
      <c r="O495" s="49" t="n">
        <v>2.907487624474714</v>
      </c>
      <c r="P495" s="49" t="n">
        <v>2.858996347161174</v>
      </c>
      <c r="Q495" s="49" t="n">
        <v>2.812538899862099</v>
      </c>
      <c r="R495" s="49" t="n">
        <v>2.766960504774754</v>
      </c>
      <c r="S495" s="49" t="n">
        <v>2.722440865061132</v>
      </c>
      <c r="T495" s="49" t="n">
        <v>2.680974125065498</v>
      </c>
      <c r="U495" s="49" t="n">
        <v>2.63935633484015</v>
      </c>
      <c r="V495" s="49" t="n">
        <v>2.597815252867972</v>
      </c>
      <c r="W495" s="49" t="n">
        <v>2.560883362035455</v>
      </c>
      <c r="X495" s="49" t="n">
        <v>2.525336739970624</v>
      </c>
      <c r="Y495" s="49" t="n">
        <v>2.490554070504582</v>
      </c>
      <c r="Z495" s="49" t="n">
        <v>2.459731809753118</v>
      </c>
      <c r="AA495" s="49" t="n">
        <v>2.400572721186534</v>
      </c>
      <c r="AB495" s="49" t="n">
        <v>2.364015220639495</v>
      </c>
      <c r="AC495" s="49" t="n">
        <v>2.328577570153803</v>
      </c>
      <c r="AD495" s="49" t="n">
        <v>2.294169296615592</v>
      </c>
      <c r="AE495" s="49" t="n">
        <v>2.260711199987059</v>
      </c>
      <c r="AF495" s="50" t="n">
        <v>2.22813353238536</v>
      </c>
    </row>
    <row r="496" hidden="1" s="108">
      <c r="A496" s="49" t="inlineStr">
        <is>
          <t>Netherlands_Onshore_3_low_temp_baseline</t>
        </is>
      </c>
      <c r="B496" s="49" t="n">
        <v>5.125010484851851</v>
      </c>
      <c r="C496" s="49" t="n">
        <v>4.98397144202561</v>
      </c>
      <c r="D496" s="49" t="n">
        <v>4.854150367031417</v>
      </c>
      <c r="E496" s="49" t="n">
        <v>4.733050689008012</v>
      </c>
      <c r="F496" s="49" t="n">
        <v>4.618889505994719</v>
      </c>
      <c r="G496" s="49" t="n">
        <v>4.510350014942548</v>
      </c>
      <c r="H496" s="49" t="n">
        <v>4.406432276261583</v>
      </c>
      <c r="I496" s="49" t="n">
        <v>4.306359002983283</v>
      </c>
      <c r="J496" s="49" t="n">
        <v>4.20951376175659</v>
      </c>
      <c r="K496" s="49" t="n">
        <v>4.115399100932725</v>
      </c>
      <c r="L496" s="49" t="n">
        <v>4.023607382708553</v>
      </c>
      <c r="M496" s="49" t="n">
        <v>3.939960678682991</v>
      </c>
      <c r="N496" s="49" t="n">
        <v>3.872307105883749</v>
      </c>
      <c r="O496" s="49" t="n">
        <v>3.806746560822108</v>
      </c>
      <c r="P496" s="49" t="n">
        <v>3.743379616022676</v>
      </c>
      <c r="Q496" s="49" t="n">
        <v>3.682693162077161</v>
      </c>
      <c r="R496" s="49" t="n">
        <v>3.623158618575824</v>
      </c>
      <c r="S496" s="49" t="n">
        <v>3.565013658960067</v>
      </c>
      <c r="T496" s="49" t="n">
        <v>3.510895983091871</v>
      </c>
      <c r="U496" s="49" t="n">
        <v>3.456566723418286</v>
      </c>
      <c r="V496" s="49" t="n">
        <v>3.402327507980874</v>
      </c>
      <c r="W496" s="49" t="n">
        <v>3.354189385934101</v>
      </c>
      <c r="X496" s="49" t="n">
        <v>3.307873732526433</v>
      </c>
      <c r="Y496" s="49" t="n">
        <v>3.262558880305551</v>
      </c>
      <c r="Z496" s="49" t="n">
        <v>3.222471138465234</v>
      </c>
      <c r="AA496" s="49" t="n">
        <v>3.144909144097428</v>
      </c>
      <c r="AB496" s="49" t="n">
        <v>3.097221967024161</v>
      </c>
      <c r="AC496" s="49" t="n">
        <v>3.051006644461599</v>
      </c>
      <c r="AD496" s="49" t="n">
        <v>3.006143484662565</v>
      </c>
      <c r="AE496" s="49" t="n">
        <v>2.962527716544914</v>
      </c>
      <c r="AF496" s="50" t="n">
        <v>2.920067079346554</v>
      </c>
    </row>
    <row r="497" hidden="1" s="108">
      <c r="A497" s="49" t="inlineStr">
        <is>
          <t>Netherlands_Offshore_1_low_temp_baseline</t>
        </is>
      </c>
      <c r="B497" s="49" t="n">
        <v>4.71243609986722</v>
      </c>
      <c r="C497" s="49" t="n">
        <v>4.561165778173404</v>
      </c>
      <c r="D497" s="49" t="n">
        <v>4.42912967163173</v>
      </c>
      <c r="E497" s="49" t="n">
        <v>4.310849905965315</v>
      </c>
      <c r="F497" s="49" t="n">
        <v>4.202872732446656</v>
      </c>
      <c r="G497" s="49" t="n">
        <v>4.102885445459187</v>
      </c>
      <c r="H497" s="49" t="n">
        <v>4.009266218172195</v>
      </c>
      <c r="I497" s="49" t="n">
        <v>3.920835324860636</v>
      </c>
      <c r="J497" s="49" t="n">
        <v>3.836708716884146</v>
      </c>
      <c r="K497" s="49" t="n">
        <v>3.756207365176295</v>
      </c>
      <c r="L497" s="49" t="n">
        <v>3.67879874329851</v>
      </c>
      <c r="M497" s="49" t="n">
        <v>3.583011532631053</v>
      </c>
      <c r="N497" s="49" t="n">
        <v>3.498926182271889</v>
      </c>
      <c r="O497" s="49" t="n">
        <v>3.422510248464518</v>
      </c>
      <c r="P497" s="49" t="n">
        <v>3.352091669368862</v>
      </c>
      <c r="Q497" s="49" t="n">
        <v>3.286638753385409</v>
      </c>
      <c r="R497" s="49" t="n">
        <v>3.225814988101293</v>
      </c>
      <c r="S497" s="49" t="n">
        <v>3.167920616579511</v>
      </c>
      <c r="T497" s="49" t="n">
        <v>3.113094718078336</v>
      </c>
      <c r="U497" s="49" t="n">
        <v>3.061560774113386</v>
      </c>
      <c r="V497" s="49" t="n">
        <v>3.01113969981666</v>
      </c>
      <c r="W497" s="49" t="n">
        <v>2.954672203218552</v>
      </c>
      <c r="X497" s="49" t="n">
        <v>2.900552069787429</v>
      </c>
      <c r="Y497" s="49" t="n">
        <v>2.849633318909929</v>
      </c>
      <c r="Z497" s="49" t="n">
        <v>2.803604337532224</v>
      </c>
      <c r="AA497" s="49" t="n">
        <v>2.738251179230394</v>
      </c>
      <c r="AB497" s="49" t="n">
        <v>2.691817684457458</v>
      </c>
      <c r="AC497" s="49" t="n">
        <v>2.647642088859689</v>
      </c>
      <c r="AD497" s="49" t="n">
        <v>2.60545431273383</v>
      </c>
      <c r="AE497" s="49" t="n">
        <v>2.565032130177556</v>
      </c>
      <c r="AF497" s="50" t="n">
        <v>2.526190475505352</v>
      </c>
    </row>
    <row r="498" hidden="1" s="108">
      <c r="A498" s="49" t="inlineStr">
        <is>
          <t>Netherlands_PV_4_low_temp_baseline</t>
        </is>
      </c>
      <c r="B498" s="49" t="n">
        <v>6.405211557114681</v>
      </c>
      <c r="C498" s="49" t="n">
        <v>6.121315271879197</v>
      </c>
      <c r="D498" s="49" t="n">
        <v>5.869408049555404</v>
      </c>
      <c r="E498" s="49" t="n">
        <v>5.640476630531694</v>
      </c>
      <c r="F498" s="49" t="n">
        <v>5.428778192242511</v>
      </c>
      <c r="G498" s="49" t="n">
        <v>5.230445095268793</v>
      </c>
      <c r="H498" s="49" t="n">
        <v>5.042757602527676</v>
      </c>
      <c r="I498" s="49" t="n">
        <v>4.863735747970404</v>
      </c>
      <c r="J498" s="49" t="n">
        <v>4.691896529420967</v>
      </c>
      <c r="K498" s="49" t="n">
        <v>4.526102435914323</v>
      </c>
      <c r="L498" s="49" t="n">
        <v>4.3654631579974</v>
      </c>
      <c r="M498" s="49" t="n">
        <v>4.258101432849226</v>
      </c>
      <c r="N498" s="49" t="n">
        <v>4.158029687455222</v>
      </c>
      <c r="O498" s="49" t="n">
        <v>4.062931734143521</v>
      </c>
      <c r="P498" s="49" t="n">
        <v>3.972400870385577</v>
      </c>
      <c r="Q498" s="49" t="n">
        <v>3.884937825996066</v>
      </c>
      <c r="R498" s="49" t="n">
        <v>3.799623733618007</v>
      </c>
      <c r="S498" s="49" t="n">
        <v>3.718392812068101</v>
      </c>
      <c r="T498" s="49" t="n">
        <v>3.639852290790578</v>
      </c>
      <c r="U498" s="49" t="n">
        <v>3.564240304393287</v>
      </c>
      <c r="V498" s="49" t="n">
        <v>3.490417005495481</v>
      </c>
      <c r="W498" s="49" t="n">
        <v>3.415917807108697</v>
      </c>
      <c r="X498" s="49" t="n">
        <v>3.342496145743735</v>
      </c>
      <c r="Y498" s="49" t="n">
        <v>3.271887538832162</v>
      </c>
      <c r="Z498" s="49" t="n">
        <v>3.210529918228681</v>
      </c>
      <c r="AA498" s="49" t="n">
        <v>3.110027802207693</v>
      </c>
      <c r="AB498" s="49" t="n">
        <v>3.04191843476203</v>
      </c>
      <c r="AC498" s="49" t="n">
        <v>2.976382959128989</v>
      </c>
      <c r="AD498" s="49" t="n">
        <v>2.913161727666905</v>
      </c>
      <c r="AE498" s="49" t="n">
        <v>2.852035142479422</v>
      </c>
      <c r="AF498" s="50" t="n">
        <v>2.79281582695848</v>
      </c>
    </row>
    <row r="499" hidden="1" s="108">
      <c r="A499" s="49" t="inlineStr">
        <is>
          <t>Netherlands_Onshore_1_high_temp_baseline</t>
        </is>
      </c>
      <c r="B499" s="49" t="n">
        <v>5.121244289306048</v>
      </c>
      <c r="C499" s="49" t="n">
        <v>4.901549451734459</v>
      </c>
      <c r="D499" s="49" t="n">
        <v>4.688320180652562</v>
      </c>
      <c r="E499" s="49" t="n">
        <v>4.479855171470852</v>
      </c>
      <c r="F499" s="49" t="n">
        <v>4.274921993805279</v>
      </c>
      <c r="G499" s="49" t="n">
        <v>4.072594342903957</v>
      </c>
      <c r="H499" s="49" t="n">
        <v>3.872153779821683</v>
      </c>
      <c r="I499" s="49" t="n">
        <v>3.673027591476716</v>
      </c>
      <c r="J499" s="49" t="n">
        <v>3.474747945997785</v>
      </c>
      <c r="K499" s="49" t="n">
        <v>3.276924151482048</v>
      </c>
      <c r="L499" s="49" t="n">
        <v>3.079223274626682</v>
      </c>
      <c r="M499" s="49" t="n">
        <v>3.006752019429759</v>
      </c>
      <c r="N499" s="49" t="n">
        <v>2.943033632371776</v>
      </c>
      <c r="O499" s="49" t="n">
        <v>2.880186323897693</v>
      </c>
      <c r="P499" s="49" t="n">
        <v>2.818274254207619</v>
      </c>
      <c r="Q499" s="49" t="n">
        <v>2.75758223142115</v>
      </c>
      <c r="R499" s="49" t="n">
        <v>2.697243452895491</v>
      </c>
      <c r="S499" s="49" t="n">
        <v>2.637398019538967</v>
      </c>
      <c r="T499" s="49" t="n">
        <v>2.579561969618846</v>
      </c>
      <c r="U499" s="49" t="n">
        <v>2.521312163136362</v>
      </c>
      <c r="V499" s="49" t="n">
        <v>2.462822790754429</v>
      </c>
      <c r="W499" s="49" t="n">
        <v>2.409110450096799</v>
      </c>
      <c r="X499" s="49" t="n">
        <v>2.355939779393974</v>
      </c>
      <c r="Y499" s="49" t="n">
        <v>2.302834574196369</v>
      </c>
      <c r="Z499" s="49" t="n">
        <v>2.252217997518953</v>
      </c>
      <c r="AA499" s="49" t="n">
        <v>2.179555797110037</v>
      </c>
      <c r="AB499" s="49" t="n">
        <v>2.123533366114387</v>
      </c>
      <c r="AC499" s="49" t="n">
        <v>2.067828267306056</v>
      </c>
      <c r="AD499" s="49" t="n">
        <v>2.012365685627158</v>
      </c>
      <c r="AE499" s="49" t="n">
        <v>1.95707886026273</v>
      </c>
      <c r="AF499" s="50" t="n">
        <v>1.90190772012763</v>
      </c>
    </row>
    <row r="500" hidden="1" s="108">
      <c r="A500" s="49" t="inlineStr">
        <is>
          <t>Netherlands_Onshore_2_high_temp_baseline</t>
        </is>
      </c>
      <c r="B500" s="49" t="n">
        <v>5.958985910300654</v>
      </c>
      <c r="C500" s="49" t="n">
        <v>5.71047188735476</v>
      </c>
      <c r="D500" s="49" t="n">
        <v>5.469703581868517</v>
      </c>
      <c r="E500" s="49" t="n">
        <v>5.234539737178206</v>
      </c>
      <c r="F500" s="49" t="n">
        <v>5.003423084653493</v>
      </c>
      <c r="G500" s="49" t="n">
        <v>4.775177098764523</v>
      </c>
      <c r="H500" s="49" t="n">
        <v>4.548883243249316</v>
      </c>
      <c r="I500" s="49" t="n">
        <v>4.323803296536759</v>
      </c>
      <c r="J500" s="49" t="n">
        <v>4.099328250870284</v>
      </c>
      <c r="K500" s="49" t="n">
        <v>3.874943558721247</v>
      </c>
      <c r="L500" s="49" t="n">
        <v>3.650204804392579</v>
      </c>
      <c r="M500" s="49" t="n">
        <v>3.565560939892119</v>
      </c>
      <c r="N500" s="49" t="n">
        <v>3.491702504939354</v>
      </c>
      <c r="O500" s="49" t="n">
        <v>3.418873587155401</v>
      </c>
      <c r="P500" s="49" t="n">
        <v>3.347151759741426</v>
      </c>
      <c r="Q500" s="49" t="n">
        <v>3.276887012757713</v>
      </c>
      <c r="R500" s="49" t="n">
        <v>3.207006466168596</v>
      </c>
      <c r="S500" s="49" t="n">
        <v>3.137681826039126</v>
      </c>
      <c r="T500" s="49" t="n">
        <v>3.07078251710472</v>
      </c>
      <c r="U500" s="49" t="n">
        <v>3.003315559593595</v>
      </c>
      <c r="V500" s="49" t="n">
        <v>2.935495419309547</v>
      </c>
      <c r="W500" s="49" t="n">
        <v>2.873622641606697</v>
      </c>
      <c r="X500" s="49" t="n">
        <v>2.812368654281241</v>
      </c>
      <c r="Y500" s="49" t="n">
        <v>2.751143416276729</v>
      </c>
      <c r="Z500" s="49" t="n">
        <v>2.692928517652771</v>
      </c>
      <c r="AA500" s="49" t="n">
        <v>2.607508988993169</v>
      </c>
      <c r="AB500" s="49" t="n">
        <v>2.542526013099075</v>
      </c>
      <c r="AC500" s="49" t="n">
        <v>2.477871633114493</v>
      </c>
      <c r="AD500" s="49" t="n">
        <v>2.413449875911849</v>
      </c>
      <c r="AE500" s="49" t="n">
        <v>2.349174552823982</v>
      </c>
      <c r="AF500" s="50" t="n">
        <v>2.284967562049193</v>
      </c>
    </row>
    <row r="501" hidden="1" s="108">
      <c r="A501" s="49" t="inlineStr">
        <is>
          <t>Netherlands_Onshore_3_high_temp_baseline</t>
        </is>
      </c>
      <c r="B501" s="49" t="n">
        <v>7.501185963742159</v>
      </c>
      <c r="C501" s="49" t="n">
        <v>7.199865231210516</v>
      </c>
      <c r="D501" s="49" t="n">
        <v>6.908469539699666</v>
      </c>
      <c r="E501" s="49" t="n">
        <v>6.62402165536694</v>
      </c>
      <c r="F501" s="49" t="n">
        <v>6.34433753135316</v>
      </c>
      <c r="G501" s="49" t="n">
        <v>6.067748262186348</v>
      </c>
      <c r="H501" s="49" t="n">
        <v>5.792931941733061</v>
      </c>
      <c r="I501" s="49" t="n">
        <v>5.518807051182373</v>
      </c>
      <c r="J501" s="49" t="n">
        <v>5.244462094323289</v>
      </c>
      <c r="K501" s="49" t="n">
        <v>4.969107504979144</v>
      </c>
      <c r="L501" s="49" t="n">
        <v>4.692041729944746</v>
      </c>
      <c r="M501" s="49" t="n">
        <v>4.584778237755838</v>
      </c>
      <c r="N501" s="49" t="n">
        <v>4.491943449399285</v>
      </c>
      <c r="O501" s="49" t="n">
        <v>4.400461347343735</v>
      </c>
      <c r="P501" s="49" t="n">
        <v>4.310435180119396</v>
      </c>
      <c r="Q501" s="49" t="n">
        <v>4.222333121181165</v>
      </c>
      <c r="R501" s="49" t="n">
        <v>4.13471683122811</v>
      </c>
      <c r="S501" s="49" t="n">
        <v>4.047815665729802</v>
      </c>
      <c r="T501" s="49" t="n">
        <v>3.964133092585238</v>
      </c>
      <c r="U501" s="49" t="n">
        <v>3.879658695663488</v>
      </c>
      <c r="V501" s="49" t="n">
        <v>3.794679219736072</v>
      </c>
      <c r="W501" s="49" t="n">
        <v>3.718157779125962</v>
      </c>
      <c r="X501" s="49" t="n">
        <v>3.642326138210099</v>
      </c>
      <c r="Y501" s="49" t="n">
        <v>3.566384801364066</v>
      </c>
      <c r="Z501" s="49" t="n">
        <v>3.494308341795377</v>
      </c>
      <c r="AA501" s="49" t="n">
        <v>3.385726814636474</v>
      </c>
      <c r="AB501" s="49" t="n">
        <v>3.304283755956698</v>
      </c>
      <c r="AC501" s="49" t="n">
        <v>3.223095589312265</v>
      </c>
      <c r="AD501" s="49" t="n">
        <v>3.142021198913215</v>
      </c>
      <c r="AE501" s="49" t="n">
        <v>3.060931906753919</v>
      </c>
      <c r="AF501" s="50" t="n">
        <v>2.979709135850937</v>
      </c>
    </row>
    <row r="502" hidden="1" s="108">
      <c r="A502" s="49" t="inlineStr">
        <is>
          <t>Netherlands_Offshore_1_high_temp_baseline</t>
        </is>
      </c>
      <c r="B502" s="49" t="n">
        <v>6.628426097678128</v>
      </c>
      <c r="C502" s="49" t="n">
        <v>6.336084322203536</v>
      </c>
      <c r="D502" s="49" t="n">
        <v>6.061827901319138</v>
      </c>
      <c r="E502" s="49" t="n">
        <v>5.800148017285935</v>
      </c>
      <c r="F502" s="49" t="n">
        <v>5.547543475869455</v>
      </c>
      <c r="G502" s="49" t="n">
        <v>5.301645965149383</v>
      </c>
      <c r="H502" s="49" t="n">
        <v>5.060773552030959</v>
      </c>
      <c r="I502" s="49" t="n">
        <v>4.823683588969619</v>
      </c>
      <c r="J502" s="49" t="n">
        <v>4.589427069777743</v>
      </c>
      <c r="K502" s="49" t="n">
        <v>4.357258312198061</v>
      </c>
      <c r="L502" s="49" t="n">
        <v>4.126576557187468</v>
      </c>
      <c r="M502" s="49" t="n">
        <v>4.016317870842038</v>
      </c>
      <c r="N502" s="49" t="n">
        <v>3.915936822526209</v>
      </c>
      <c r="O502" s="49" t="n">
        <v>3.821910956126397</v>
      </c>
      <c r="P502" s="49" t="n">
        <v>3.732793553822629</v>
      </c>
      <c r="Q502" s="49" t="n">
        <v>3.647697656854684</v>
      </c>
      <c r="R502" s="49" t="n">
        <v>3.566350910959254</v>
      </c>
      <c r="S502" s="49" t="n">
        <v>3.487255242592595</v>
      </c>
      <c r="T502" s="49" t="n">
        <v>3.410553175316195</v>
      </c>
      <c r="U502" s="49" t="n">
        <v>3.336463686121041</v>
      </c>
      <c r="V502" s="49" t="n">
        <v>3.263040103771362</v>
      </c>
      <c r="W502" s="49" t="n">
        <v>3.184950077392907</v>
      </c>
      <c r="X502" s="49" t="n">
        <v>3.108467212597749</v>
      </c>
      <c r="Y502" s="49" t="n">
        <v>3.034373009948149</v>
      </c>
      <c r="Z502" s="49" t="n">
        <v>2.96420801162105</v>
      </c>
      <c r="AA502" s="49" t="n">
        <v>2.876021003992366</v>
      </c>
      <c r="AB502" s="49" t="n">
        <v>2.804486176226138</v>
      </c>
      <c r="AC502" s="49" t="n">
        <v>2.734511262854667</v>
      </c>
      <c r="AD502" s="49" t="n">
        <v>2.665856019625962</v>
      </c>
      <c r="AE502" s="49" t="n">
        <v>2.598322281746138</v>
      </c>
      <c r="AF502" s="50" t="n">
        <v>2.53174450648693</v>
      </c>
    </row>
    <row r="503" hidden="1" s="108">
      <c r="A503" s="49" t="inlineStr">
        <is>
          <t>Netherlands_PV_4_high_temp_baseline</t>
        </is>
      </c>
      <c r="B503" s="49" t="n">
        <v>12.62420457773174</v>
      </c>
      <c r="C503" s="49" t="n">
        <v>11.91960525855478</v>
      </c>
      <c r="D503" s="49" t="n">
        <v>11.25498500644599</v>
      </c>
      <c r="E503" s="49" t="n">
        <v>10.61810958986534</v>
      </c>
      <c r="F503" s="49" t="n">
        <v>10.0011078712441</v>
      </c>
      <c r="G503" s="49" t="n">
        <v>9.398614750784061</v>
      </c>
      <c r="H503" s="49" t="n">
        <v>8.806801244954132</v>
      </c>
      <c r="I503" s="49" t="n">
        <v>8.22282908563457</v>
      </c>
      <c r="J503" s="49" t="n">
        <v>7.644525562118089</v>
      </c>
      <c r="K503" s="49" t="n">
        <v>7.070180219147796</v>
      </c>
      <c r="L503" s="49" t="n">
        <v>6.498412613082028</v>
      </c>
      <c r="M503" s="49" t="n">
        <v>6.310599657098956</v>
      </c>
      <c r="N503" s="49" t="n">
        <v>6.129822390539667</v>
      </c>
      <c r="O503" s="49" t="n">
        <v>5.953658174615434</v>
      </c>
      <c r="P503" s="49" t="n">
        <v>5.781680285125107</v>
      </c>
      <c r="Q503" s="49" t="n">
        <v>5.612326898846002</v>
      </c>
      <c r="R503" s="49" t="n">
        <v>5.444645165694059</v>
      </c>
      <c r="S503" s="49" t="n">
        <v>5.280643300643202</v>
      </c>
      <c r="T503" s="49" t="n">
        <v>5.118874017927013</v>
      </c>
      <c r="U503" s="49" t="n">
        <v>4.959582475193492</v>
      </c>
      <c r="V503" s="49" t="n">
        <v>4.801589630793863</v>
      </c>
      <c r="W503" s="49" t="n">
        <v>4.645494882740106</v>
      </c>
      <c r="X503" s="49" t="n">
        <v>4.489395486303646</v>
      </c>
      <c r="Y503" s="49" t="n">
        <v>4.335046621037172</v>
      </c>
      <c r="Z503" s="49" t="n">
        <v>4.188926689350805</v>
      </c>
      <c r="AA503" s="49" t="n">
        <v>4.002161940555821</v>
      </c>
      <c r="AB503" s="49" t="n">
        <v>3.84703414436697</v>
      </c>
      <c r="AC503" s="49" t="n">
        <v>3.693320446847802</v>
      </c>
      <c r="AD503" s="49" t="n">
        <v>3.540721020282528</v>
      </c>
      <c r="AE503" s="49" t="n">
        <v>3.388978774047904</v>
      </c>
      <c r="AF503" s="50" t="n">
        <v>3.23787085825935</v>
      </c>
    </row>
    <row r="504">
      <c r="A504" s="49" t="inlineStr">
        <is>
          <t>Norway_Onshore_1_low_temp_optimistic</t>
        </is>
      </c>
      <c r="B504" s="49" t="n">
        <v>2.600285337179268</v>
      </c>
      <c r="C504" s="49" t="n">
        <v>2.524599376338893</v>
      </c>
      <c r="D504" s="49" t="n">
        <v>2.457418733521573</v>
      </c>
      <c r="E504" s="49" t="n">
        <v>2.396880718202121</v>
      </c>
      <c r="F504" s="49" t="n">
        <v>2.341665303921283</v>
      </c>
      <c r="G504" s="49" t="n">
        <v>2.290804941806208</v>
      </c>
      <c r="H504" s="49" t="n">
        <v>2.243570534428447</v>
      </c>
      <c r="I504" s="49" t="n">
        <v>2.199399807582053</v>
      </c>
      <c r="J504" s="49" t="n">
        <v>2.157850539260999</v>
      </c>
      <c r="K504" s="49" t="n">
        <v>2.118569005178912</v>
      </c>
      <c r="L504" s="49" t="n">
        <v>2.081268086478401</v>
      </c>
      <c r="M504" s="49" t="n">
        <v>2.026082546194045</v>
      </c>
      <c r="N504" s="49" t="n">
        <v>1.982257731098091</v>
      </c>
      <c r="O504" s="49" t="n">
        <v>1.939928642007041</v>
      </c>
      <c r="P504" s="49" t="n">
        <v>1.899156073303349</v>
      </c>
      <c r="Q504" s="49" t="n">
        <v>1.860269608316199</v>
      </c>
      <c r="R504" s="49" t="n">
        <v>1.822193586636001</v>
      </c>
      <c r="S504" s="49" t="n">
        <v>1.785089530188061</v>
      </c>
      <c r="T504" s="49" t="n">
        <v>1.750777104701034</v>
      </c>
      <c r="U504" s="49" t="n">
        <v>1.716313011166446</v>
      </c>
      <c r="V504" s="49" t="n">
        <v>1.681908889907464</v>
      </c>
      <c r="W504" s="49" t="n">
        <v>1.651791229512361</v>
      </c>
      <c r="X504" s="49" t="n">
        <v>1.622895413921781</v>
      </c>
      <c r="Y504" s="49" t="n">
        <v>1.594653986325429</v>
      </c>
      <c r="Z504" s="49" t="n">
        <v>1.569952385241485</v>
      </c>
      <c r="AA504" s="49" t="n">
        <v>1.519688404775799</v>
      </c>
      <c r="AB504" s="49" t="n">
        <v>1.489786273441975</v>
      </c>
      <c r="AC504" s="49" t="n">
        <v>1.460861842084286</v>
      </c>
      <c r="AD504" s="49" t="n">
        <v>1.432829592884145</v>
      </c>
      <c r="AE504" s="49" t="n">
        <v>1.405614878341102</v>
      </c>
      <c r="AF504" s="50" t="n">
        <v>1.379152142008904</v>
      </c>
    </row>
    <row r="505">
      <c r="A505" s="49" t="inlineStr">
        <is>
          <t>Norway_Onshore_1_low_temp_baseline</t>
        </is>
      </c>
      <c r="B505" s="49" t="n">
        <v>3.077302032977084</v>
      </c>
      <c r="C505" s="49" t="n">
        <v>2.992055369017569</v>
      </c>
      <c r="D505" s="49" t="n">
        <v>2.913590371326477</v>
      </c>
      <c r="E505" s="49" t="n">
        <v>2.840443284623283</v>
      </c>
      <c r="F505" s="49" t="n">
        <v>2.771570506890712</v>
      </c>
      <c r="G505" s="49" t="n">
        <v>2.706202825268652</v>
      </c>
      <c r="H505" s="49" t="n">
        <v>2.643757568311761</v>
      </c>
      <c r="I505" s="49" t="n">
        <v>2.583783161210763</v>
      </c>
      <c r="J505" s="49" t="n">
        <v>2.525922764843956</v>
      </c>
      <c r="K505" s="49" t="n">
        <v>2.469889646019999</v>
      </c>
      <c r="L505" s="49" t="n">
        <v>2.415450025623127</v>
      </c>
      <c r="M505" s="49" t="n">
        <v>2.365203588492954</v>
      </c>
      <c r="N505" s="49" t="n">
        <v>2.324606517178685</v>
      </c>
      <c r="O505" s="49" t="n">
        <v>2.285273407551297</v>
      </c>
      <c r="P505" s="49" t="n">
        <v>2.247265678573604</v>
      </c>
      <c r="Q505" s="49" t="n">
        <v>2.210878196926895</v>
      </c>
      <c r="R505" s="49" t="n">
        <v>2.175188297188587</v>
      </c>
      <c r="S505" s="49" t="n">
        <v>2.140339898375921</v>
      </c>
      <c r="T505" s="49" t="n">
        <v>2.107928067880845</v>
      </c>
      <c r="U505" s="49" t="n">
        <v>2.0753910935433</v>
      </c>
      <c r="V505" s="49" t="n">
        <v>2.042911064756255</v>
      </c>
      <c r="W505" s="49" t="n">
        <v>2.01407705917045</v>
      </c>
      <c r="X505" s="49" t="n">
        <v>1.986354622335557</v>
      </c>
      <c r="Y505" s="49" t="n">
        <v>1.959247098591723</v>
      </c>
      <c r="Z505" s="49" t="n">
        <v>1.935315057993368</v>
      </c>
      <c r="AA505" s="49" t="n">
        <v>1.888684746971275</v>
      </c>
      <c r="AB505" s="49" t="n">
        <v>1.860159200045831</v>
      </c>
      <c r="AC505" s="49" t="n">
        <v>1.832533328886665</v>
      </c>
      <c r="AD505" s="49" t="n">
        <v>1.805735245077832</v>
      </c>
      <c r="AE505" s="49" t="n">
        <v>1.779702022735459</v>
      </c>
      <c r="AF505" s="50" t="n">
        <v>1.754378250481744</v>
      </c>
    </row>
    <row r="506">
      <c r="A506" s="49" t="inlineStr">
        <is>
          <t>Norway_Onshore_2_low_temp_optimistic</t>
        </is>
      </c>
      <c r="B506" s="49" t="n">
        <v>3.178787139686891</v>
      </c>
      <c r="C506" s="49" t="n">
        <v>3.08589922019686</v>
      </c>
      <c r="D506" s="49" t="n">
        <v>3.003577918747347</v>
      </c>
      <c r="E506" s="49" t="n">
        <v>2.929507304449886</v>
      </c>
      <c r="F506" s="49" t="n">
        <v>2.862046148732876</v>
      </c>
      <c r="G506" s="49" t="n">
        <v>2.799991467325201</v>
      </c>
      <c r="H506" s="49" t="n">
        <v>2.742436751107159</v>
      </c>
      <c r="I506" s="49" t="n">
        <v>2.688682909869184</v>
      </c>
      <c r="J506" s="49" t="n">
        <v>2.638180120943838</v>
      </c>
      <c r="K506" s="49" t="n">
        <v>2.590488596616391</v>
      </c>
      <c r="L506" s="49" t="n">
        <v>2.545251364633105</v>
      </c>
      <c r="M506" s="49" t="n">
        <v>2.477896295400901</v>
      </c>
      <c r="N506" s="49" t="n">
        <v>2.424646192617366</v>
      </c>
      <c r="O506" s="49" t="n">
        <v>2.373244843035186</v>
      </c>
      <c r="P506" s="49" t="n">
        <v>2.323768141836782</v>
      </c>
      <c r="Q506" s="49" t="n">
        <v>2.276626025361359</v>
      </c>
      <c r="R506" s="49" t="n">
        <v>2.230482114586787</v>
      </c>
      <c r="S506" s="49" t="n">
        <v>2.185537385596798</v>
      </c>
      <c r="T506" s="49" t="n">
        <v>2.144053730593019</v>
      </c>
      <c r="U506" s="49" t="n">
        <v>2.102373378737188</v>
      </c>
      <c r="V506" s="49" t="n">
        <v>2.060759462736018</v>
      </c>
      <c r="W506" s="49" t="n">
        <v>2.024474527157366</v>
      </c>
      <c r="X506" s="49" t="n">
        <v>1.989687522220577</v>
      </c>
      <c r="Y506" s="49" t="n">
        <v>1.955692925046012</v>
      </c>
      <c r="Z506" s="49" t="n">
        <v>1.926075660069204</v>
      </c>
      <c r="AA506" s="49" t="n">
        <v>1.864679226720705</v>
      </c>
      <c r="AB506" s="49" t="n">
        <v>1.828561865204734</v>
      </c>
      <c r="AC506" s="49" t="n">
        <v>1.793638705626732</v>
      </c>
      <c r="AD506" s="49" t="n">
        <v>1.759803171969308</v>
      </c>
      <c r="AE506" s="49" t="n">
        <v>1.726962213006922</v>
      </c>
      <c r="AF506" s="50" t="n">
        <v>1.695034087012327</v>
      </c>
    </row>
    <row r="507">
      <c r="A507" s="49" t="inlineStr">
        <is>
          <t>Norway_Onshore_1_high_temp_optimistic</t>
        </is>
      </c>
      <c r="B507" s="49" t="n">
        <v>3.623527998183568</v>
      </c>
      <c r="C507" s="49" t="n">
        <v>3.448929128936595</v>
      </c>
      <c r="D507" s="49" t="n">
        <v>3.281711600702227</v>
      </c>
      <c r="E507" s="49" t="n">
        <v>3.119978333169508</v>
      </c>
      <c r="F507" s="49" t="n">
        <v>2.962367465856755</v>
      </c>
      <c r="G507" s="49" t="n">
        <v>2.807864609702838</v>
      </c>
      <c r="H507" s="49" t="n">
        <v>2.655690119794751</v>
      </c>
      <c r="I507" s="49" t="n">
        <v>2.50522816633646</v>
      </c>
      <c r="J507" s="49" t="n">
        <v>2.35598033017607</v>
      </c>
      <c r="K507" s="49" t="n">
        <v>2.20753422165822</v>
      </c>
      <c r="L507" s="49" t="n">
        <v>2.059541644465806</v>
      </c>
      <c r="M507" s="49" t="n">
        <v>2.014193481546792</v>
      </c>
      <c r="N507" s="49" t="n">
        <v>1.978408768576781</v>
      </c>
      <c r="O507" s="49" t="n">
        <v>1.943687742270509</v>
      </c>
      <c r="P507" s="49" t="n">
        <v>1.910098425675804</v>
      </c>
      <c r="Q507" s="49" t="n">
        <v>1.877945610906207</v>
      </c>
      <c r="R507" s="49" t="n">
        <v>1.846299390355993</v>
      </c>
      <c r="S507" s="49" t="n">
        <v>1.815310977264225</v>
      </c>
      <c r="T507" s="49" t="n">
        <v>1.786605066626767</v>
      </c>
      <c r="U507" s="49" t="n">
        <v>1.757586847285449</v>
      </c>
      <c r="V507" s="49" t="n">
        <v>1.728444923393506</v>
      </c>
      <c r="W507" s="49" t="n">
        <v>1.7028695723858</v>
      </c>
      <c r="X507" s="49" t="n">
        <v>1.678243559617673</v>
      </c>
      <c r="Y507" s="49" t="n">
        <v>1.654066337651123</v>
      </c>
      <c r="Z507" s="49" t="n">
        <v>1.632953931636836</v>
      </c>
      <c r="AA507" s="49" t="n">
        <v>1.588537516578835</v>
      </c>
      <c r="AB507" s="49" t="n">
        <v>1.562393076999547</v>
      </c>
      <c r="AC507" s="49" t="n">
        <v>1.536998674735243</v>
      </c>
      <c r="AD507" s="49" t="n">
        <v>1.512285031848539</v>
      </c>
      <c r="AE507" s="49" t="n">
        <v>1.488191885459847</v>
      </c>
      <c r="AF507" s="50" t="n">
        <v>1.464666502132401</v>
      </c>
    </row>
    <row r="508">
      <c r="A508" s="49" t="inlineStr">
        <is>
          <t>Norway_Onshore_2_low_temp_baseline</t>
        </is>
      </c>
      <c r="B508" s="49" t="n">
        <v>3.719967053611093</v>
      </c>
      <c r="C508" s="49" t="n">
        <v>3.617947120697242</v>
      </c>
      <c r="D508" s="49" t="n">
        <v>3.524361420041897</v>
      </c>
      <c r="E508" s="49" t="n">
        <v>3.437382532590656</v>
      </c>
      <c r="F508" s="49" t="n">
        <v>3.355707474953521</v>
      </c>
      <c r="G508" s="49" t="n">
        <v>3.278375758411374</v>
      </c>
      <c r="H508" s="49" t="n">
        <v>3.204659737150667</v>
      </c>
      <c r="I508" s="49" t="n">
        <v>3.133995401142513</v>
      </c>
      <c r="J508" s="49" t="n">
        <v>3.065936989240881</v>
      </c>
      <c r="K508" s="49" t="n">
        <v>3.000126245149902</v>
      </c>
      <c r="L508" s="49" t="n">
        <v>2.936271007387927</v>
      </c>
      <c r="M508" s="49" t="n">
        <v>2.875064559929692</v>
      </c>
      <c r="N508" s="49" t="n">
        <v>2.825869654275661</v>
      </c>
      <c r="O508" s="49" t="n">
        <v>2.778234953578828</v>
      </c>
      <c r="P508" s="49" t="n">
        <v>2.732237043209546</v>
      </c>
      <c r="Q508" s="49" t="n">
        <v>2.688243371155307</v>
      </c>
      <c r="R508" s="49" t="n">
        <v>2.645104281758683</v>
      </c>
      <c r="S508" s="49" t="n">
        <v>2.602999229489363</v>
      </c>
      <c r="T508" s="49" t="n">
        <v>2.563915524373172</v>
      </c>
      <c r="U508" s="49" t="n">
        <v>2.524661630979553</v>
      </c>
      <c r="V508" s="49" t="n">
        <v>2.48546467307199</v>
      </c>
      <c r="W508" s="49" t="n">
        <v>2.450813662184767</v>
      </c>
      <c r="X508" s="49" t="n">
        <v>2.417530840083409</v>
      </c>
      <c r="Y508" s="49" t="n">
        <v>2.384997591552737</v>
      </c>
      <c r="Z508" s="49" t="n">
        <v>2.356402425442964</v>
      </c>
      <c r="AA508" s="49" t="n">
        <v>2.299529453331979</v>
      </c>
      <c r="AB508" s="49" t="n">
        <v>2.265185584669941</v>
      </c>
      <c r="AC508" s="49" t="n">
        <v>2.231946826090411</v>
      </c>
      <c r="AD508" s="49" t="n">
        <v>2.199723629941405</v>
      </c>
      <c r="AE508" s="49" t="n">
        <v>2.16843763160583</v>
      </c>
      <c r="AF508" s="50" t="n">
        <v>2.138019842346247</v>
      </c>
    </row>
    <row r="509">
      <c r="A509" s="49" t="inlineStr">
        <is>
          <t>Norway_Onshore_3_low_temp_optimistic</t>
        </is>
      </c>
      <c r="B509" s="49" t="n">
        <v>4.185192254054872</v>
      </c>
      <c r="C509" s="49" t="n">
        <v>4.062365554109624</v>
      </c>
      <c r="D509" s="49" t="n">
        <v>3.953695824864601</v>
      </c>
      <c r="E509" s="49" t="n">
        <v>3.856078430972183</v>
      </c>
      <c r="F509" s="49" t="n">
        <v>3.76731322331274</v>
      </c>
      <c r="G509" s="49" t="n">
        <v>3.685787551019446</v>
      </c>
      <c r="H509" s="49" t="n">
        <v>3.610286210115965</v>
      </c>
      <c r="I509" s="49" t="n">
        <v>3.539872057318894</v>
      </c>
      <c r="J509" s="49" t="n">
        <v>3.473808053921489</v>
      </c>
      <c r="K509" s="49" t="n">
        <v>3.411504671608926</v>
      </c>
      <c r="L509" s="49" t="n">
        <v>3.352483402677484</v>
      </c>
      <c r="M509" s="49" t="n">
        <v>3.263975063249532</v>
      </c>
      <c r="N509" s="49" t="n">
        <v>3.194353047575383</v>
      </c>
      <c r="O509" s="49" t="n">
        <v>3.12718923944564</v>
      </c>
      <c r="P509" s="49" t="n">
        <v>3.062585421836054</v>
      </c>
      <c r="Q509" s="49" t="n">
        <v>3.001091024957653</v>
      </c>
      <c r="R509" s="49" t="n">
        <v>2.940915098892788</v>
      </c>
      <c r="S509" s="49" t="n">
        <v>2.882327114168459</v>
      </c>
      <c r="T509" s="49" t="n">
        <v>2.82835819452936</v>
      </c>
      <c r="U509" s="49" t="n">
        <v>2.774106741894348</v>
      </c>
      <c r="V509" s="49" t="n">
        <v>2.719925626436038</v>
      </c>
      <c r="W509" s="49" t="n">
        <v>2.672911972725459</v>
      </c>
      <c r="X509" s="49" t="n">
        <v>2.627873632407954</v>
      </c>
      <c r="Y509" s="49" t="n">
        <v>2.583864744007445</v>
      </c>
      <c r="Z509" s="49" t="n">
        <v>2.545685848700312</v>
      </c>
      <c r="AA509" s="49" t="n">
        <v>2.464918757793431</v>
      </c>
      <c r="AB509" s="49" t="n">
        <v>2.417974796909841</v>
      </c>
      <c r="AC509" s="49" t="n">
        <v>2.372597651593369</v>
      </c>
      <c r="AD509" s="49" t="n">
        <v>2.328643796687315</v>
      </c>
      <c r="AE509" s="49" t="n">
        <v>2.285987838375663</v>
      </c>
      <c r="AF509" s="50" t="n">
        <v>2.244519539636621</v>
      </c>
    </row>
    <row r="510">
      <c r="A510" s="49" t="inlineStr">
        <is>
          <t>Norway_Onshore_2_high_temp_optimistic</t>
        </is>
      </c>
      <c r="B510" s="49" t="n">
        <v>4.257951720102422</v>
      </c>
      <c r="C510" s="49" t="n">
        <v>4.058714198812298</v>
      </c>
      <c r="D510" s="49" t="n">
        <v>3.868582979884864</v>
      </c>
      <c r="E510" s="49" t="n">
        <v>3.685177963985979</v>
      </c>
      <c r="F510" s="49" t="n">
        <v>3.506787316911826</v>
      </c>
      <c r="G510" s="49" t="n">
        <v>3.332132696414961</v>
      </c>
      <c r="H510" s="49" t="n">
        <v>3.160228262815729</v>
      </c>
      <c r="I510" s="49" t="n">
        <v>2.990291937683629</v>
      </c>
      <c r="J510" s="49" t="n">
        <v>2.821687314751449</v>
      </c>
      <c r="K510" s="49" t="n">
        <v>2.653884344283645</v>
      </c>
      <c r="L510" s="49" t="n">
        <v>2.486431941420804</v>
      </c>
      <c r="M510" s="49" t="n">
        <v>2.431576781249034</v>
      </c>
      <c r="N510" s="49" t="n">
        <v>2.388656686995244</v>
      </c>
      <c r="O510" s="49" t="n">
        <v>2.34705439639863</v>
      </c>
      <c r="P510" s="49" t="n">
        <v>2.306854192914559</v>
      </c>
      <c r="Q510" s="49" t="n">
        <v>2.268435750781911</v>
      </c>
      <c r="R510" s="49" t="n">
        <v>2.230637979227523</v>
      </c>
      <c r="S510" s="49" t="n">
        <v>2.193649263692973</v>
      </c>
      <c r="T510" s="49" t="n">
        <v>2.159495530757595</v>
      </c>
      <c r="U510" s="49" t="n">
        <v>2.124939701867997</v>
      </c>
      <c r="V510" s="49" t="n">
        <v>2.090217243712733</v>
      </c>
      <c r="W510" s="49" t="n">
        <v>2.059936213700698</v>
      </c>
      <c r="X510" s="49" t="n">
        <v>2.030833356931697</v>
      </c>
      <c r="Y510" s="49" t="n">
        <v>2.002284668740907</v>
      </c>
      <c r="Z510" s="49" t="n">
        <v>1.977551652599256</v>
      </c>
      <c r="AA510" s="49" t="n">
        <v>1.923759362107733</v>
      </c>
      <c r="AB510" s="49" t="n">
        <v>1.892741973198437</v>
      </c>
      <c r="AC510" s="49" t="n">
        <v>1.8626543816607</v>
      </c>
      <c r="AD510" s="49" t="n">
        <v>1.833410245021754</v>
      </c>
      <c r="AE510" s="49" t="n">
        <v>1.80493445721925</v>
      </c>
      <c r="AF510" s="50" t="n">
        <v>1.777161296832048</v>
      </c>
    </row>
    <row r="511">
      <c r="A511" s="49" t="inlineStr">
        <is>
          <t>Norway_PV_4_low_temp_optimistic</t>
        </is>
      </c>
      <c r="B511" s="49" t="n">
        <v>4.702945860574941</v>
      </c>
      <c r="C511" s="49" t="n">
        <v>4.465119903257159</v>
      </c>
      <c r="D511" s="49" t="n">
        <v>4.265725042493871</v>
      </c>
      <c r="E511" s="49" t="n">
        <v>4.093544866957439</v>
      </c>
      <c r="F511" s="49" t="n">
        <v>3.941538775796822</v>
      </c>
      <c r="G511" s="49" t="n">
        <v>3.805027109237107</v>
      </c>
      <c r="H511" s="49" t="n">
        <v>3.680757653857479</v>
      </c>
      <c r="I511" s="49" t="n">
        <v>3.566387929664071</v>
      </c>
      <c r="J511" s="49" t="n">
        <v>3.46018043966663</v>
      </c>
      <c r="K511" s="49" t="n">
        <v>3.360814381586148</v>
      </c>
      <c r="L511" s="49" t="n">
        <v>3.267264548398597</v>
      </c>
      <c r="M511" s="49" t="n">
        <v>3.155660126512741</v>
      </c>
      <c r="N511" s="49" t="n">
        <v>3.052313085802574</v>
      </c>
      <c r="O511" s="49" t="n">
        <v>2.954615466523931</v>
      </c>
      <c r="P511" s="49" t="n">
        <v>2.862042404450138</v>
      </c>
      <c r="Q511" s="49" t="n">
        <v>2.772949712512355</v>
      </c>
      <c r="R511" s="49" t="n">
        <v>2.686339065313405</v>
      </c>
      <c r="S511" s="49" t="n">
        <v>2.604165446917633</v>
      </c>
      <c r="T511" s="49" t="n">
        <v>2.524941579488897</v>
      </c>
      <c r="U511" s="49" t="n">
        <v>2.448870604016871</v>
      </c>
      <c r="V511" s="49" t="n">
        <v>2.374763219077222</v>
      </c>
      <c r="W511" s="49" t="n">
        <v>2.30028644344257</v>
      </c>
      <c r="X511" s="49" t="n">
        <v>2.227002311058285</v>
      </c>
      <c r="Y511" s="49" t="n">
        <v>2.156612992482256</v>
      </c>
      <c r="Z511" s="49" t="n">
        <v>2.095384389941612</v>
      </c>
      <c r="AA511" s="49" t="n">
        <v>1.996113082515634</v>
      </c>
      <c r="AB511" s="49" t="n">
        <v>1.928604036914581</v>
      </c>
      <c r="AC511" s="49" t="n">
        <v>1.863654299350421</v>
      </c>
      <c r="AD511" s="49" t="n">
        <v>1.800978144028175</v>
      </c>
      <c r="AE511" s="49" t="n">
        <v>1.740335343309649</v>
      </c>
      <c r="AF511" s="50" t="n">
        <v>1.681522080583548</v>
      </c>
    </row>
    <row r="512">
      <c r="A512" s="49" t="inlineStr">
        <is>
          <t>Norway_Onshore_1_high_temp_baseline</t>
        </is>
      </c>
      <c r="B512" s="49" t="n">
        <v>4.760504499233866</v>
      </c>
      <c r="C512" s="49" t="n">
        <v>4.55424243715283</v>
      </c>
      <c r="D512" s="49" t="n">
        <v>4.354470690318258</v>
      </c>
      <c r="E512" s="49" t="n">
        <v>4.159674995440671</v>
      </c>
      <c r="F512" s="49" t="n">
        <v>3.968766217947364</v>
      </c>
      <c r="G512" s="49" t="n">
        <v>3.780933123714984</v>
      </c>
      <c r="H512" s="49" t="n">
        <v>3.595553541262608</v>
      </c>
      <c r="I512" s="49" t="n">
        <v>3.4121382219528</v>
      </c>
      <c r="J512" s="49" t="n">
        <v>3.230293975156131</v>
      </c>
      <c r="K512" s="49" t="n">
        <v>3.049698662642109</v>
      </c>
      <c r="L512" s="49" t="n">
        <v>2.870083759098077</v>
      </c>
      <c r="M512" s="49" t="n">
        <v>2.802799110759365</v>
      </c>
      <c r="N512" s="49" t="n">
        <v>2.743860595025057</v>
      </c>
      <c r="O512" s="49" t="n">
        <v>2.685789272916074</v>
      </c>
      <c r="P512" s="49" t="n">
        <v>2.628648241090321</v>
      </c>
      <c r="Q512" s="49" t="n">
        <v>2.572710922301332</v>
      </c>
      <c r="R512" s="49" t="n">
        <v>2.517154234898674</v>
      </c>
      <c r="S512" s="49" t="n">
        <v>2.462113002187869</v>
      </c>
      <c r="T512" s="49" t="n">
        <v>2.409035316990856</v>
      </c>
      <c r="U512" s="49" t="n">
        <v>2.355612151786862</v>
      </c>
      <c r="V512" s="49" t="n">
        <v>2.302009783706146</v>
      </c>
      <c r="W512" s="49" t="n">
        <v>2.25249794520679</v>
      </c>
      <c r="X512" s="49" t="n">
        <v>2.203644460146416</v>
      </c>
      <c r="Y512" s="49" t="n">
        <v>2.154999624665694</v>
      </c>
      <c r="Z512" s="49" t="n">
        <v>2.108895764369179</v>
      </c>
      <c r="AA512" s="49" t="n">
        <v>2.041758759147536</v>
      </c>
      <c r="AB512" s="49" t="n">
        <v>1.99075417511105</v>
      </c>
      <c r="AC512" s="49" t="n">
        <v>1.94021597739641</v>
      </c>
      <c r="AD512" s="49" t="n">
        <v>1.890079296360341</v>
      </c>
      <c r="AE512" s="49" t="n">
        <v>1.840287000517742</v>
      </c>
      <c r="AF512" s="50" t="n">
        <v>1.79078842386856</v>
      </c>
    </row>
    <row r="513">
      <c r="A513" s="49" t="inlineStr">
        <is>
          <t>Norway_Onshore_3_low_temp_baseline</t>
        </is>
      </c>
      <c r="B513" s="49" t="n">
        <v>4.83880392621332</v>
      </c>
      <c r="C513" s="49" t="n">
        <v>4.707812099873681</v>
      </c>
      <c r="D513" s="49" t="n">
        <v>4.588097002498241</v>
      </c>
      <c r="E513" s="49" t="n">
        <v>4.477185975845922</v>
      </c>
      <c r="F513" s="49" t="n">
        <v>4.373315002189651</v>
      </c>
      <c r="G513" s="49" t="n">
        <v>4.27518286309688</v>
      </c>
      <c r="H513" s="49" t="n">
        <v>4.181802966758071</v>
      </c>
      <c r="I513" s="49" t="n">
        <v>4.092409821886037</v>
      </c>
      <c r="J513" s="49" t="n">
        <v>4.006397697683035</v>
      </c>
      <c r="K513" s="49" t="n">
        <v>3.923279070266641</v>
      </c>
      <c r="L513" s="49" t="n">
        <v>3.842655682391419</v>
      </c>
      <c r="M513" s="49" t="n">
        <v>3.762383144531951</v>
      </c>
      <c r="N513" s="49" t="n">
        <v>3.698199518213443</v>
      </c>
      <c r="O513" s="49" t="n">
        <v>3.63609075079635</v>
      </c>
      <c r="P513" s="49" t="n">
        <v>3.576159976936344</v>
      </c>
      <c r="Q513" s="49" t="n">
        <v>3.518900440324191</v>
      </c>
      <c r="R513" s="49" t="n">
        <v>3.4627706809467</v>
      </c>
      <c r="S513" s="49" t="n">
        <v>3.408011706230353</v>
      </c>
      <c r="T513" s="49" t="n">
        <v>3.357289472054341</v>
      </c>
      <c r="U513" s="49" t="n">
        <v>3.306323570951229</v>
      </c>
      <c r="V513" s="49" t="n">
        <v>3.255418819326524</v>
      </c>
      <c r="W513" s="49" t="n">
        <v>3.210592344625009</v>
      </c>
      <c r="X513" s="49" t="n">
        <v>3.167584060959736</v>
      </c>
      <c r="Y513" s="49" t="n">
        <v>3.125564328359361</v>
      </c>
      <c r="Z513" s="49" t="n">
        <v>3.088810063350335</v>
      </c>
      <c r="AA513" s="49" t="n">
        <v>3.014111073570543</v>
      </c>
      <c r="AB513" s="49" t="n">
        <v>2.969614250084068</v>
      </c>
      <c r="AC513" s="49" t="n">
        <v>2.92658377419685</v>
      </c>
      <c r="AD513" s="49" t="n">
        <v>2.88489967076986</v>
      </c>
      <c r="AE513" s="49" t="n">
        <v>2.844456967962036</v>
      </c>
      <c r="AF513" s="50" t="n">
        <v>2.805163272193347</v>
      </c>
    </row>
    <row r="514">
      <c r="A514" s="49" t="inlineStr">
        <is>
          <t>Norway_Offshore_1_low_temp_optimistic</t>
        </is>
      </c>
      <c r="B514" s="49" t="n">
        <v>4.840128846132068</v>
      </c>
      <c r="C514" s="49" t="n">
        <v>4.667035292663549</v>
      </c>
      <c r="D514" s="49" t="n">
        <v>4.521774278796675</v>
      </c>
      <c r="E514" s="49" t="n">
        <v>4.396305014167302</v>
      </c>
      <c r="F514" s="49" t="n">
        <v>4.285590028553236</v>
      </c>
      <c r="G514" s="49" t="n">
        <v>4.186274978311765</v>
      </c>
      <c r="H514" s="49" t="n">
        <v>4.096019402653563</v>
      </c>
      <c r="I514" s="49" t="n">
        <v>4.013128678487991</v>
      </c>
      <c r="J514" s="49" t="n">
        <v>3.936338341592215</v>
      </c>
      <c r="K514" s="49" t="n">
        <v>3.864681076114679</v>
      </c>
      <c r="L514" s="49" t="n">
        <v>3.797401168850147</v>
      </c>
      <c r="M514" s="49" t="n">
        <v>3.673091097080285</v>
      </c>
      <c r="N514" s="49" t="n">
        <v>3.565017794395586</v>
      </c>
      <c r="O514" s="49" t="n">
        <v>3.467551636003968</v>
      </c>
      <c r="P514" s="49" t="n">
        <v>3.37833370558025</v>
      </c>
      <c r="Q514" s="49" t="n">
        <v>3.295903777967722</v>
      </c>
      <c r="R514" s="49" t="n">
        <v>3.21975036237403</v>
      </c>
      <c r="S514" s="49" t="n">
        <v>3.147571447195195</v>
      </c>
      <c r="T514" s="49" t="n">
        <v>3.079519575884712</v>
      </c>
      <c r="U514" s="49" t="n">
        <v>3.015857609803246</v>
      </c>
      <c r="V514" s="49" t="n">
        <v>2.953699390432331</v>
      </c>
      <c r="W514" s="49" t="n">
        <v>2.883755042196389</v>
      </c>
      <c r="X514" s="49" t="n">
        <v>2.816956885541385</v>
      </c>
      <c r="Y514" s="49" t="n">
        <v>2.754389314971553</v>
      </c>
      <c r="Z514" s="49" t="n">
        <v>2.698204625467449</v>
      </c>
      <c r="AA514" s="49" t="n">
        <v>2.6171351707433</v>
      </c>
      <c r="AB514" s="49" t="n">
        <v>2.560556744746267</v>
      </c>
      <c r="AC514" s="49" t="n">
        <v>2.506909673032205</v>
      </c>
      <c r="AD514" s="49" t="n">
        <v>2.455830160589068</v>
      </c>
      <c r="AE514" s="49" t="n">
        <v>2.407019783554857</v>
      </c>
      <c r="AF514" s="50" t="n">
        <v>2.360230748690437</v>
      </c>
    </row>
    <row r="515">
      <c r="A515" s="49" t="inlineStr">
        <is>
          <t>Norway_Onshore_3_high_temp_optimistic</t>
        </is>
      </c>
      <c r="B515" s="49" t="n">
        <v>5.35819338747736</v>
      </c>
      <c r="C515" s="49" t="n">
        <v>5.117144228752335</v>
      </c>
      <c r="D515" s="49" t="n">
        <v>4.888127203092375</v>
      </c>
      <c r="E515" s="49" t="n">
        <v>4.667895370789989</v>
      </c>
      <c r="F515" s="49" t="n">
        <v>4.45410303298509</v>
      </c>
      <c r="G515" s="49" t="n">
        <v>4.244987883658493</v>
      </c>
      <c r="H515" s="49" t="n">
        <v>4.039180003013615</v>
      </c>
      <c r="I515" s="49" t="n">
        <v>3.835581499297972</v>
      </c>
      <c r="J515" s="49" t="n">
        <v>3.633287580637185</v>
      </c>
      <c r="K515" s="49" t="n">
        <v>3.431532983232218</v>
      </c>
      <c r="L515" s="49" t="n">
        <v>3.229654485293075</v>
      </c>
      <c r="M515" s="49" t="n">
        <v>3.158231423468149</v>
      </c>
      <c r="N515" s="49" t="n">
        <v>3.102865819294101</v>
      </c>
      <c r="O515" s="49" t="n">
        <v>3.04926471389827</v>
      </c>
      <c r="P515" s="49" t="n">
        <v>2.99754152107365</v>
      </c>
      <c r="Q515" s="49" t="n">
        <v>2.948207262480408</v>
      </c>
      <c r="R515" s="49" t="n">
        <v>2.89969896956597</v>
      </c>
      <c r="S515" s="49" t="n">
        <v>2.852270218252778</v>
      </c>
      <c r="T515" s="49" t="n">
        <v>2.808647896955162</v>
      </c>
      <c r="U515" s="49" t="n">
        <v>2.764474806829151</v>
      </c>
      <c r="V515" s="49" t="n">
        <v>2.720067951814873</v>
      </c>
      <c r="W515" s="49" t="n">
        <v>2.681671566071918</v>
      </c>
      <c r="X515" s="49" t="n">
        <v>2.644835793852166</v>
      </c>
      <c r="Y515" s="49" t="n">
        <v>2.608720130557679</v>
      </c>
      <c r="Z515" s="49" t="n">
        <v>2.577709478298766</v>
      </c>
      <c r="AA515" s="49" t="n">
        <v>2.507606062282343</v>
      </c>
      <c r="AB515" s="49" t="n">
        <v>2.468102558657614</v>
      </c>
      <c r="AC515" s="49" t="n">
        <v>2.429824165319437</v>
      </c>
      <c r="AD515" s="49" t="n">
        <v>2.392653850509411</v>
      </c>
      <c r="AE515" s="49" t="n">
        <v>2.356489767050108</v>
      </c>
      <c r="AF515" s="50" t="n">
        <v>2.321242749432001</v>
      </c>
    </row>
    <row r="516" hidden="1" s="108">
      <c r="A516" s="49" t="inlineStr">
        <is>
          <t>Oman_Onshore_2_low_temp_baseline</t>
        </is>
      </c>
      <c r="B516" s="49" t="n">
        <v>4.925630551166114</v>
      </c>
      <c r="C516" s="49" t="n">
        <v>4.792040839500958</v>
      </c>
      <c r="D516" s="49" t="n">
        <v>4.670002163530607</v>
      </c>
      <c r="E516" s="49" t="n">
        <v>4.55701200286852</v>
      </c>
      <c r="F516" s="49" t="n">
        <v>4.451286134574696</v>
      </c>
      <c r="G516" s="49" t="n">
        <v>4.35150942460203</v>
      </c>
      <c r="H516" s="49" t="n">
        <v>4.256685638231628</v>
      </c>
      <c r="I516" s="49" t="n">
        <v>4.166042649161802</v>
      </c>
      <c r="J516" s="49" t="n">
        <v>4.078970275606377</v>
      </c>
      <c r="K516" s="49" t="n">
        <v>3.99497817270368</v>
      </c>
      <c r="L516" s="49" t="n">
        <v>3.913666509488568</v>
      </c>
      <c r="M516" s="49" t="n">
        <v>3.831874853662168</v>
      </c>
      <c r="N516" s="49" t="n">
        <v>3.766545883548596</v>
      </c>
      <c r="O516" s="49" t="n">
        <v>3.703336536316933</v>
      </c>
      <c r="P516" s="49" t="n">
        <v>3.642352357240927</v>
      </c>
      <c r="Q516" s="49" t="n">
        <v>3.584098122995047</v>
      </c>
      <c r="R516" s="49" t="n">
        <v>3.52699628334165</v>
      </c>
      <c r="S516" s="49" t="n">
        <v>3.471293509785815</v>
      </c>
      <c r="T516" s="49" t="n">
        <v>3.419718055854814</v>
      </c>
      <c r="U516" s="49" t="n">
        <v>3.367889480746268</v>
      </c>
      <c r="V516" s="49" t="n">
        <v>3.316119798256344</v>
      </c>
      <c r="W516" s="49" t="n">
        <v>3.270554381655234</v>
      </c>
      <c r="X516" s="49" t="n">
        <v>3.226850718634336</v>
      </c>
      <c r="Y516" s="49" t="n">
        <v>3.184159964123051</v>
      </c>
      <c r="Z516" s="49" t="n">
        <v>3.146860235531149</v>
      </c>
      <c r="AA516" s="49" t="n">
        <v>3.070718350110037</v>
      </c>
      <c r="AB516" s="49" t="n">
        <v>3.02549282651996</v>
      </c>
      <c r="AC516" s="49" t="n">
        <v>2.98176920428201</v>
      </c>
      <c r="AD516" s="49" t="n">
        <v>2.9394249076015</v>
      </c>
      <c r="AE516" s="49" t="n">
        <v>2.898352692265838</v>
      </c>
      <c r="AF516" s="50" t="n">
        <v>2.858458167411611</v>
      </c>
    </row>
    <row r="517" hidden="1" s="108">
      <c r="A517" s="49" t="inlineStr">
        <is>
          <t>Oman_Onshore_3_low_temp_baseline</t>
        </is>
      </c>
      <c r="B517" s="49" t="n">
        <v>6.468076525647709</v>
      </c>
      <c r="C517" s="49" t="n">
        <v>6.294420688164045</v>
      </c>
      <c r="D517" s="49" t="n">
        <v>6.136253172559853</v>
      </c>
      <c r="E517" s="49" t="n">
        <v>5.990191455105247</v>
      </c>
      <c r="F517" s="49" t="n">
        <v>5.853823047937674</v>
      </c>
      <c r="G517" s="49" t="n">
        <v>5.725368956814379</v>
      </c>
      <c r="H517" s="49" t="n">
        <v>5.603480850077855</v>
      </c>
      <c r="I517" s="49" t="n">
        <v>5.487113037998713</v>
      </c>
      <c r="J517" s="49" t="n">
        <v>5.375438512972282</v>
      </c>
      <c r="K517" s="49" t="n">
        <v>5.267792075371608</v>
      </c>
      <c r="L517" s="49" t="n">
        <v>5.16363072519138</v>
      </c>
      <c r="M517" s="49" t="n">
        <v>5.055533831179416</v>
      </c>
      <c r="N517" s="49" t="n">
        <v>4.969542156103237</v>
      </c>
      <c r="O517" s="49" t="n">
        <v>4.886380778352</v>
      </c>
      <c r="P517" s="49" t="n">
        <v>4.806191795778379</v>
      </c>
      <c r="Q517" s="49" t="n">
        <v>4.729653807013998</v>
      </c>
      <c r="R517" s="49" t="n">
        <v>4.654647064788866</v>
      </c>
      <c r="S517" s="49" t="n">
        <v>4.581503309852279</v>
      </c>
      <c r="T517" s="49" t="n">
        <v>4.513889129812607</v>
      </c>
      <c r="U517" s="49" t="n">
        <v>4.445918128111233</v>
      </c>
      <c r="V517" s="49" t="n">
        <v>4.378009850689841</v>
      </c>
      <c r="W517" s="49" t="n">
        <v>4.318434170661177</v>
      </c>
      <c r="X517" s="49" t="n">
        <v>4.261341449903749</v>
      </c>
      <c r="Y517" s="49" t="n">
        <v>4.205591117845191</v>
      </c>
      <c r="Z517" s="49" t="n">
        <v>4.157065855412776</v>
      </c>
      <c r="AA517" s="49" t="n">
        <v>4.056334615268796</v>
      </c>
      <c r="AB517" s="49" t="n">
        <v>3.997125798875454</v>
      </c>
      <c r="AC517" s="49" t="n">
        <v>3.939917415054508</v>
      </c>
      <c r="AD517" s="49" t="n">
        <v>3.884544820616469</v>
      </c>
      <c r="AE517" s="49" t="n">
        <v>3.83086398626094</v>
      </c>
      <c r="AF517" s="50" t="n">
        <v>3.778748163973062</v>
      </c>
    </row>
    <row r="518" hidden="1" s="108">
      <c r="A518" s="49" t="inlineStr">
        <is>
          <t>Oman_Offshore_1_low_temp_baseline</t>
        </is>
      </c>
      <c r="B518" s="49" t="n">
        <v>6.850713253150511</v>
      </c>
      <c r="C518" s="49" t="n">
        <v>6.632537579635411</v>
      </c>
      <c r="D518" s="49" t="n">
        <v>6.443917517765592</v>
      </c>
      <c r="E518" s="49" t="n">
        <v>6.276413719366642</v>
      </c>
      <c r="F518" s="49" t="n">
        <v>6.124705050009124</v>
      </c>
      <c r="G518" s="49" t="n">
        <v>5.985228180970724</v>
      </c>
      <c r="H518" s="49" t="n">
        <v>5.855484097768799</v>
      </c>
      <c r="I518" s="49" t="n">
        <v>5.733654848932892</v>
      </c>
      <c r="J518" s="49" t="n">
        <v>5.618377973277293</v>
      </c>
      <c r="K518" s="49" t="n">
        <v>5.508606837260511</v>
      </c>
      <c r="L518" s="49" t="n">
        <v>5.403520486082822</v>
      </c>
      <c r="M518" s="49" t="n">
        <v>5.261007355210316</v>
      </c>
      <c r="N518" s="49" t="n">
        <v>5.136459320981459</v>
      </c>
      <c r="O518" s="49" t="n">
        <v>5.023669003960292</v>
      </c>
      <c r="P518" s="49" t="n">
        <v>4.920062934347726</v>
      </c>
      <c r="Q518" s="49" t="n">
        <v>4.824053509015405</v>
      </c>
      <c r="R518" s="49" t="n">
        <v>4.735123372975879</v>
      </c>
      <c r="S518" s="49" t="n">
        <v>4.650656374267375</v>
      </c>
      <c r="T518" s="49" t="n">
        <v>4.570867326524586</v>
      </c>
      <c r="U518" s="49" t="n">
        <v>4.496100971187195</v>
      </c>
      <c r="V518" s="49" t="n">
        <v>4.423003166160603</v>
      </c>
      <c r="W518" s="49" t="n">
        <v>4.340546453262125</v>
      </c>
      <c r="X518" s="49" t="n">
        <v>4.261660865999232</v>
      </c>
      <c r="Y518" s="49" t="n">
        <v>4.187662039549647</v>
      </c>
      <c r="Z518" s="49" t="n">
        <v>4.121150325405939</v>
      </c>
      <c r="AA518" s="49" t="n">
        <v>4.02484491699758</v>
      </c>
      <c r="AB518" s="49" t="n">
        <v>3.957629147855747</v>
      </c>
      <c r="AC518" s="49" t="n">
        <v>3.89385036991953</v>
      </c>
      <c r="AD518" s="49" t="n">
        <v>3.833093428301116</v>
      </c>
      <c r="AE518" s="49" t="n">
        <v>3.775016814535209</v>
      </c>
      <c r="AF518" s="50" t="n">
        <v>3.719336206972052</v>
      </c>
    </row>
    <row r="519" hidden="1" s="108">
      <c r="A519" s="49" t="inlineStr">
        <is>
          <t>Oman_Offshore_2_low_temp_baseline</t>
        </is>
      </c>
      <c r="B519" s="49" t="n">
        <v>9.202477880901615</v>
      </c>
      <c r="C519" s="49" t="n">
        <v>8.911294706385052</v>
      </c>
      <c r="D519" s="49" t="n">
        <v>8.66151241957555</v>
      </c>
      <c r="E519" s="49" t="n">
        <v>8.441291518346461</v>
      </c>
      <c r="F519" s="49" t="n">
        <v>8.243166791766804</v>
      </c>
      <c r="G519" s="49" t="n">
        <v>8.062138880067533</v>
      </c>
      <c r="H519" s="49" t="n">
        <v>7.89470141893365</v>
      </c>
      <c r="I519" s="49" t="n">
        <v>7.738303402737888</v>
      </c>
      <c r="J519" s="49" t="n">
        <v>7.591032745337734</v>
      </c>
      <c r="K519" s="49" t="n">
        <v>7.451420358386991</v>
      </c>
      <c r="L519" s="49" t="n">
        <v>7.318313688852074</v>
      </c>
      <c r="M519" s="49" t="n">
        <v>7.123370666563838</v>
      </c>
      <c r="N519" s="49" t="n">
        <v>6.953583228970635</v>
      </c>
      <c r="O519" s="49" t="n">
        <v>6.800242624860201</v>
      </c>
      <c r="P519" s="49" t="n">
        <v>6.659738799215404</v>
      </c>
      <c r="Q519" s="49" t="n">
        <v>6.529844944005863</v>
      </c>
      <c r="R519" s="49" t="n">
        <v>6.409835893589459</v>
      </c>
      <c r="S519" s="49" t="n">
        <v>6.296041661198886</v>
      </c>
      <c r="T519" s="49" t="n">
        <v>6.188764352891244</v>
      </c>
      <c r="U519" s="49" t="n">
        <v>6.088488361645416</v>
      </c>
      <c r="V519" s="49" t="n">
        <v>5.990508190682333</v>
      </c>
      <c r="W519" s="49" t="n">
        <v>5.879348186360526</v>
      </c>
      <c r="X519" s="49" t="n">
        <v>5.773154378539426</v>
      </c>
      <c r="Y519" s="49" t="n">
        <v>5.673773093749573</v>
      </c>
      <c r="Z519" s="49" t="n">
        <v>5.584852991431631</v>
      </c>
      <c r="AA519" s="49" t="n">
        <v>5.454089867745126</v>
      </c>
      <c r="AB519" s="49" t="n">
        <v>5.364097404240461</v>
      </c>
      <c r="AC519" s="49" t="n">
        <v>5.278885186880344</v>
      </c>
      <c r="AD519" s="49" t="n">
        <v>5.197871174613053</v>
      </c>
      <c r="AE519" s="49" t="n">
        <v>5.120576667711767</v>
      </c>
      <c r="AF519" s="50" t="n">
        <v>5.046603209572613</v>
      </c>
    </row>
    <row r="520" hidden="1" s="108">
      <c r="A520" s="49" t="inlineStr">
        <is>
          <t>Oman_PV_1_low_temp_baseline</t>
        </is>
      </c>
      <c r="B520" s="49" t="n">
        <v>3.810744647800782</v>
      </c>
      <c r="C520" s="49" t="n">
        <v>3.644186158651419</v>
      </c>
      <c r="D520" s="49" t="n">
        <v>3.495215842146447</v>
      </c>
      <c r="E520" s="49" t="n">
        <v>3.358902283859625</v>
      </c>
      <c r="F520" s="49" t="n">
        <v>3.232103675384824</v>
      </c>
      <c r="G520" s="49" t="n">
        <v>3.112704248881782</v>
      </c>
      <c r="H520" s="49" t="n">
        <v>2.999216288638461</v>
      </c>
      <c r="I520" s="49" t="n">
        <v>2.890556802770992</v>
      </c>
      <c r="J520" s="49" t="n">
        <v>2.785914667259463</v>
      </c>
      <c r="K520" s="49" t="n">
        <v>2.684667749776585</v>
      </c>
      <c r="L520" s="49" t="n">
        <v>2.586329134811742</v>
      </c>
      <c r="M520" s="49" t="n">
        <v>2.523731827686749</v>
      </c>
      <c r="N520" s="49" t="n">
        <v>2.465183596505337</v>
      </c>
      <c r="O520" s="49" t="n">
        <v>2.409408734809973</v>
      </c>
      <c r="P520" s="49" t="n">
        <v>2.356182913696746</v>
      </c>
      <c r="Q520" s="49" t="n">
        <v>2.304680144609351</v>
      </c>
      <c r="R520" s="49" t="n">
        <v>2.254393995392719</v>
      </c>
      <c r="S520" s="49" t="n">
        <v>2.206389194964882</v>
      </c>
      <c r="T520" s="49" t="n">
        <v>2.15989836259304</v>
      </c>
      <c r="U520" s="49" t="n">
        <v>2.11505223929656</v>
      </c>
      <c r="V520" s="49" t="n">
        <v>2.071222680303714</v>
      </c>
      <c r="W520" s="49" t="n">
        <v>2.027055149172793</v>
      </c>
      <c r="X520" s="49" t="n">
        <v>1.98351140607774</v>
      </c>
      <c r="Y520" s="49" t="n">
        <v>1.941547249643966</v>
      </c>
      <c r="Z520" s="49" t="n">
        <v>1.904710011016457</v>
      </c>
      <c r="AA520" s="49" t="n">
        <v>1.846331564417993</v>
      </c>
      <c r="AB520" s="49" t="n">
        <v>1.805830504136291</v>
      </c>
      <c r="AC520" s="49" t="n">
        <v>1.766776449283466</v>
      </c>
      <c r="AD520" s="49" t="n">
        <v>1.729026252263852</v>
      </c>
      <c r="AE520" s="49" t="n">
        <v>1.69245878721771</v>
      </c>
      <c r="AF520" s="50" t="n">
        <v>1.656970646463035</v>
      </c>
    </row>
    <row r="521" hidden="1" s="108">
      <c r="A521" s="49" t="inlineStr">
        <is>
          <t>Oman_PV_2_low_temp_baseline</t>
        </is>
      </c>
      <c r="B521" s="49" t="n">
        <v>3.933904942522561</v>
      </c>
      <c r="C521" s="49" t="n">
        <v>3.761673910406778</v>
      </c>
      <c r="D521" s="49" t="n">
        <v>3.607759856415926</v>
      </c>
      <c r="E521" s="49" t="n">
        <v>3.467030399804971</v>
      </c>
      <c r="F521" s="49" t="n">
        <v>3.336215843406171</v>
      </c>
      <c r="G521" s="49" t="n">
        <v>3.213114395165541</v>
      </c>
      <c r="H521" s="49" t="n">
        <v>3.096177920800244</v>
      </c>
      <c r="I521" s="49" t="n">
        <v>2.984279497533919</v>
      </c>
      <c r="J521" s="49" t="n">
        <v>2.876575137252492</v>
      </c>
      <c r="K521" s="49" t="n">
        <v>2.77241753082114</v>
      </c>
      <c r="L521" s="49" t="n">
        <v>2.671300081716068</v>
      </c>
      <c r="M521" s="49" t="n">
        <v>2.606503950555716</v>
      </c>
      <c r="N521" s="49" t="n">
        <v>2.545929382519273</v>
      </c>
      <c r="O521" s="49" t="n">
        <v>2.4882446816337</v>
      </c>
      <c r="P521" s="49" t="n">
        <v>2.433215334152119</v>
      </c>
      <c r="Q521" s="49" t="n">
        <v>2.379979323371544</v>
      </c>
      <c r="R521" s="49" t="n">
        <v>2.328008201733294</v>
      </c>
      <c r="S521" s="49" t="n">
        <v>2.278412265749306</v>
      </c>
      <c r="T521" s="49" t="n">
        <v>2.230390883938617</v>
      </c>
      <c r="U521" s="49" t="n">
        <v>2.184080187736896</v>
      </c>
      <c r="V521" s="49" t="n">
        <v>2.138825003190028</v>
      </c>
      <c r="W521" s="49" t="n">
        <v>2.093210636365956</v>
      </c>
      <c r="X521" s="49" t="n">
        <v>2.048242428084143</v>
      </c>
      <c r="Y521" s="49" t="n">
        <v>2.00491701248973</v>
      </c>
      <c r="Z521" s="49" t="n">
        <v>1.966933109259523</v>
      </c>
      <c r="AA521" s="49" t="n">
        <v>1.90648499544577</v>
      </c>
      <c r="AB521" s="49" t="n">
        <v>1.864672911559632</v>
      </c>
      <c r="AC521" s="49" t="n">
        <v>1.824365617202578</v>
      </c>
      <c r="AD521" s="49" t="n">
        <v>1.78541391388276</v>
      </c>
      <c r="AE521" s="49" t="n">
        <v>1.747691563241029</v>
      </c>
      <c r="AF521" s="50" t="n">
        <v>1.711090799928302</v>
      </c>
    </row>
    <row r="522" hidden="1" s="108">
      <c r="A522" s="49" t="inlineStr">
        <is>
          <t>Oman_PV_3_low_temp_baseline</t>
        </is>
      </c>
      <c r="B522" s="49" t="n">
        <v>4.1654723087044</v>
      </c>
      <c r="C522" s="49" t="n">
        <v>3.982564910437835</v>
      </c>
      <c r="D522" s="49" t="n">
        <v>3.819411792475111</v>
      </c>
      <c r="E522" s="49" t="n">
        <v>3.670463772169241</v>
      </c>
      <c r="F522" s="49" t="n">
        <v>3.532185352315121</v>
      </c>
      <c r="G522" s="49" t="n">
        <v>3.402195581422445</v>
      </c>
      <c r="H522" s="49" t="n">
        <v>3.278820239501589</v>
      </c>
      <c r="I522" s="49" t="n">
        <v>3.160840544721653</v>
      </c>
      <c r="J522" s="49" t="n">
        <v>3.047343657947409</v>
      </c>
      <c r="K522" s="49" t="n">
        <v>2.937629424692437</v>
      </c>
      <c r="L522" s="49" t="n">
        <v>2.831149862537343</v>
      </c>
      <c r="M522" s="49" t="n">
        <v>2.762257271969133</v>
      </c>
      <c r="N522" s="49" t="n">
        <v>2.697894287258338</v>
      </c>
      <c r="O522" s="49" t="n">
        <v>2.636629651876262</v>
      </c>
      <c r="P522" s="49" t="n">
        <v>2.578212172468334</v>
      </c>
      <c r="Q522" s="49" t="n">
        <v>2.521715056117337</v>
      </c>
      <c r="R522" s="49" t="n">
        <v>2.466570104373583</v>
      </c>
      <c r="S522" s="49" t="n">
        <v>2.4139732681653</v>
      </c>
      <c r="T522" s="49" t="n">
        <v>2.363063344312114</v>
      </c>
      <c r="U522" s="49" t="n">
        <v>2.3139875602259</v>
      </c>
      <c r="V522" s="49" t="n">
        <v>2.266040860032411</v>
      </c>
      <c r="W522" s="49" t="n">
        <v>2.217703707829441</v>
      </c>
      <c r="X522" s="49" t="n">
        <v>2.170054846508494</v>
      </c>
      <c r="Y522" s="49" t="n">
        <v>2.12416792300294</v>
      </c>
      <c r="Z522" s="49" t="n">
        <v>2.084027162408111</v>
      </c>
      <c r="AA522" s="49" t="n">
        <v>2.019681440643355</v>
      </c>
      <c r="AB522" s="49" t="n">
        <v>1.975402426561175</v>
      </c>
      <c r="AC522" s="49" t="n">
        <v>1.932737124999557</v>
      </c>
      <c r="AD522" s="49" t="n">
        <v>1.891524926782909</v>
      </c>
      <c r="AE522" s="49" t="n">
        <v>1.851629952583015</v>
      </c>
      <c r="AF522" s="50" t="n">
        <v>1.812936219611387</v>
      </c>
    </row>
    <row r="523" hidden="1" s="108">
      <c r="A523" s="49" t="inlineStr">
        <is>
          <t>Oman_PV_4_low_temp_baseline</t>
        </is>
      </c>
      <c r="B523" s="49" t="n">
        <v>4.496821587064611</v>
      </c>
      <c r="C523" s="49" t="n">
        <v>4.298535984091641</v>
      </c>
      <c r="D523" s="49" t="n">
        <v>4.122022673137064</v>
      </c>
      <c r="E523" s="49" t="n">
        <v>3.961180432003137</v>
      </c>
      <c r="F523" s="49" t="n">
        <v>3.812122608204188</v>
      </c>
      <c r="G523" s="49" t="n">
        <v>3.672232143588574</v>
      </c>
      <c r="H523" s="49" t="n">
        <v>3.539669058407093</v>
      </c>
      <c r="I523" s="49" t="n">
        <v>3.413094095014805</v>
      </c>
      <c r="J523" s="49" t="n">
        <v>3.291504325158746</v>
      </c>
      <c r="K523" s="49" t="n">
        <v>3.174130606705922</v>
      </c>
      <c r="L523" s="49" t="n">
        <v>3.060371051278528</v>
      </c>
      <c r="M523" s="49" t="n">
        <v>2.985482133124559</v>
      </c>
      <c r="N523" s="49" t="n">
        <v>2.915605832381644</v>
      </c>
      <c r="O523" s="49" t="n">
        <v>2.849153509322614</v>
      </c>
      <c r="P523" s="49" t="n">
        <v>2.785845363803674</v>
      </c>
      <c r="Q523" s="49" t="n">
        <v>2.724653339912074</v>
      </c>
      <c r="R523" s="49" t="n">
        <v>2.66494737179523</v>
      </c>
      <c r="S523" s="49" t="n">
        <v>2.608051545660313</v>
      </c>
      <c r="T523" s="49" t="n">
        <v>2.553011203004054</v>
      </c>
      <c r="U523" s="49" t="n">
        <v>2.499988751457969</v>
      </c>
      <c r="V523" s="49" t="n">
        <v>2.448203170665804</v>
      </c>
      <c r="W523" s="49" t="n">
        <v>2.395964737553635</v>
      </c>
      <c r="X523" s="49" t="n">
        <v>2.344475874876387</v>
      </c>
      <c r="Y523" s="49" t="n">
        <v>2.294925057651549</v>
      </c>
      <c r="Z523" s="49" t="n">
        <v>2.251722146706488</v>
      </c>
      <c r="AA523" s="49" t="n">
        <v>2.181717806337119</v>
      </c>
      <c r="AB523" s="49" t="n">
        <v>2.133911497850689</v>
      </c>
      <c r="AC523" s="49" t="n">
        <v>2.087879855338264</v>
      </c>
      <c r="AD523" s="49" t="n">
        <v>2.043445279373805</v>
      </c>
      <c r="AE523" s="49" t="n">
        <v>2.000457538184195</v>
      </c>
      <c r="AF523" s="50" t="n">
        <v>1.958788418278927</v>
      </c>
    </row>
    <row r="524" hidden="1" s="108">
      <c r="A524" s="49" t="inlineStr">
        <is>
          <t>Oman_Onshore_2_high_temp_baseline</t>
        </is>
      </c>
      <c r="B524" s="49" t="n">
        <v>6.896552716131964</v>
      </c>
      <c r="C524" s="49" t="n">
        <v>6.618266925713083</v>
      </c>
      <c r="D524" s="49" t="n">
        <v>6.350492378449139</v>
      </c>
      <c r="E524" s="49" t="n">
        <v>6.090586690974529</v>
      </c>
      <c r="F524" s="49" t="n">
        <v>5.836641657785055</v>
      </c>
      <c r="G524" s="49" t="n">
        <v>5.587228384321432</v>
      </c>
      <c r="H524" s="49" t="n">
        <v>5.341243463231104</v>
      </c>
      <c r="I524" s="49" t="n">
        <v>5.097811730885713</v>
      </c>
      <c r="J524" s="49" t="n">
        <v>4.856222374217972</v>
      </c>
      <c r="K524" s="49" t="n">
        <v>4.615885553972406</v>
      </c>
      <c r="L524" s="49" t="n">
        <v>4.376302114379513</v>
      </c>
      <c r="M524" s="49" t="n">
        <v>4.277822002468877</v>
      </c>
      <c r="N524" s="49" t="n">
        <v>4.193589967774836</v>
      </c>
      <c r="O524" s="49" t="n">
        <v>4.110771005798162</v>
      </c>
      <c r="P524" s="49" t="n">
        <v>4.029472358536633</v>
      </c>
      <c r="Q524" s="49" t="n">
        <v>3.950161824641963</v>
      </c>
      <c r="R524" s="49" t="n">
        <v>3.871426776690901</v>
      </c>
      <c r="S524" s="49" t="n">
        <v>3.793497563724982</v>
      </c>
      <c r="T524" s="49" t="n">
        <v>3.718855362046299</v>
      </c>
      <c r="U524" s="49" t="n">
        <v>3.643540794070693</v>
      </c>
      <c r="V524" s="49" t="n">
        <v>3.56783846888028</v>
      </c>
      <c r="W524" s="49" t="n">
        <v>3.49916703812525</v>
      </c>
      <c r="X524" s="49" t="n">
        <v>3.431561726136791</v>
      </c>
      <c r="Y524" s="49" t="n">
        <v>3.364249598287954</v>
      </c>
      <c r="Z524" s="49" t="n">
        <v>3.301223727942465</v>
      </c>
      <c r="AA524" s="49" t="n">
        <v>3.202097791770718</v>
      </c>
      <c r="AB524" s="49" t="n">
        <v>3.130537707552449</v>
      </c>
      <c r="AC524" s="49" t="n">
        <v>3.059702518752472</v>
      </c>
      <c r="AD524" s="49" t="n">
        <v>2.989478045686194</v>
      </c>
      <c r="AE524" s="49" t="n">
        <v>2.919763215506569</v>
      </c>
      <c r="AF524" s="50" t="n">
        <v>2.850467877340304</v>
      </c>
    </row>
    <row r="525" hidden="1" s="108">
      <c r="A525" s="49" t="inlineStr">
        <is>
          <t>Oman_Onshore_3_high_temp_baseline</t>
        </is>
      </c>
      <c r="B525" s="49" t="n">
        <v>8.657168460483554</v>
      </c>
      <c r="C525" s="49" t="n">
        <v>8.320848447612811</v>
      </c>
      <c r="D525" s="49" t="n">
        <v>7.998397311755273</v>
      </c>
      <c r="E525" s="49" t="n">
        <v>7.68619883080744</v>
      </c>
      <c r="F525" s="49" t="n">
        <v>7.38163226763872</v>
      </c>
      <c r="G525" s="49" t="n">
        <v>7.082725887042189</v>
      </c>
      <c r="H525" s="49" t="n">
        <v>6.787947761591159</v>
      </c>
      <c r="I525" s="49" t="n">
        <v>6.496073446208253</v>
      </c>
      <c r="J525" s="49" t="n">
        <v>6.206098953812399</v>
      </c>
      <c r="K525" s="49" t="n">
        <v>5.917181591008925</v>
      </c>
      <c r="L525" s="49" t="n">
        <v>5.628598555765963</v>
      </c>
      <c r="M525" s="49" t="n">
        <v>5.504359072646281</v>
      </c>
      <c r="N525" s="49" t="n">
        <v>5.399332731998733</v>
      </c>
      <c r="O525" s="49" t="n">
        <v>5.296178592794919</v>
      </c>
      <c r="P525" s="49" t="n">
        <v>5.19504092069401</v>
      </c>
      <c r="Q525" s="49" t="n">
        <v>5.096550959150926</v>
      </c>
      <c r="R525" s="49" t="n">
        <v>4.998799785783343</v>
      </c>
      <c r="S525" s="49" t="n">
        <v>4.902097915033767</v>
      </c>
      <c r="T525" s="49" t="n">
        <v>4.809795848020586</v>
      </c>
      <c r="U525" s="49" t="n">
        <v>4.716544894875399</v>
      </c>
      <c r="V525" s="49" t="n">
        <v>4.622728921232504</v>
      </c>
      <c r="W525" s="49" t="n">
        <v>4.538279343468687</v>
      </c>
      <c r="X525" s="49" t="n">
        <v>4.45522240394571</v>
      </c>
      <c r="Y525" s="49" t="n">
        <v>4.372511348080986</v>
      </c>
      <c r="Z525" s="49" t="n">
        <v>4.295533046072434</v>
      </c>
      <c r="AA525" s="49" t="n">
        <v>4.169775521540372</v>
      </c>
      <c r="AB525" s="49" t="n">
        <v>4.081169872871634</v>
      </c>
      <c r="AC525" s="49" t="n">
        <v>3.993481775139284</v>
      </c>
      <c r="AD525" s="49" t="n">
        <v>3.906553204893266</v>
      </c>
      <c r="AE525" s="49" t="n">
        <v>3.820243663246175</v>
      </c>
      <c r="AF525" s="50" t="n">
        <v>3.734427211846916</v>
      </c>
    </row>
    <row r="526" hidden="1" s="108">
      <c r="A526" s="49" t="inlineStr">
        <is>
          <t>Oman_Offshore_1_high_temp_baseline</t>
        </is>
      </c>
      <c r="B526" s="49" t="n">
        <v>8.770794534644139</v>
      </c>
      <c r="C526" s="49" t="n">
        <v>8.402000830845164</v>
      </c>
      <c r="D526" s="49" t="n">
        <v>8.060528179685502</v>
      </c>
      <c r="E526" s="49" t="n">
        <v>7.738069252815421</v>
      </c>
      <c r="F526" s="49" t="n">
        <v>7.429346052361835</v>
      </c>
      <c r="G526" s="49" t="n">
        <v>7.13078934502555</v>
      </c>
      <c r="H526" s="49" t="n">
        <v>6.83986469569316</v>
      </c>
      <c r="I526" s="49" t="n">
        <v>6.554699544497279</v>
      </c>
      <c r="J526" s="49" t="n">
        <v>6.273863413501825</v>
      </c>
      <c r="K526" s="49" t="n">
        <v>5.996231610494811</v>
      </c>
      <c r="L526" s="49" t="n">
        <v>5.720897091135</v>
      </c>
      <c r="M526" s="49" t="n">
        <v>5.570549554759814</v>
      </c>
      <c r="N526" s="49" t="n">
        <v>5.435311143517436</v>
      </c>
      <c r="O526" s="49" t="n">
        <v>5.309782452410313</v>
      </c>
      <c r="P526" s="49" t="n">
        <v>5.191747596532007</v>
      </c>
      <c r="Q526" s="49" t="n">
        <v>5.079848762624529</v>
      </c>
      <c r="R526" s="49" t="n">
        <v>4.973671317376844</v>
      </c>
      <c r="S526" s="49" t="n">
        <v>4.870916809837293</v>
      </c>
      <c r="T526" s="49" t="n">
        <v>4.77180648864741</v>
      </c>
      <c r="U526" s="49" t="n">
        <v>4.676679322433068</v>
      </c>
      <c r="V526" s="49" t="n">
        <v>4.582544694567257</v>
      </c>
      <c r="W526" s="49" t="n">
        <v>4.480944589229049</v>
      </c>
      <c r="X526" s="49" t="n">
        <v>4.381815311007086</v>
      </c>
      <c r="Y526" s="49" t="n">
        <v>4.286361198111234</v>
      </c>
      <c r="Z526" s="49" t="n">
        <v>4.196956078988181</v>
      </c>
      <c r="AA526" s="49" t="n">
        <v>4.079809597988698</v>
      </c>
      <c r="AB526" s="49" t="n">
        <v>3.988296421836133</v>
      </c>
      <c r="AC526" s="49" t="n">
        <v>3.899188936058251</v>
      </c>
      <c r="AD526" s="49" t="n">
        <v>3.812118630651326</v>
      </c>
      <c r="AE526" s="49" t="n">
        <v>3.726781438417023</v>
      </c>
      <c r="AF526" s="50" t="n">
        <v>3.642923235750968</v>
      </c>
    </row>
    <row r="527" hidden="1" s="108">
      <c r="A527" s="49" t="inlineStr">
        <is>
          <t>Oman_Offshore_2_high_temp_baseline</t>
        </is>
      </c>
      <c r="B527" s="49" t="n">
        <v>10.96702368365348</v>
      </c>
      <c r="C527" s="49" t="n">
        <v>10.52159042778269</v>
      </c>
      <c r="D527" s="49" t="n">
        <v>10.114048338257</v>
      </c>
      <c r="E527" s="49" t="n">
        <v>9.733040830205951</v>
      </c>
      <c r="F527" s="49" t="n">
        <v>9.371362586940437</v>
      </c>
      <c r="G527" s="49" t="n">
        <v>9.024149735517812</v>
      </c>
      <c r="H527" s="49" t="n">
        <v>8.687956344912319</v>
      </c>
      <c r="I527" s="49" t="n">
        <v>8.360243524586933</v>
      </c>
      <c r="J527" s="49" t="n">
        <v>8.039078371392819</v>
      </c>
      <c r="K527" s="49" t="n">
        <v>7.722947326948932</v>
      </c>
      <c r="L527" s="49" t="n">
        <v>7.410635515763317</v>
      </c>
      <c r="M527" s="49" t="n">
        <v>7.218355015476716</v>
      </c>
      <c r="N527" s="49" t="n">
        <v>7.047079335370626</v>
      </c>
      <c r="O527" s="49" t="n">
        <v>6.889297272525019</v>
      </c>
      <c r="P527" s="49" t="n">
        <v>6.741928501846544</v>
      </c>
      <c r="Q527" s="49" t="n">
        <v>6.603086450057476</v>
      </c>
      <c r="R527" s="49" t="n">
        <v>6.472198029605093</v>
      </c>
      <c r="S527" s="49" t="n">
        <v>6.346063142291401</v>
      </c>
      <c r="T527" s="49" t="n">
        <v>6.224993224228586</v>
      </c>
      <c r="U527" s="49" t="n">
        <v>6.109464177951436</v>
      </c>
      <c r="V527" s="49" t="n">
        <v>5.995307168241379</v>
      </c>
      <c r="W527" s="49" t="n">
        <v>5.870369092488705</v>
      </c>
      <c r="X527" s="49" t="n">
        <v>5.748925669954289</v>
      </c>
      <c r="Y527" s="49" t="n">
        <v>5.632663082944529</v>
      </c>
      <c r="Z527" s="49" t="n">
        <v>5.524903415790281</v>
      </c>
      <c r="AA527" s="49" t="n">
        <v>5.378439798021596</v>
      </c>
      <c r="AB527" s="49" t="n">
        <v>5.267842056446222</v>
      </c>
      <c r="AC527" s="49" t="n">
        <v>5.160668742600313</v>
      </c>
      <c r="AD527" s="49" t="n">
        <v>5.056409212630585</v>
      </c>
      <c r="AE527" s="49" t="n">
        <v>4.954642398860017</v>
      </c>
      <c r="AF527" s="50" t="n">
        <v>4.85501665302986</v>
      </c>
    </row>
    <row r="528" hidden="1" s="108">
      <c r="A528" s="49" t="inlineStr">
        <is>
          <t>Oman_PV_1_high_temp_baseline</t>
        </is>
      </c>
      <c r="B528" s="49" t="n">
        <v>8.172144962038775</v>
      </c>
      <c r="C528" s="49" t="n">
        <v>7.709905061737111</v>
      </c>
      <c r="D528" s="49" t="n">
        <v>7.26877319927155</v>
      </c>
      <c r="E528" s="49" t="n">
        <v>6.842773552001417</v>
      </c>
      <c r="F528" s="49" t="n">
        <v>6.428075597317142</v>
      </c>
      <c r="G528" s="49" t="n">
        <v>6.022081311581632</v>
      </c>
      <c r="H528" s="49" t="n">
        <v>5.622948614364153</v>
      </c>
      <c r="I528" s="49" t="n">
        <v>5.229323514543538</v>
      </c>
      <c r="J528" s="49" t="n">
        <v>4.84018050520786</v>
      </c>
      <c r="K528" s="49" t="n">
        <v>4.45472283719543</v>
      </c>
      <c r="L528" s="49" t="n">
        <v>4.072317703158558</v>
      </c>
      <c r="M528" s="49" t="n">
        <v>3.953152559105137</v>
      </c>
      <c r="N528" s="49" t="n">
        <v>3.837768105291107</v>
      </c>
      <c r="O528" s="49" t="n">
        <v>3.724901757143957</v>
      </c>
      <c r="P528" s="49" t="n">
        <v>3.614335057651379</v>
      </c>
      <c r="Q528" s="49" t="n">
        <v>3.505252336033603</v>
      </c>
      <c r="R528" s="49" t="n">
        <v>3.39715555439079</v>
      </c>
      <c r="S528" s="49" t="n">
        <v>3.291104343478787</v>
      </c>
      <c r="T528" s="49" t="n">
        <v>3.186340968804666</v>
      </c>
      <c r="U528" s="49" t="n">
        <v>3.082997972206827</v>
      </c>
      <c r="V528" s="49" t="n">
        <v>2.980456331204413</v>
      </c>
      <c r="W528" s="49" t="n">
        <v>2.878952981513724</v>
      </c>
      <c r="X528" s="49" t="n">
        <v>2.777540781211714</v>
      </c>
      <c r="Y528" s="49" t="n">
        <v>2.677151216485253</v>
      </c>
      <c r="Z528" s="49" t="n">
        <v>2.581219279603188</v>
      </c>
      <c r="AA528" s="49" t="n">
        <v>2.463861710208163</v>
      </c>
      <c r="AB528" s="49" t="n">
        <v>2.363361229207615</v>
      </c>
      <c r="AC528" s="49" t="n">
        <v>2.263721057911334</v>
      </c>
      <c r="AD528" s="49" t="n">
        <v>2.164787806573067</v>
      </c>
      <c r="AE528" s="49" t="n">
        <v>2.066430734664448</v>
      </c>
      <c r="AF528" s="50" t="n">
        <v>1.968537289941383</v>
      </c>
    </row>
    <row r="529" hidden="1" s="108">
      <c r="A529" s="49" t="inlineStr">
        <is>
          <t>Oman_PV_2_high_temp_baseline</t>
        </is>
      </c>
      <c r="B529" s="49" t="n">
        <v>8.380286972408101</v>
      </c>
      <c r="C529" s="49" t="n">
        <v>7.907003646991152</v>
      </c>
      <c r="D529" s="49" t="n">
        <v>7.455744249890843</v>
      </c>
      <c r="E529" s="49" t="n">
        <v>7.020194854089962</v>
      </c>
      <c r="F529" s="49" t="n">
        <v>6.59630639486762</v>
      </c>
      <c r="G529" s="49" t="n">
        <v>6.181331066116387</v>
      </c>
      <c r="H529" s="49" t="n">
        <v>5.773319198137413</v>
      </c>
      <c r="I529" s="49" t="n">
        <v>5.370836447092588</v>
      </c>
      <c r="J529" s="49" t="n">
        <v>4.972795262622043</v>
      </c>
      <c r="K529" s="49" t="n">
        <v>4.578349573422601</v>
      </c>
      <c r="L529" s="49" t="n">
        <v>4.186826332586977</v>
      </c>
      <c r="M529" s="49" t="n">
        <v>4.064422999251416</v>
      </c>
      <c r="N529" s="49" t="n">
        <v>3.945950718462213</v>
      </c>
      <c r="O529" s="49" t="n">
        <v>3.830092433396068</v>
      </c>
      <c r="P529" s="49" t="n">
        <v>3.716619637046994</v>
      </c>
      <c r="Q529" s="49" t="n">
        <v>3.604681755973017</v>
      </c>
      <c r="R529" s="49" t="n">
        <v>3.493759512830007</v>
      </c>
      <c r="S529" s="49" t="n">
        <v>3.384956190581768</v>
      </c>
      <c r="T529" s="49" t="n">
        <v>3.277481946510512</v>
      </c>
      <c r="U529" s="49" t="n">
        <v>3.171474310807015</v>
      </c>
      <c r="V529" s="49" t="n">
        <v>3.066288311911094</v>
      </c>
      <c r="W529" s="49" t="n">
        <v>2.962052646871759</v>
      </c>
      <c r="X529" s="49" t="n">
        <v>2.857918702971563</v>
      </c>
      <c r="Y529" s="49" t="n">
        <v>2.754856448203082</v>
      </c>
      <c r="Z529" s="49" t="n">
        <v>2.656442599461991</v>
      </c>
      <c r="AA529" s="49" t="n">
        <v>2.535727661181303</v>
      </c>
      <c r="AB529" s="49" t="n">
        <v>2.432571515370217</v>
      </c>
      <c r="AC529" s="49" t="n">
        <v>2.330318882696505</v>
      </c>
      <c r="AD529" s="49" t="n">
        <v>2.228810311180347</v>
      </c>
      <c r="AE529" s="49" t="n">
        <v>2.127909919930754</v>
      </c>
      <c r="AF529" s="50" t="n">
        <v>2.027500757199727</v>
      </c>
    </row>
    <row r="530" hidden="1" s="108">
      <c r="A530" s="49" t="inlineStr">
        <is>
          <t>Oman_PV_3_high_temp_baseline</t>
        </is>
      </c>
      <c r="B530" s="49" t="n">
        <v>8.770885547393371</v>
      </c>
      <c r="C530" s="49" t="n">
        <v>8.276468564447145</v>
      </c>
      <c r="D530" s="49" t="n">
        <v>7.805773040743391</v>
      </c>
      <c r="E530" s="49" t="n">
        <v>7.351903496506336</v>
      </c>
      <c r="F530" s="49" t="n">
        <v>6.910435635075097</v>
      </c>
      <c r="G530" s="49" t="n">
        <v>6.478364993353025</v>
      </c>
      <c r="H530" s="49" t="n">
        <v>6.053557960613974</v>
      </c>
      <c r="I530" s="49" t="n">
        <v>5.634443164239121</v>
      </c>
      <c r="J530" s="49" t="n">
        <v>5.219827544073822</v>
      </c>
      <c r="K530" s="49" t="n">
        <v>4.808781407782768</v>
      </c>
      <c r="L530" s="49" t="n">
        <v>4.400563708410001</v>
      </c>
      <c r="M530" s="49" t="n">
        <v>4.272171211629832</v>
      </c>
      <c r="N530" s="49" t="n">
        <v>4.147985095568558</v>
      </c>
      <c r="O530" s="49" t="n">
        <v>4.026581929811216</v>
      </c>
      <c r="P530" s="49" t="n">
        <v>3.907711682371169</v>
      </c>
      <c r="Q530" s="49" t="n">
        <v>3.79045641453348</v>
      </c>
      <c r="R530" s="49" t="n">
        <v>3.674256020283857</v>
      </c>
      <c r="S530" s="49" t="n">
        <v>3.560292853139913</v>
      </c>
      <c r="T530" s="49" t="n">
        <v>3.447716008645301</v>
      </c>
      <c r="U530" s="49" t="n">
        <v>3.336670521970036</v>
      </c>
      <c r="V530" s="49" t="n">
        <v>3.226462880613806</v>
      </c>
      <c r="W530" s="49" t="n">
        <v>3.116953614273537</v>
      </c>
      <c r="X530" s="49" t="n">
        <v>3.007608543940564</v>
      </c>
      <c r="Y530" s="49" t="n">
        <v>2.899470133061075</v>
      </c>
      <c r="Z530" s="49" t="n">
        <v>2.796383135659446</v>
      </c>
      <c r="AA530" s="49" t="n">
        <v>2.669398650062695</v>
      </c>
      <c r="AB530" s="49" t="n">
        <v>2.561332434994736</v>
      </c>
      <c r="AC530" s="49" t="n">
        <v>2.454302592328414</v>
      </c>
      <c r="AD530" s="49" t="n">
        <v>2.348141424907431</v>
      </c>
      <c r="AE530" s="49" t="n">
        <v>2.242706324482299</v>
      </c>
      <c r="AF530" s="50" t="n">
        <v>2.137874838998608</v>
      </c>
    </row>
    <row r="531" hidden="1" s="108">
      <c r="A531" s="49" t="inlineStr">
        <is>
          <t>Oman_PV_4_high_temp_baseline</t>
        </is>
      </c>
      <c r="B531" s="49" t="n">
        <v>9.32578475108599</v>
      </c>
      <c r="C531" s="49" t="n">
        <v>8.802360654665973</v>
      </c>
      <c r="D531" s="49" t="n">
        <v>8.304795872932434</v>
      </c>
      <c r="E531" s="49" t="n">
        <v>7.825378612273528</v>
      </c>
      <c r="F531" s="49" t="n">
        <v>7.359154350968199</v>
      </c>
      <c r="G531" s="49" t="n">
        <v>6.902752763859146</v>
      </c>
      <c r="H531" s="49" t="n">
        <v>6.453775083770493</v>
      </c>
      <c r="I531" s="49" t="n">
        <v>6.010449644047503</v>
      </c>
      <c r="J531" s="49" t="n">
        <v>5.571426553236537</v>
      </c>
      <c r="K531" s="49" t="n">
        <v>5.135649349224066</v>
      </c>
      <c r="L531" s="49" t="n">
        <v>4.70227154370516</v>
      </c>
      <c r="M531" s="49" t="n">
        <v>4.565209357833231</v>
      </c>
      <c r="N531" s="49" t="n">
        <v>4.432711316438348</v>
      </c>
      <c r="O531" s="49" t="n">
        <v>4.30322427696859</v>
      </c>
      <c r="P531" s="49" t="n">
        <v>4.176473365420714</v>
      </c>
      <c r="Q531" s="49" t="n">
        <v>4.051457868303604</v>
      </c>
      <c r="R531" s="49" t="n">
        <v>3.927567362521946</v>
      </c>
      <c r="S531" s="49" t="n">
        <v>3.806085220885544</v>
      </c>
      <c r="T531" s="49" t="n">
        <v>3.686084794224639</v>
      </c>
      <c r="U531" s="49" t="n">
        <v>3.567721896105951</v>
      </c>
      <c r="V531" s="49" t="n">
        <v>3.450242157118651</v>
      </c>
      <c r="W531" s="49" t="n">
        <v>3.333428845685357</v>
      </c>
      <c r="X531" s="49" t="n">
        <v>3.216920802477414</v>
      </c>
      <c r="Y531" s="49" t="n">
        <v>3.101859503308807</v>
      </c>
      <c r="Z531" s="49" t="n">
        <v>2.992461150591784</v>
      </c>
      <c r="AA531" s="49" t="n">
        <v>2.857032879523318</v>
      </c>
      <c r="AB531" s="49" t="n">
        <v>2.742440462586841</v>
      </c>
      <c r="AC531" s="49" t="n">
        <v>2.629135789418847</v>
      </c>
      <c r="AD531" s="49" t="n">
        <v>2.516945116546395</v>
      </c>
      <c r="AE531" s="49" t="n">
        <v>2.405721311830027</v>
      </c>
      <c r="AF531" s="50" t="n">
        <v>2.295338633417297</v>
      </c>
    </row>
    <row r="532" hidden="1" s="108">
      <c r="A532" s="49" t="inlineStr">
        <is>
          <t>Peru_Onshore_3_low_temp_baseline</t>
        </is>
      </c>
      <c r="B532" s="49" t="n">
        <v>6.106408661165885</v>
      </c>
      <c r="C532" s="49" t="n">
        <v>5.942047173125427</v>
      </c>
      <c r="D532" s="49" t="n">
        <v>5.79231547968609</v>
      </c>
      <c r="E532" s="49" t="n">
        <v>5.654040144112079</v>
      </c>
      <c r="F532" s="49" t="n">
        <v>5.524958565097331</v>
      </c>
      <c r="G532" s="49" t="n">
        <v>5.40340296382966</v>
      </c>
      <c r="H532" s="49" t="n">
        <v>5.288109934060424</v>
      </c>
      <c r="I532" s="49" t="n">
        <v>5.178100241412506</v>
      </c>
      <c r="J532" s="49" t="n">
        <v>5.072599995863338</v>
      </c>
      <c r="K532" s="49" t="n">
        <v>4.970987256887826</v>
      </c>
      <c r="L532" s="49" t="n">
        <v>4.872754850196158</v>
      </c>
      <c r="M532" s="49" t="n">
        <v>4.770748884331964</v>
      </c>
      <c r="N532" s="49" t="n">
        <v>4.689602920302434</v>
      </c>
      <c r="O532" s="49" t="n">
        <v>4.6111273265908</v>
      </c>
      <c r="P532" s="49" t="n">
        <v>4.53545609533814</v>
      </c>
      <c r="Q532" s="49" t="n">
        <v>4.463229452765057</v>
      </c>
      <c r="R532" s="49" t="n">
        <v>4.392447089111657</v>
      </c>
      <c r="S532" s="49" t="n">
        <v>4.323421991924381</v>
      </c>
      <c r="T532" s="49" t="n">
        <v>4.259613736820767</v>
      </c>
      <c r="U532" s="49" t="n">
        <v>4.195468043976346</v>
      </c>
      <c r="V532" s="49" t="n">
        <v>4.131380822683266</v>
      </c>
      <c r="W532" s="49" t="n">
        <v>4.075149898585398</v>
      </c>
      <c r="X532" s="49" t="n">
        <v>4.0212644075954</v>
      </c>
      <c r="Y532" s="49" t="n">
        <v>3.968648266935726</v>
      </c>
      <c r="Z532" s="49" t="n">
        <v>3.92285277437725</v>
      </c>
      <c r="AA532" s="49" t="n">
        <v>3.827794122277396</v>
      </c>
      <c r="AB532" s="49" t="n">
        <v>3.771920638090751</v>
      </c>
      <c r="AC532" s="49" t="n">
        <v>3.71793731206218</v>
      </c>
      <c r="AD532" s="49" t="n">
        <v>3.665688901754323</v>
      </c>
      <c r="AE532" s="49" t="n">
        <v>3.61503960130351</v>
      </c>
      <c r="AF532" s="50" t="n">
        <v>3.56586989913768</v>
      </c>
    </row>
    <row r="533" hidden="1" s="108">
      <c r="A533" s="49" t="inlineStr">
        <is>
          <t>Peru_Offshore_1_low_temp_baseline</t>
        </is>
      </c>
      <c r="B533" s="49" t="n">
        <v>10.84166414158525</v>
      </c>
      <c r="C533" s="49" t="n">
        <v>10.49866177845739</v>
      </c>
      <c r="D533" s="49" t="n">
        <v>10.20443254673915</v>
      </c>
      <c r="E533" s="49" t="n">
        <v>9.945025539007545</v>
      </c>
      <c r="F533" s="49" t="n">
        <v>9.711644099607204</v>
      </c>
      <c r="G533" s="49" t="n">
        <v>9.498397104602336</v>
      </c>
      <c r="H533" s="49" t="n">
        <v>9.301152640434411</v>
      </c>
      <c r="I533" s="49" t="n">
        <v>9.116904501917864</v>
      </c>
      <c r="J533" s="49" t="n">
        <v>8.943399328259263</v>
      </c>
      <c r="K533" s="49" t="n">
        <v>8.778905745638276</v>
      </c>
      <c r="L533" s="49" t="n">
        <v>8.622065354165246</v>
      </c>
      <c r="M533" s="49" t="n">
        <v>8.392400254572561</v>
      </c>
      <c r="N533" s="49" t="n">
        <v>8.192369253009529</v>
      </c>
      <c r="O533" s="49" t="n">
        <v>8.011713215036584</v>
      </c>
      <c r="P533" s="49" t="n">
        <v>7.846179400852597</v>
      </c>
      <c r="Q533" s="49" t="n">
        <v>7.693144571054212</v>
      </c>
      <c r="R533" s="49" t="n">
        <v>7.551754459447051</v>
      </c>
      <c r="S533" s="49" t="n">
        <v>7.41768572524836</v>
      </c>
      <c r="T533" s="49" t="n">
        <v>7.291294254710135</v>
      </c>
      <c r="U533" s="49" t="n">
        <v>7.173150672790134</v>
      </c>
      <c r="V533" s="49" t="n">
        <v>7.057711781557368</v>
      </c>
      <c r="W533" s="49" t="n">
        <v>6.926750510466256</v>
      </c>
      <c r="X533" s="49" t="n">
        <v>6.801642431305768</v>
      </c>
      <c r="Y533" s="49" t="n">
        <v>6.684563855747928</v>
      </c>
      <c r="Z533" s="49" t="n">
        <v>6.579815413800304</v>
      </c>
      <c r="AA533" s="49" t="n">
        <v>6.425763657463181</v>
      </c>
      <c r="AB533" s="49" t="n">
        <v>6.319757538809982</v>
      </c>
      <c r="AC533" s="49" t="n">
        <v>6.219389355531418</v>
      </c>
      <c r="AD533" s="49" t="n">
        <v>6.123973974011322</v>
      </c>
      <c r="AE533" s="49" t="n">
        <v>6.032947900559923</v>
      </c>
      <c r="AF533" s="50" t="n">
        <v>5.945842092093121</v>
      </c>
    </row>
    <row r="534" hidden="1" s="108">
      <c r="A534" s="49" t="inlineStr">
        <is>
          <t>Peru_Offshore_2_low_temp_baseline</t>
        </is>
      </c>
      <c r="B534" s="49" t="n">
        <v>13.37317796477194</v>
      </c>
      <c r="C534" s="49" t="n">
        <v>12.95145834961429</v>
      </c>
      <c r="D534" s="49" t="n">
        <v>12.59170540272345</v>
      </c>
      <c r="E534" s="49" t="n">
        <v>12.27624817317831</v>
      </c>
      <c r="F534" s="49" t="n">
        <v>11.99394697293058</v>
      </c>
      <c r="G534" s="49" t="n">
        <v>11.73734366106599</v>
      </c>
      <c r="H534" s="49" t="n">
        <v>11.50120903808154</v>
      </c>
      <c r="I534" s="49" t="n">
        <v>11.28174012480109</v>
      </c>
      <c r="J534" s="49" t="n">
        <v>11.07608772711216</v>
      </c>
      <c r="K534" s="49" t="n">
        <v>10.88206394625344</v>
      </c>
      <c r="L534" s="49" t="n">
        <v>10.69795339473198</v>
      </c>
      <c r="M534" s="49" t="n">
        <v>10.41083673315807</v>
      </c>
      <c r="N534" s="49" t="n">
        <v>10.16141058703278</v>
      </c>
      <c r="O534" s="49" t="n">
        <v>9.936608485298718</v>
      </c>
      <c r="P534" s="49" t="n">
        <v>9.731014431358561</v>
      </c>
      <c r="Q534" s="49" t="n">
        <v>9.54128794652855</v>
      </c>
      <c r="R534" s="49" t="n">
        <v>9.366341720372436</v>
      </c>
      <c r="S534" s="49" t="n">
        <v>9.200669781836526</v>
      </c>
      <c r="T534" s="49" t="n">
        <v>9.044726190196931</v>
      </c>
      <c r="U534" s="49" t="n">
        <v>8.899238507737582</v>
      </c>
      <c r="V534" s="49" t="n">
        <v>8.757146956823833</v>
      </c>
      <c r="W534" s="49" t="n">
        <v>8.595226608935427</v>
      </c>
      <c r="X534" s="49" t="n">
        <v>8.440714148416635</v>
      </c>
      <c r="Y534" s="49" t="n">
        <v>8.296382108634383</v>
      </c>
      <c r="Z534" s="49" t="n">
        <v>8.167708658474639</v>
      </c>
      <c r="AA534" s="49" t="n">
        <v>7.976192739088906</v>
      </c>
      <c r="AB534" s="49" t="n">
        <v>7.845827089148891</v>
      </c>
      <c r="AC534" s="49" t="n">
        <v>7.722597922132879</v>
      </c>
      <c r="AD534" s="49" t="n">
        <v>7.605633112825737</v>
      </c>
      <c r="AE534" s="49" t="n">
        <v>7.49421547265521</v>
      </c>
      <c r="AF534" s="50" t="n">
        <v>7.387748115615568</v>
      </c>
    </row>
    <row r="535" hidden="1" s="108">
      <c r="A535" s="49" t="inlineStr">
        <is>
          <t>Peru_PV_2_low_temp_baseline</t>
        </is>
      </c>
      <c r="B535" s="49" t="n">
        <v>4.325079274673186</v>
      </c>
      <c r="C535" s="49" t="n">
        <v>4.134877256280214</v>
      </c>
      <c r="D535" s="49" t="n">
        <v>3.965324228767169</v>
      </c>
      <c r="E535" s="49" t="n">
        <v>3.810630146851278</v>
      </c>
      <c r="F535" s="49" t="n">
        <v>3.667106395182882</v>
      </c>
      <c r="G535" s="49" t="n">
        <v>3.53226913422878</v>
      </c>
      <c r="H535" s="49" t="n">
        <v>3.404371955968421</v>
      </c>
      <c r="I535" s="49" t="n">
        <v>3.282143644358411</v>
      </c>
      <c r="J535" s="49" t="n">
        <v>3.16463217575237</v>
      </c>
      <c r="K535" s="49" t="n">
        <v>3.051107408320686</v>
      </c>
      <c r="L535" s="49" t="n">
        <v>2.940997943030282</v>
      </c>
      <c r="M535" s="49" t="n">
        <v>2.869273716215717</v>
      </c>
      <c r="N535" s="49" t="n">
        <v>2.802301568143321</v>
      </c>
      <c r="O535" s="49" t="n">
        <v>2.738578116019026</v>
      </c>
      <c r="P535" s="49" t="n">
        <v>2.677838338817335</v>
      </c>
      <c r="Q535" s="49" t="n">
        <v>2.619109372758912</v>
      </c>
      <c r="R535" s="49" t="n">
        <v>2.561794944092867</v>
      </c>
      <c r="S535" s="49" t="n">
        <v>2.507147429660515</v>
      </c>
      <c r="T535" s="49" t="n">
        <v>2.454263490301748</v>
      </c>
      <c r="U535" s="49" t="n">
        <v>2.403296548315867</v>
      </c>
      <c r="V535" s="49" t="n">
        <v>2.353507607018831</v>
      </c>
      <c r="W535" s="49" t="n">
        <v>2.303299781839823</v>
      </c>
      <c r="X535" s="49" t="n">
        <v>2.253808692692723</v>
      </c>
      <c r="Y535" s="49" t="n">
        <v>2.206158430272724</v>
      </c>
      <c r="Z535" s="49" t="n">
        <v>2.164520260362221</v>
      </c>
      <c r="AA535" s="49" t="n">
        <v>2.09753745936835</v>
      </c>
      <c r="AB535" s="49" t="n">
        <v>2.05155948767505</v>
      </c>
      <c r="AC535" s="49" t="n">
        <v>2.007267373810011</v>
      </c>
      <c r="AD535" s="49" t="n">
        <v>1.964493021673039</v>
      </c>
      <c r="AE535" s="49" t="n">
        <v>1.923094224670697</v>
      </c>
      <c r="AF535" s="50" t="n">
        <v>1.882949605596147</v>
      </c>
    </row>
    <row r="536" hidden="1" s="108">
      <c r="A536" s="49" t="inlineStr">
        <is>
          <t>Peru_PV_3_low_temp_baseline</t>
        </is>
      </c>
      <c r="B536" s="49" t="n">
        <v>4.541219199641969</v>
      </c>
      <c r="C536" s="49" t="n">
        <v>4.341079156424272</v>
      </c>
      <c r="D536" s="49" t="n">
        <v>4.162892334561446</v>
      </c>
      <c r="E536" s="49" t="n">
        <v>4.000497775612216</v>
      </c>
      <c r="F536" s="49" t="n">
        <v>3.849970522212931</v>
      </c>
      <c r="G536" s="49" t="n">
        <v>3.708667560323851</v>
      </c>
      <c r="H536" s="49" t="n">
        <v>3.574730550627577</v>
      </c>
      <c r="I536" s="49" t="n">
        <v>3.446806794878854</v>
      </c>
      <c r="J536" s="49" t="n">
        <v>3.323883244291967</v>
      </c>
      <c r="K536" s="49" t="n">
        <v>3.205182955036125</v>
      </c>
      <c r="L536" s="49" t="n">
        <v>3.090097903735674</v>
      </c>
      <c r="M536" s="49" t="n">
        <v>3.01455029099723</v>
      </c>
      <c r="N536" s="49" t="n">
        <v>2.944042963243032</v>
      </c>
      <c r="O536" s="49" t="n">
        <v>2.876979305808924</v>
      </c>
      <c r="P536" s="49" t="n">
        <v>2.813078801203318</v>
      </c>
      <c r="Q536" s="49" t="n">
        <v>2.75130787038921</v>
      </c>
      <c r="R536" s="49" t="n">
        <v>2.691032968960386</v>
      </c>
      <c r="S536" s="49" t="n">
        <v>2.633587076955754</v>
      </c>
      <c r="T536" s="49" t="n">
        <v>2.578010016899987</v>
      </c>
      <c r="U536" s="49" t="n">
        <v>2.524465733705465</v>
      </c>
      <c r="V536" s="49" t="n">
        <v>2.47216837183618</v>
      </c>
      <c r="W536" s="49" t="n">
        <v>2.419420875270977</v>
      </c>
      <c r="X536" s="49" t="n">
        <v>2.367429638234177</v>
      </c>
      <c r="Y536" s="49" t="n">
        <v>2.317390705433194</v>
      </c>
      <c r="Z536" s="49" t="n">
        <v>2.273741350017361</v>
      </c>
      <c r="AA536" s="49" t="n">
        <v>2.203123860218891</v>
      </c>
      <c r="AB536" s="49" t="n">
        <v>2.154846493726573</v>
      </c>
      <c r="AC536" s="49" t="n">
        <v>2.108355821543596</v>
      </c>
      <c r="AD536" s="49" t="n">
        <v>2.063472692822195</v>
      </c>
      <c r="AE536" s="49" t="n">
        <v>2.020045566072971</v>
      </c>
      <c r="AF536" s="50" t="n">
        <v>1.977945112989373</v>
      </c>
    </row>
    <row r="537" hidden="1" s="108">
      <c r="A537" s="49" t="inlineStr">
        <is>
          <t>Peru_PV_4_low_temp_baseline</t>
        </is>
      </c>
      <c r="B537" s="49" t="n">
        <v>5.07242021527548</v>
      </c>
      <c r="C537" s="49" t="n">
        <v>4.847959969178298</v>
      </c>
      <c r="D537" s="49" t="n">
        <v>4.648662068301917</v>
      </c>
      <c r="E537" s="49" t="n">
        <v>4.467432670996816</v>
      </c>
      <c r="F537" s="49" t="n">
        <v>4.299751768761109</v>
      </c>
      <c r="G537" s="49" t="n">
        <v>4.142575148590177</v>
      </c>
      <c r="H537" s="49" t="n">
        <v>3.993762028888653</v>
      </c>
      <c r="I537" s="49" t="n">
        <v>3.851753858862275</v>
      </c>
      <c r="J537" s="49" t="n">
        <v>3.715383225812001</v>
      </c>
      <c r="K537" s="49" t="n">
        <v>3.583754642301213</v>
      </c>
      <c r="L537" s="49" t="n">
        <v>3.45616718857777</v>
      </c>
      <c r="M537" s="49" t="n">
        <v>3.371314027846223</v>
      </c>
      <c r="N537" s="49" t="n">
        <v>3.292183638658546</v>
      </c>
      <c r="O537" s="49" t="n">
        <v>3.216959556168254</v>
      </c>
      <c r="P537" s="49" t="n">
        <v>3.145325233566631</v>
      </c>
      <c r="Q537" s="49" t="n">
        <v>3.076103634687123</v>
      </c>
      <c r="R537" s="49" t="n">
        <v>3.008573077883821</v>
      </c>
      <c r="S537" s="49" t="n">
        <v>2.944258287428674</v>
      </c>
      <c r="T537" s="49" t="n">
        <v>2.882064488024001</v>
      </c>
      <c r="U537" s="49" t="n">
        <v>2.822180956120322</v>
      </c>
      <c r="V537" s="49" t="n">
        <v>2.763710631843662</v>
      </c>
      <c r="W537" s="49" t="n">
        <v>2.704725087356701</v>
      </c>
      <c r="X537" s="49" t="n">
        <v>2.646591442636465</v>
      </c>
      <c r="Y537" s="49" t="n">
        <v>2.590678803234336</v>
      </c>
      <c r="Z537" s="49" t="n">
        <v>2.542066809356572</v>
      </c>
      <c r="AA537" s="49" t="n">
        <v>2.462572717084721</v>
      </c>
      <c r="AB537" s="49" t="n">
        <v>2.408636478658297</v>
      </c>
      <c r="AC537" s="49" t="n">
        <v>2.356733691628729</v>
      </c>
      <c r="AD537" s="49" t="n">
        <v>2.306659940003578</v>
      </c>
      <c r="AE537" s="49" t="n">
        <v>2.258242328257658</v>
      </c>
      <c r="AF537" s="50" t="n">
        <v>2.211333319752506</v>
      </c>
    </row>
    <row r="538" hidden="1" s="108">
      <c r="A538" s="49" t="inlineStr">
        <is>
          <t>Peru_Onshore_3_high_temp_baseline</t>
        </is>
      </c>
      <c r="B538" s="49" t="n">
        <v>8.256118991373558</v>
      </c>
      <c r="C538" s="49" t="n">
        <v>7.931069456310224</v>
      </c>
      <c r="D538" s="49" t="n">
        <v>7.619206971503774</v>
      </c>
      <c r="E538" s="49" t="n">
        <v>7.317184968681925</v>
      </c>
      <c r="F538" s="49" t="n">
        <v>7.02258437417612</v>
      </c>
      <c r="G538" s="49" t="n">
        <v>6.733591334800895</v>
      </c>
      <c r="H538" s="49" t="n">
        <v>6.448802693958024</v>
      </c>
      <c r="I538" s="49" t="n">
        <v>6.167102999051101</v>
      </c>
      <c r="J538" s="49" t="n">
        <v>5.887583668668809</v>
      </c>
      <c r="K538" s="49" t="n">
        <v>5.609488092674951</v>
      </c>
      <c r="L538" s="49" t="n">
        <v>5.33217327087919</v>
      </c>
      <c r="M538" s="49" t="n">
        <v>5.213779156352171</v>
      </c>
      <c r="N538" s="49" t="n">
        <v>5.113444548099053</v>
      </c>
      <c r="O538" s="49" t="n">
        <v>5.014922797033876</v>
      </c>
      <c r="P538" s="49" t="n">
        <v>4.918351839482682</v>
      </c>
      <c r="Q538" s="49" t="n">
        <v>4.824326933460575</v>
      </c>
      <c r="R538" s="49" t="n">
        <v>4.731059418758463</v>
      </c>
      <c r="S538" s="49" t="n">
        <v>4.638842729193831</v>
      </c>
      <c r="T538" s="49" t="n">
        <v>4.550826851946747</v>
      </c>
      <c r="U538" s="49" t="n">
        <v>4.46199052528267</v>
      </c>
      <c r="V538" s="49" t="n">
        <v>4.372694996000179</v>
      </c>
      <c r="W538" s="49" t="n">
        <v>4.292315655884502</v>
      </c>
      <c r="X538" s="49" t="n">
        <v>4.213228013592896</v>
      </c>
      <c r="Y538" s="49" t="n">
        <v>4.134447242466631</v>
      </c>
      <c r="Z538" s="49" t="n">
        <v>4.061036318131224</v>
      </c>
      <c r="AA538" s="49" t="n">
        <v>3.941754821464737</v>
      </c>
      <c r="AB538" s="49" t="n">
        <v>3.857376544563266</v>
      </c>
      <c r="AC538" s="49" t="n">
        <v>3.773840151473909</v>
      </c>
      <c r="AD538" s="49" t="n">
        <v>3.690996218428042</v>
      </c>
      <c r="AE538" s="49" t="n">
        <v>3.608711779602491</v>
      </c>
      <c r="AF538" s="50" t="n">
        <v>3.526867536870244</v>
      </c>
    </row>
    <row r="539" hidden="1" s="108">
      <c r="A539" s="49" t="inlineStr">
        <is>
          <t>Peru_Offshore_1_high_temp_baseline</t>
        </is>
      </c>
      <c r="B539" s="49" t="n">
        <v>12.72551752267391</v>
      </c>
      <c r="C539" s="49" t="n">
        <v>12.22029040291124</v>
      </c>
      <c r="D539" s="49" t="n">
        <v>11.75971026770493</v>
      </c>
      <c r="E539" s="49" t="n">
        <v>11.3299585545063</v>
      </c>
      <c r="F539" s="49" t="n">
        <v>10.92223054041352</v>
      </c>
      <c r="G539" s="49" t="n">
        <v>10.53054644269654</v>
      </c>
      <c r="H539" s="49" t="n">
        <v>10.1506340543681</v>
      </c>
      <c r="I539" s="49" t="n">
        <v>9.77931020677658</v>
      </c>
      <c r="J539" s="49" t="n">
        <v>9.414115919427413</v>
      </c>
      <c r="K539" s="49" t="n">
        <v>9.053089834201042</v>
      </c>
      <c r="L539" s="49" t="n">
        <v>8.694621364261964</v>
      </c>
      <c r="M539" s="49" t="n">
        <v>8.469708283161408</v>
      </c>
      <c r="N539" s="49" t="n">
        <v>8.26972646167083</v>
      </c>
      <c r="O539" s="49" t="n">
        <v>8.085735357086428</v>
      </c>
      <c r="P539" s="49" t="n">
        <v>7.91406543496308</v>
      </c>
      <c r="Q539" s="49" t="n">
        <v>7.752467818314591</v>
      </c>
      <c r="R539" s="49" t="n">
        <v>7.600255144229267</v>
      </c>
      <c r="S539" s="49" t="n">
        <v>7.453621120942815</v>
      </c>
      <c r="T539" s="49" t="n">
        <v>7.31293112549189</v>
      </c>
      <c r="U539" s="49" t="n">
        <v>7.178745266305086</v>
      </c>
      <c r="V539" s="49" t="n">
        <v>7.046111514620783</v>
      </c>
      <c r="W539" s="49" t="n">
        <v>6.901201129575134</v>
      </c>
      <c r="X539" s="49" t="n">
        <v>6.76028404178258</v>
      </c>
      <c r="Y539" s="49" t="n">
        <v>6.625348245746232</v>
      </c>
      <c r="Z539" s="49" t="n">
        <v>6.500316365618888</v>
      </c>
      <c r="AA539" s="49" t="n">
        <v>6.3292575558426</v>
      </c>
      <c r="AB539" s="49" t="n">
        <v>6.200504625696817</v>
      </c>
      <c r="AC539" s="49" t="n">
        <v>6.075605546346956</v>
      </c>
      <c r="AD539" s="49" t="n">
        <v>5.953942416234365</v>
      </c>
      <c r="AE539" s="49" t="n">
        <v>5.835003544765081</v>
      </c>
      <c r="AF539" s="50" t="n">
        <v>5.71835943038919</v>
      </c>
    </row>
    <row r="540" hidden="1" s="108">
      <c r="A540" s="49" t="inlineStr">
        <is>
          <t>Peru_Offshore_2_high_temp_baseline</t>
        </is>
      </c>
      <c r="B540" s="49" t="n">
        <v>14.96314765848565</v>
      </c>
      <c r="C540" s="49" t="n">
        <v>14.38190154998756</v>
      </c>
      <c r="D540" s="49" t="n">
        <v>13.85685782766747</v>
      </c>
      <c r="E540" s="49" t="n">
        <v>13.37096488932914</v>
      </c>
      <c r="F540" s="49" t="n">
        <v>12.91338332748053</v>
      </c>
      <c r="G540" s="49" t="n">
        <v>12.47677500081996</v>
      </c>
      <c r="H540" s="49" t="n">
        <v>12.05591954329305</v>
      </c>
      <c r="I540" s="49" t="n">
        <v>11.64694877578277</v>
      </c>
      <c r="J540" s="49" t="n">
        <v>11.24689534577228</v>
      </c>
      <c r="K540" s="49" t="n">
        <v>10.85341265213078</v>
      </c>
      <c r="L540" s="49" t="n">
        <v>10.46459351741755</v>
      </c>
      <c r="M540" s="49" t="n">
        <v>10.19619608449561</v>
      </c>
      <c r="N540" s="49" t="n">
        <v>9.959182902652294</v>
      </c>
      <c r="O540" s="49" t="n">
        <v>9.74231742011394</v>
      </c>
      <c r="P540" s="49" t="n">
        <v>9.540993112868353</v>
      </c>
      <c r="Q540" s="49" t="n">
        <v>9.3523892685412</v>
      </c>
      <c r="R540" s="49" t="n">
        <v>9.175651111476473</v>
      </c>
      <c r="S540" s="49" t="n">
        <v>9.005989144130544</v>
      </c>
      <c r="T540" s="49" t="n">
        <v>8.843871699953455</v>
      </c>
      <c r="U540" s="49" t="n">
        <v>8.690013626064614</v>
      </c>
      <c r="V540" s="49" t="n">
        <v>8.538171845124163</v>
      </c>
      <c r="W540" s="49" t="n">
        <v>8.369953253068305</v>
      </c>
      <c r="X540" s="49" t="n">
        <v>8.206891701625452</v>
      </c>
      <c r="Y540" s="49" t="n">
        <v>8.051507542684883</v>
      </c>
      <c r="Z540" s="49" t="n">
        <v>7.90877006269875</v>
      </c>
      <c r="AA540" s="49" t="n">
        <v>7.707974052234007</v>
      </c>
      <c r="AB540" s="49" t="n">
        <v>7.560795169598821</v>
      </c>
      <c r="AC540" s="49" t="n">
        <v>7.418638004367761</v>
      </c>
      <c r="AD540" s="49" t="n">
        <v>7.280730204673912</v>
      </c>
      <c r="AE540" s="49" t="n">
        <v>7.146433207991895</v>
      </c>
      <c r="AF540" s="50" t="n">
        <v>7.015212017955708</v>
      </c>
    </row>
    <row r="541" hidden="1" s="108">
      <c r="A541" s="49" t="inlineStr">
        <is>
          <t>Peru_PV_2_high_temp_baseline</t>
        </is>
      </c>
      <c r="B541" s="49" t="n">
        <v>8.970483000889338</v>
      </c>
      <c r="C541" s="49" t="n">
        <v>8.465004960589413</v>
      </c>
      <c r="D541" s="49" t="n">
        <v>7.98412548007952</v>
      </c>
      <c r="E541" s="49" t="n">
        <v>7.520793340522127</v>
      </c>
      <c r="F541" s="49" t="n">
        <v>7.070488527440296</v>
      </c>
      <c r="G541" s="49" t="n">
        <v>6.630145085747929</v>
      </c>
      <c r="H541" s="49" t="n">
        <v>6.197588784386608</v>
      </c>
      <c r="I541" s="49" t="n">
        <v>5.771221060276224</v>
      </c>
      <c r="J541" s="49" t="n">
        <v>5.3498306973661</v>
      </c>
      <c r="K541" s="49" t="n">
        <v>4.932476160939784</v>
      </c>
      <c r="L541" s="49" t="n">
        <v>4.518409124011706</v>
      </c>
      <c r="M541" s="49" t="n">
        <v>4.386544455885199</v>
      </c>
      <c r="N541" s="49" t="n">
        <v>4.25915813114046</v>
      </c>
      <c r="O541" s="49" t="n">
        <v>4.134764442176881</v>
      </c>
      <c r="P541" s="49" t="n">
        <v>4.013112849217539</v>
      </c>
      <c r="Q541" s="49" t="n">
        <v>3.893240678127976</v>
      </c>
      <c r="R541" s="49" t="n">
        <v>3.774559507945178</v>
      </c>
      <c r="S541" s="49" t="n">
        <v>3.658337415244816</v>
      </c>
      <c r="T541" s="49" t="n">
        <v>3.543676871914377</v>
      </c>
      <c r="U541" s="49" t="n">
        <v>3.430741320930302</v>
      </c>
      <c r="V541" s="49" t="n">
        <v>3.318794744352147</v>
      </c>
      <c r="W541" s="49" t="n">
        <v>3.208004629151261</v>
      </c>
      <c r="X541" s="49" t="n">
        <v>3.097273918472886</v>
      </c>
      <c r="Y541" s="49" t="n">
        <v>2.987716655557379</v>
      </c>
      <c r="Z541" s="49" t="n">
        <v>2.883442430297363</v>
      </c>
      <c r="AA541" s="49" t="n">
        <v>2.753471843784759</v>
      </c>
      <c r="AB541" s="49" t="n">
        <v>2.643623882589847</v>
      </c>
      <c r="AC541" s="49" t="n">
        <v>2.534748414857349</v>
      </c>
      <c r="AD541" s="49" t="n">
        <v>2.426659587290411</v>
      </c>
      <c r="AE541" s="49" t="n">
        <v>2.319198648888414</v>
      </c>
      <c r="AF541" s="50" t="n">
        <v>2.21222859683632</v>
      </c>
    </row>
    <row r="542" hidden="1" s="108">
      <c r="A542" s="49" t="inlineStr">
        <is>
          <t>Peru_PV_3_high_temp_baseline</t>
        </is>
      </c>
      <c r="B542" s="49" t="n">
        <v>9.334630253936272</v>
      </c>
      <c r="C542" s="49" t="n">
        <v>8.808999910566866</v>
      </c>
      <c r="D542" s="49" t="n">
        <v>8.309714212466552</v>
      </c>
      <c r="E542" s="49" t="n">
        <v>7.829173330926205</v>
      </c>
      <c r="F542" s="49" t="n">
        <v>7.362504759349678</v>
      </c>
      <c r="G542" s="49" t="n">
        <v>6.906402720831188</v>
      </c>
      <c r="H542" s="49" t="n">
        <v>6.458522248862069</v>
      </c>
      <c r="I542" s="49" t="n">
        <v>6.017138624119382</v>
      </c>
      <c r="J542" s="49" t="n">
        <v>5.580944443962059</v>
      </c>
      <c r="K542" s="49" t="n">
        <v>5.148922823670736</v>
      </c>
      <c r="L542" s="49" t="n">
        <v>4.720264983547589</v>
      </c>
      <c r="M542" s="49" t="n">
        <v>4.582947296809952</v>
      </c>
      <c r="N542" s="49" t="n">
        <v>4.450381689361733</v>
      </c>
      <c r="O542" s="49" t="n">
        <v>4.320968105232231</v>
      </c>
      <c r="P542" s="49" t="n">
        <v>4.194431536890641</v>
      </c>
      <c r="Q542" s="49" t="n">
        <v>4.069737585254821</v>
      </c>
      <c r="R542" s="49" t="n">
        <v>3.946254553147415</v>
      </c>
      <c r="S542" s="49" t="n">
        <v>3.825331109337426</v>
      </c>
      <c r="T542" s="49" t="n">
        <v>3.706005467299375</v>
      </c>
      <c r="U542" s="49" t="n">
        <v>3.588447675881643</v>
      </c>
      <c r="V542" s="49" t="n">
        <v>3.471871306894249</v>
      </c>
      <c r="W542" s="49" t="n">
        <v>3.35620727290282</v>
      </c>
      <c r="X542" s="49" t="n">
        <v>3.240622963026205</v>
      </c>
      <c r="Y542" s="49" t="n">
        <v>3.126302638018724</v>
      </c>
      <c r="Z542" s="49" t="n">
        <v>3.017614260239054</v>
      </c>
      <c r="AA542" s="49" t="n">
        <v>2.881634487515034</v>
      </c>
      <c r="AB542" s="49" t="n">
        <v>2.767058018405706</v>
      </c>
      <c r="AC542" s="49" t="n">
        <v>2.653533827075304</v>
      </c>
      <c r="AD542" s="49" t="n">
        <v>2.540864951727978</v>
      </c>
      <c r="AE542" s="49" t="n">
        <v>2.428883225388709</v>
      </c>
      <c r="AF542" s="50" t="n">
        <v>2.317443589707569</v>
      </c>
    </row>
    <row r="543" hidden="1" s="108">
      <c r="A543" s="49" t="inlineStr">
        <is>
          <t>Peru_PV_4_high_temp_baseline</t>
        </is>
      </c>
      <c r="B543" s="49" t="n">
        <v>10.23924188377403</v>
      </c>
      <c r="C543" s="49" t="n">
        <v>9.666124805768838</v>
      </c>
      <c r="D543" s="49" t="n">
        <v>9.123261495538776</v>
      </c>
      <c r="E543" s="49" t="n">
        <v>8.601556754716887</v>
      </c>
      <c r="F543" s="49" t="n">
        <v>8.095166052771544</v>
      </c>
      <c r="G543" s="49" t="n">
        <v>7.600112270407587</v>
      </c>
      <c r="H543" s="49" t="n">
        <v>7.113563315172227</v>
      </c>
      <c r="I543" s="49" t="n">
        <v>6.633425967814245</v>
      </c>
      <c r="J543" s="49" t="n">
        <v>6.158103782975106</v>
      </c>
      <c r="K543" s="49" t="n">
        <v>5.686345754853577</v>
      </c>
      <c r="L543" s="49" t="n">
        <v>5.217147909908531</v>
      </c>
      <c r="M543" s="49" t="n">
        <v>5.065679116126057</v>
      </c>
      <c r="N543" s="49" t="n">
        <v>4.919576842905346</v>
      </c>
      <c r="O543" s="49" t="n">
        <v>4.777007296395743</v>
      </c>
      <c r="P543" s="49" t="n">
        <v>4.637647839574384</v>
      </c>
      <c r="Q543" s="49" t="n">
        <v>4.500316153991561</v>
      </c>
      <c r="R543" s="49" t="n">
        <v>4.364290900536195</v>
      </c>
      <c r="S543" s="49" t="n">
        <v>4.23109343939964</v>
      </c>
      <c r="T543" s="49" t="n">
        <v>4.09962803972312</v>
      </c>
      <c r="U543" s="49" t="n">
        <v>3.970080828693068</v>
      </c>
      <c r="V543" s="49" t="n">
        <v>3.84155901980141</v>
      </c>
      <c r="W543" s="49" t="n">
        <v>3.714251701086883</v>
      </c>
      <c r="X543" s="49" t="n">
        <v>3.587091206014451</v>
      </c>
      <c r="Y543" s="49" t="n">
        <v>3.461418114124605</v>
      </c>
      <c r="Z543" s="49" t="n">
        <v>3.342179650427197</v>
      </c>
      <c r="AA543" s="49" t="n">
        <v>3.192118930916632</v>
      </c>
      <c r="AB543" s="49" t="n">
        <v>3.066336266901306</v>
      </c>
      <c r="AC543" s="49" t="n">
        <v>2.941818347035749</v>
      </c>
      <c r="AD543" s="49" t="n">
        <v>2.818348308848213</v>
      </c>
      <c r="AE543" s="49" t="n">
        <v>2.6957414373829</v>
      </c>
      <c r="AF543" s="50" t="n">
        <v>2.573838830387478</v>
      </c>
    </row>
    <row r="544" hidden="1" s="108">
      <c r="A544" s="49" t="inlineStr">
        <is>
          <t>Pakistan_Onshore_2_low_temp_baseline</t>
        </is>
      </c>
      <c r="B544" s="49" t="n">
        <v>4.654528330427166</v>
      </c>
      <c r="C544" s="49" t="n">
        <v>4.528587209536982</v>
      </c>
      <c r="D544" s="49" t="n">
        <v>4.413657530868533</v>
      </c>
      <c r="E544" s="49" t="n">
        <v>4.30735493836672</v>
      </c>
      <c r="F544" s="49" t="n">
        <v>4.207979508948005</v>
      </c>
      <c r="G544" s="49" t="n">
        <v>4.114278290556274</v>
      </c>
      <c r="H544" s="49" t="n">
        <v>4.025302192655088</v>
      </c>
      <c r="I544" s="49" t="n">
        <v>3.940315664325949</v>
      </c>
      <c r="J544" s="49" t="n">
        <v>3.858737461467542</v>
      </c>
      <c r="K544" s="49" t="n">
        <v>3.780100524849252</v>
      </c>
      <c r="L544" s="49" t="n">
        <v>3.70402404001088</v>
      </c>
      <c r="M544" s="49" t="n">
        <v>3.626551950752932</v>
      </c>
      <c r="N544" s="49" t="n">
        <v>3.564770741368251</v>
      </c>
      <c r="O544" s="49" t="n">
        <v>3.505005506468732</v>
      </c>
      <c r="P544" s="49" t="n">
        <v>3.447356926241555</v>
      </c>
      <c r="Q544" s="49" t="n">
        <v>3.39230630269336</v>
      </c>
      <c r="R544" s="49" t="n">
        <v>3.338349653925309</v>
      </c>
      <c r="S544" s="49" t="n">
        <v>3.285722214994689</v>
      </c>
      <c r="T544" s="49" t="n">
        <v>3.23702510942596</v>
      </c>
      <c r="U544" s="49" t="n">
        <v>3.188082141717945</v>
      </c>
      <c r="V544" s="49" t="n">
        <v>3.139190854457419</v>
      </c>
      <c r="W544" s="49" t="n">
        <v>3.096208415894245</v>
      </c>
      <c r="X544" s="49" t="n">
        <v>3.054995953180312</v>
      </c>
      <c r="Y544" s="49" t="n">
        <v>3.014744233673006</v>
      </c>
      <c r="Z544" s="49" t="n">
        <v>2.979626964002469</v>
      </c>
      <c r="AA544" s="49" t="n">
        <v>2.907477046771162</v>
      </c>
      <c r="AB544" s="49" t="n">
        <v>2.864795234330661</v>
      </c>
      <c r="AC544" s="49" t="n">
        <v>2.823540607311178</v>
      </c>
      <c r="AD544" s="49" t="n">
        <v>2.783596320298752</v>
      </c>
      <c r="AE544" s="49" t="n">
        <v>2.744860148475334</v>
      </c>
      <c r="AF544" s="50" t="n">
        <v>2.707242124180314</v>
      </c>
    </row>
    <row r="545" hidden="1" s="108">
      <c r="A545" s="49" t="inlineStr">
        <is>
          <t>Pakistan_Onshore_3_low_temp_baseline</t>
        </is>
      </c>
      <c r="B545" s="49" t="n">
        <v>6.008309184479625</v>
      </c>
      <c r="C545" s="49" t="n">
        <v>5.84747758917702</v>
      </c>
      <c r="D545" s="49" t="n">
        <v>5.701153587610244</v>
      </c>
      <c r="E545" s="49" t="n">
        <v>5.566165973086013</v>
      </c>
      <c r="F545" s="49" t="n">
        <v>5.440252861828739</v>
      </c>
      <c r="G545" s="49" t="n">
        <v>5.32174621084511</v>
      </c>
      <c r="H545" s="49" t="n">
        <v>5.209381679007971</v>
      </c>
      <c r="I545" s="49" t="n">
        <v>5.102178616811603</v>
      </c>
      <c r="J545" s="49" t="n">
        <v>4.999361359675072</v>
      </c>
      <c r="K545" s="49" t="n">
        <v>4.900305911930857</v>
      </c>
      <c r="L545" s="49" t="n">
        <v>4.804502816161158</v>
      </c>
      <c r="M545" s="49" t="n">
        <v>4.70385359510191</v>
      </c>
      <c r="N545" s="49" t="n">
        <v>4.623912575533637</v>
      </c>
      <c r="O545" s="49" t="n">
        <v>4.546618776027607</v>
      </c>
      <c r="P545" s="49" t="n">
        <v>4.472105757844899</v>
      </c>
      <c r="Q545" s="49" t="n">
        <v>4.401009970361532</v>
      </c>
      <c r="R545" s="49" t="n">
        <v>4.331344999401656</v>
      </c>
      <c r="S545" s="49" t="n">
        <v>4.263422007908939</v>
      </c>
      <c r="T545" s="49" t="n">
        <v>4.200678454127506</v>
      </c>
      <c r="U545" s="49" t="n">
        <v>4.137596687820361</v>
      </c>
      <c r="V545" s="49" t="n">
        <v>4.074569960645501</v>
      </c>
      <c r="W545" s="49" t="n">
        <v>4.019321145677988</v>
      </c>
      <c r="X545" s="49" t="n">
        <v>3.96640286833229</v>
      </c>
      <c r="Y545" s="49" t="n">
        <v>3.914746103367662</v>
      </c>
      <c r="Z545" s="49" t="n">
        <v>3.869869080403353</v>
      </c>
      <c r="AA545" s="49" t="n">
        <v>3.776021467903161</v>
      </c>
      <c r="AB545" s="49" t="n">
        <v>3.721123179728356</v>
      </c>
      <c r="AC545" s="49" t="n">
        <v>3.668103421599823</v>
      </c>
      <c r="AD545" s="49" t="n">
        <v>3.61680824168721</v>
      </c>
      <c r="AE545" s="49" t="n">
        <v>3.567102968860046</v>
      </c>
      <c r="AF545" s="50" t="n">
        <v>3.518869095340178</v>
      </c>
    </row>
    <row r="546" hidden="1" s="108">
      <c r="A546" s="49" t="inlineStr">
        <is>
          <t>Pakistan_Offshore_1_low_temp_baseline</t>
        </is>
      </c>
      <c r="B546" s="49" t="n">
        <v>8.955675858859461</v>
      </c>
      <c r="C546" s="49" t="n">
        <v>8.670033170091061</v>
      </c>
      <c r="D546" s="49" t="n">
        <v>8.422714415650249</v>
      </c>
      <c r="E546" s="49" t="n">
        <v>8.202791979259182</v>
      </c>
      <c r="F546" s="49" t="n">
        <v>8.003376267796968</v>
      </c>
      <c r="G546" s="49" t="n">
        <v>7.819853974412423</v>
      </c>
      <c r="H546" s="49" t="n">
        <v>7.648990016274679</v>
      </c>
      <c r="I546" s="49" t="n">
        <v>7.488431236740896</v>
      </c>
      <c r="J546" s="49" t="n">
        <v>7.336414300404033</v>
      </c>
      <c r="K546" s="49" t="n">
        <v>7.191584839959271</v>
      </c>
      <c r="L546" s="49" t="n">
        <v>7.052880721604888</v>
      </c>
      <c r="M546" s="49" t="n">
        <v>6.867200950290654</v>
      </c>
      <c r="N546" s="49" t="n">
        <v>6.704827250192306</v>
      </c>
      <c r="O546" s="49" t="n">
        <v>6.557709726313811</v>
      </c>
      <c r="P546" s="49" t="n">
        <v>6.422510958448984</v>
      </c>
      <c r="Q546" s="49" t="n">
        <v>6.297172005834823</v>
      </c>
      <c r="R546" s="49" t="n">
        <v>6.181021833395362</v>
      </c>
      <c r="S546" s="49" t="n">
        <v>6.070667678222806</v>
      </c>
      <c r="T546" s="49" t="n">
        <v>5.966387990116854</v>
      </c>
      <c r="U546" s="49" t="n">
        <v>5.868629712292917</v>
      </c>
      <c r="V546" s="49" t="n">
        <v>5.773043059750544</v>
      </c>
      <c r="W546" s="49" t="n">
        <v>5.665325563105386</v>
      </c>
      <c r="X546" s="49" t="n">
        <v>5.562245792690449</v>
      </c>
      <c r="Y546" s="49" t="n">
        <v>5.465509304664212</v>
      </c>
      <c r="Z546" s="49" t="n">
        <v>5.37848728789588</v>
      </c>
      <c r="AA546" s="49" t="n">
        <v>5.252839961755333</v>
      </c>
      <c r="AB546" s="49" t="n">
        <v>5.164917577470314</v>
      </c>
      <c r="AC546" s="49" t="n">
        <v>5.081457104265306</v>
      </c>
      <c r="AD546" s="49" t="n">
        <v>5.001919882677296</v>
      </c>
      <c r="AE546" s="49" t="n">
        <v>4.925862795155586</v>
      </c>
      <c r="AF546" s="50" t="n">
        <v>4.852916913699949</v>
      </c>
    </row>
    <row r="547" hidden="1" s="108">
      <c r="A547" s="49" t="inlineStr">
        <is>
          <t>Pakistan_Offshore_2_low_temp_baseline</t>
        </is>
      </c>
      <c r="B547" s="49" t="n">
        <v>11.54006806212887</v>
      </c>
      <c r="C547" s="49" t="n">
        <v>11.17420506707676</v>
      </c>
      <c r="D547" s="49" t="n">
        <v>10.85993431404487</v>
      </c>
      <c r="E547" s="49" t="n">
        <v>10.5825415172684</v>
      </c>
      <c r="F547" s="49" t="n">
        <v>10.33275023498787</v>
      </c>
      <c r="G547" s="49" t="n">
        <v>10.10434932406981</v>
      </c>
      <c r="H547" s="49" t="n">
        <v>9.892983537762452</v>
      </c>
      <c r="I547" s="49" t="n">
        <v>9.695485185416835</v>
      </c>
      <c r="J547" s="49" t="n">
        <v>9.509480777046795</v>
      </c>
      <c r="K547" s="49" t="n">
        <v>9.333147487253044</v>
      </c>
      <c r="L547" s="49" t="n">
        <v>9.165055964135391</v>
      </c>
      <c r="M547" s="49" t="n">
        <v>8.921225981983936</v>
      </c>
      <c r="N547" s="49" t="n">
        <v>8.708768700002091</v>
      </c>
      <c r="O547" s="49" t="n">
        <v>8.516825619836098</v>
      </c>
      <c r="P547" s="49" t="n">
        <v>8.340895480465838</v>
      </c>
      <c r="Q547" s="49" t="n">
        <v>8.178201704528046</v>
      </c>
      <c r="R547" s="49" t="n">
        <v>8.027840017836201</v>
      </c>
      <c r="S547" s="49" t="n">
        <v>7.885234441190505</v>
      </c>
      <c r="T547" s="49" t="n">
        <v>7.750761543525019</v>
      </c>
      <c r="U547" s="49" t="n">
        <v>7.625025177678745</v>
      </c>
      <c r="V547" s="49" t="n">
        <v>7.502158260260386</v>
      </c>
      <c r="W547" s="49" t="n">
        <v>7.362854751089518</v>
      </c>
      <c r="X547" s="49" t="n">
        <v>7.229751746111742</v>
      </c>
      <c r="Y547" s="49" t="n">
        <v>7.105151798068626</v>
      </c>
      <c r="Z547" s="49" t="n">
        <v>6.993605187434424</v>
      </c>
      <c r="AA547" s="49" t="n">
        <v>6.829888991144947</v>
      </c>
      <c r="AB547" s="49" t="n">
        <v>6.717021502863937</v>
      </c>
      <c r="AC547" s="49" t="n">
        <v>6.610123919024232</v>
      </c>
      <c r="AD547" s="49" t="n">
        <v>6.508470681117711</v>
      </c>
      <c r="AE547" s="49" t="n">
        <v>6.411465037338151</v>
      </c>
      <c r="AF547" s="50" t="n">
        <v>6.318610252355626</v>
      </c>
    </row>
    <row r="548" hidden="1" s="108">
      <c r="A548" s="49" t="inlineStr">
        <is>
          <t>Pakistan_PV_2_low_temp_baseline</t>
        </is>
      </c>
      <c r="B548" s="49" t="n">
        <v>3.917069521096964</v>
      </c>
      <c r="C548" s="49" t="n">
        <v>3.746403745666502</v>
      </c>
      <c r="D548" s="49" t="n">
        <v>3.593505705411697</v>
      </c>
      <c r="E548" s="49" t="n">
        <v>3.45339156625848</v>
      </c>
      <c r="F548" s="49" t="n">
        <v>3.322885955961482</v>
      </c>
      <c r="G548" s="49" t="n">
        <v>3.199850387941217</v>
      </c>
      <c r="H548" s="49" t="n">
        <v>3.082781087084598</v>
      </c>
      <c r="I548" s="49" t="n">
        <v>2.970583306848221</v>
      </c>
      <c r="J548" s="49" t="n">
        <v>2.862437069142076</v>
      </c>
      <c r="K548" s="49" t="n">
        <v>2.757713410114298</v>
      </c>
      <c r="L548" s="49" t="n">
        <v>2.65592003417331</v>
      </c>
      <c r="M548" s="49" t="n">
        <v>2.59189467116896</v>
      </c>
      <c r="N548" s="49" t="n">
        <v>2.531957732054843</v>
      </c>
      <c r="O548" s="49" t="n">
        <v>2.47482402644674</v>
      </c>
      <c r="P548" s="49" t="n">
        <v>2.420267847133389</v>
      </c>
      <c r="Q548" s="49" t="n">
        <v>2.367456820231922</v>
      </c>
      <c r="R548" s="49" t="n">
        <v>2.315880501551836</v>
      </c>
      <c r="S548" s="49" t="n">
        <v>2.266612590317543</v>
      </c>
      <c r="T548" s="49" t="n">
        <v>2.218879550645934</v>
      </c>
      <c r="U548" s="49" t="n">
        <v>2.172813381131879</v>
      </c>
      <c r="V548" s="49" t="n">
        <v>2.127780701251987</v>
      </c>
      <c r="W548" s="49" t="n">
        <v>2.082416912144878</v>
      </c>
      <c r="X548" s="49" t="n">
        <v>2.037690194593933</v>
      </c>
      <c r="Y548" s="49" t="n">
        <v>1.994564469952214</v>
      </c>
      <c r="Z548" s="49" t="n">
        <v>1.956617528390621</v>
      </c>
      <c r="AA548" s="49" t="n">
        <v>1.896951305310683</v>
      </c>
      <c r="AB548" s="49" t="n">
        <v>1.855324000592373</v>
      </c>
      <c r="AC548" s="49" t="n">
        <v>1.815163528630206</v>
      </c>
      <c r="AD548" s="49" t="n">
        <v>1.776325404200744</v>
      </c>
      <c r="AE548" s="49" t="n">
        <v>1.738687355551932</v>
      </c>
      <c r="AF548" s="50" t="n">
        <v>1.702144983710883</v>
      </c>
    </row>
    <row r="549" hidden="1" s="108">
      <c r="A549" s="49" t="inlineStr">
        <is>
          <t>Pakistan_PV_3_low_temp_baseline</t>
        </is>
      </c>
      <c r="B549" s="49" t="n">
        <v>4.082638226994503</v>
      </c>
      <c r="C549" s="49" t="n">
        <v>3.904460125910894</v>
      </c>
      <c r="D549" s="49" t="n">
        <v>3.744994035187094</v>
      </c>
      <c r="E549" s="49" t="n">
        <v>3.598983905298507</v>
      </c>
      <c r="F549" s="49" t="n">
        <v>3.463080775978998</v>
      </c>
      <c r="G549" s="49" t="n">
        <v>3.335029157162208</v>
      </c>
      <c r="H549" s="49" t="n">
        <v>3.213242929341751</v>
      </c>
      <c r="I549" s="49" t="n">
        <v>3.09656735087181</v>
      </c>
      <c r="J549" s="49" t="n">
        <v>2.984137471018216</v>
      </c>
      <c r="K549" s="49" t="n">
        <v>2.875289802845413</v>
      </c>
      <c r="L549" s="49" t="n">
        <v>2.769505008535678</v>
      </c>
      <c r="M549" s="49" t="n">
        <v>2.702621068883363</v>
      </c>
      <c r="N549" s="49" t="n">
        <v>2.640033473093184</v>
      </c>
      <c r="O549" s="49" t="n">
        <v>2.580390295572949</v>
      </c>
      <c r="P549" s="49" t="n">
        <v>2.52345379245081</v>
      </c>
      <c r="Q549" s="49" t="n">
        <v>2.468348570878506</v>
      </c>
      <c r="R549" s="49" t="n">
        <v>2.414537871427046</v>
      </c>
      <c r="S549" s="49" t="n">
        <v>2.363150069368393</v>
      </c>
      <c r="T549" s="49" t="n">
        <v>2.313371853465053</v>
      </c>
      <c r="U549" s="49" t="n">
        <v>2.265341751628124</v>
      </c>
      <c r="V549" s="49" t="n">
        <v>2.218393986529283</v>
      </c>
      <c r="W549" s="49" t="n">
        <v>2.17109399353438</v>
      </c>
      <c r="X549" s="49" t="n">
        <v>2.12445986564617</v>
      </c>
      <c r="Y549" s="49" t="n">
        <v>2.079504547349211</v>
      </c>
      <c r="Z549" s="49" t="n">
        <v>2.039987646940756</v>
      </c>
      <c r="AA549" s="49" t="n">
        <v>1.97764461003682</v>
      </c>
      <c r="AB549" s="49" t="n">
        <v>1.93425357605464</v>
      </c>
      <c r="AC549" s="49" t="n">
        <v>1.892400572706142</v>
      </c>
      <c r="AD549" s="49" t="n">
        <v>1.851933821255043</v>
      </c>
      <c r="AE549" s="49" t="n">
        <v>1.812724884097237</v>
      </c>
      <c r="AF549" s="50" t="n">
        <v>1.774664103562948</v>
      </c>
    </row>
    <row r="550" hidden="1" s="108">
      <c r="A550" s="49" t="inlineStr">
        <is>
          <t>Pakistan_PV_4_low_temp_baseline</t>
        </is>
      </c>
      <c r="B550" s="49" t="n">
        <v>4.587213169088736</v>
      </c>
      <c r="C550" s="49" t="n">
        <v>4.386087437926775</v>
      </c>
      <c r="D550" s="49" t="n">
        <v>4.206523589792914</v>
      </c>
      <c r="E550" s="49" t="n">
        <v>4.042473367106561</v>
      </c>
      <c r="F550" s="49" t="n">
        <v>3.890083497316773</v>
      </c>
      <c r="G550" s="49" t="n">
        <v>3.746759153647075</v>
      </c>
      <c r="H550" s="49" t="n">
        <v>3.610675812144688</v>
      </c>
      <c r="I550" s="49" t="n">
        <v>3.480505335808112</v>
      </c>
      <c r="J550" s="49" t="n">
        <v>3.355253025707974</v>
      </c>
      <c r="K550" s="49" t="n">
        <v>3.234155973442639</v>
      </c>
      <c r="L550" s="49" t="n">
        <v>3.116617106776534</v>
      </c>
      <c r="M550" s="49" t="n">
        <v>3.040889505339366</v>
      </c>
      <c r="N550" s="49" t="n">
        <v>2.970118592619736</v>
      </c>
      <c r="O550" s="49" t="n">
        <v>2.902739357871868</v>
      </c>
      <c r="P550" s="49" t="n">
        <v>2.838477200523442</v>
      </c>
      <c r="Q550" s="49" t="n">
        <v>2.776318641502151</v>
      </c>
      <c r="R550" s="49" t="n">
        <v>2.715642302757728</v>
      </c>
      <c r="S550" s="49" t="n">
        <v>2.657756166728667</v>
      </c>
      <c r="T550" s="49" t="n">
        <v>2.601718415426832</v>
      </c>
      <c r="U550" s="49" t="n">
        <v>2.547690097893605</v>
      </c>
      <c r="V550" s="49" t="n">
        <v>2.494900101565375</v>
      </c>
      <c r="W550" s="49" t="n">
        <v>2.4416861357132</v>
      </c>
      <c r="X550" s="49" t="n">
        <v>2.389228404312594</v>
      </c>
      <c r="Y550" s="49" t="n">
        <v>2.338700650095118</v>
      </c>
      <c r="Z550" s="49" t="n">
        <v>2.2944579976054</v>
      </c>
      <c r="AA550" s="49" t="n">
        <v>2.223758724401776</v>
      </c>
      <c r="AB550" s="49" t="n">
        <v>2.175000030486804</v>
      </c>
      <c r="AC550" s="49" t="n">
        <v>2.128008051538786</v>
      </c>
      <c r="AD550" s="49" t="n">
        <v>2.082606784384584</v>
      </c>
      <c r="AE550" s="49" t="n">
        <v>2.038647324996934</v>
      </c>
      <c r="AF550" s="50" t="n">
        <v>1.996002572611461</v>
      </c>
    </row>
    <row r="551" hidden="1" s="108">
      <c r="A551" s="49" t="inlineStr">
        <is>
          <t>Pakistan_Onshore_2_high_temp_baseline</t>
        </is>
      </c>
      <c r="B551" s="49" t="n">
        <v>6.465556937305843</v>
      </c>
      <c r="C551" s="49" t="n">
        <v>6.204410581646002</v>
      </c>
      <c r="D551" s="49" t="n">
        <v>5.953414214364637</v>
      </c>
      <c r="E551" s="49" t="n">
        <v>5.710093540225149</v>
      </c>
      <c r="F551" s="49" t="n">
        <v>5.472665642011916</v>
      </c>
      <c r="G551" s="49" t="n">
        <v>5.239799185207743</v>
      </c>
      <c r="H551" s="49" t="n">
        <v>5.010469715510474</v>
      </c>
      <c r="I551" s="49" t="n">
        <v>4.783868203369747</v>
      </c>
      <c r="J551" s="49" t="n">
        <v>4.559340973940325</v>
      </c>
      <c r="K551" s="49" t="n">
        <v>4.336348945114235</v>
      </c>
      <c r="L551" s="49" t="n">
        <v>4.114439182038895</v>
      </c>
      <c r="M551" s="49" t="n">
        <v>4.022185701500155</v>
      </c>
      <c r="N551" s="49" t="n">
        <v>3.943477847436351</v>
      </c>
      <c r="O551" s="49" t="n">
        <v>3.866116353885224</v>
      </c>
      <c r="P551" s="49" t="n">
        <v>3.790203478023647</v>
      </c>
      <c r="Q551" s="49" t="n">
        <v>3.716184310262924</v>
      </c>
      <c r="R551" s="49" t="n">
        <v>3.64271611644094</v>
      </c>
      <c r="S551" s="49" t="n">
        <v>3.570018112840248</v>
      </c>
      <c r="T551" s="49" t="n">
        <v>3.500449946947178</v>
      </c>
      <c r="U551" s="49" t="n">
        <v>3.43024697071663</v>
      </c>
      <c r="V551" s="49" t="n">
        <v>3.359679844824413</v>
      </c>
      <c r="W551" s="49" t="n">
        <v>3.295806087485413</v>
      </c>
      <c r="X551" s="49" t="n">
        <v>3.232947693621712</v>
      </c>
      <c r="Y551" s="49" t="n">
        <v>3.170369575849304</v>
      </c>
      <c r="Z551" s="49" t="n">
        <v>3.111869899767833</v>
      </c>
      <c r="AA551" s="49" t="n">
        <v>3.019032668770234</v>
      </c>
      <c r="AB551" s="49" t="n">
        <v>2.952416764097897</v>
      </c>
      <c r="AC551" s="49" t="n">
        <v>2.886491435483245</v>
      </c>
      <c r="AD551" s="49" t="n">
        <v>2.821148090890047</v>
      </c>
      <c r="AE551" s="49" t="n">
        <v>2.756290585656014</v>
      </c>
      <c r="AF551" s="50" t="n">
        <v>2.691833145682017</v>
      </c>
    </row>
    <row r="552" hidden="1" s="108">
      <c r="A552" s="49" t="inlineStr">
        <is>
          <t>Pakistan_Onshore_3_high_temp_baseline</t>
        </is>
      </c>
      <c r="B552" s="49" t="n">
        <v>7.968069744023138</v>
      </c>
      <c r="C552" s="49" t="n">
        <v>7.659074799689064</v>
      </c>
      <c r="D552" s="49" t="n">
        <v>7.363161502643532</v>
      </c>
      <c r="E552" s="49" t="n">
        <v>7.077000691235567</v>
      </c>
      <c r="F552" s="49" t="n">
        <v>6.798184846453536</v>
      </c>
      <c r="G552" s="49" t="n">
        <v>6.524907676618176</v>
      </c>
      <c r="H552" s="49" t="n">
        <v>6.255770707283419</v>
      </c>
      <c r="I552" s="49" t="n">
        <v>5.98966098212712</v>
      </c>
      <c r="J552" s="49" t="n">
        <v>5.725670673377623</v>
      </c>
      <c r="K552" s="49" t="n">
        <v>5.463042469053372</v>
      </c>
      <c r="L552" s="49" t="n">
        <v>5.201131397211178</v>
      </c>
      <c r="M552" s="49" t="n">
        <v>5.086762611726081</v>
      </c>
      <c r="N552" s="49" t="n">
        <v>4.99034211083886</v>
      </c>
      <c r="O552" s="49" t="n">
        <v>4.895673842369181</v>
      </c>
      <c r="P552" s="49" t="n">
        <v>4.802892927141146</v>
      </c>
      <c r="Q552" s="49" t="n">
        <v>4.712589468085385</v>
      </c>
      <c r="R552" s="49" t="n">
        <v>4.62298048950912</v>
      </c>
      <c r="S552" s="49" t="n">
        <v>4.534356326819935</v>
      </c>
      <c r="T552" s="49" t="n">
        <v>4.449847849017337</v>
      </c>
      <c r="U552" s="49" t="n">
        <v>4.364457910222277</v>
      </c>
      <c r="V552" s="49" t="n">
        <v>4.27854520725686</v>
      </c>
      <c r="W552" s="49" t="n">
        <v>4.20132567561342</v>
      </c>
      <c r="X552" s="49" t="n">
        <v>4.125432726291881</v>
      </c>
      <c r="Y552" s="49" t="n">
        <v>4.049889275930873</v>
      </c>
      <c r="Z552" s="49" t="n">
        <v>3.979732769213044</v>
      </c>
      <c r="AA552" s="49" t="n">
        <v>3.863995107994028</v>
      </c>
      <c r="AB552" s="49" t="n">
        <v>3.783019490824294</v>
      </c>
      <c r="AC552" s="49" t="n">
        <v>3.702930982923769</v>
      </c>
      <c r="AD552" s="49" t="n">
        <v>3.623583273896666</v>
      </c>
      <c r="AE552" s="49" t="n">
        <v>3.544846439251419</v>
      </c>
      <c r="AF552" s="50" t="n">
        <v>3.466604177893974</v>
      </c>
    </row>
    <row r="553" hidden="1" s="108">
      <c r="A553" s="49" t="inlineStr">
        <is>
          <t>Pakistan_Offshore_1_high_temp_baseline</t>
        </is>
      </c>
      <c r="B553" s="49" t="n">
        <v>11.56374223465231</v>
      </c>
      <c r="C553" s="49" t="n">
        <v>11.08493373680951</v>
      </c>
      <c r="D553" s="49" t="n">
        <v>10.6414257880422</v>
      </c>
      <c r="E553" s="49" t="n">
        <v>10.22175189510063</v>
      </c>
      <c r="F553" s="49" t="n">
        <v>9.818563523231965</v>
      </c>
      <c r="G553" s="49" t="n">
        <v>9.426830200734621</v>
      </c>
      <c r="H553" s="49" t="n">
        <v>9.042920090510476</v>
      </c>
      <c r="I553" s="49" t="n">
        <v>8.664090526916819</v>
      </c>
      <c r="J553" s="49" t="n">
        <v>8.288187070315384</v>
      </c>
      <c r="K553" s="49" t="n">
        <v>7.91345621652667</v>
      </c>
      <c r="L553" s="49" t="n">
        <v>7.538423598772207</v>
      </c>
      <c r="M553" s="49" t="n">
        <v>7.340038392482048</v>
      </c>
      <c r="N553" s="49" t="n">
        <v>7.161299486859336</v>
      </c>
      <c r="O553" s="49" t="n">
        <v>6.995153791481901</v>
      </c>
      <c r="P553" s="49" t="n">
        <v>6.838701501757381</v>
      </c>
      <c r="Q553" s="49" t="n">
        <v>6.690163326057363</v>
      </c>
      <c r="R553" s="49" t="n">
        <v>6.548988682188714</v>
      </c>
      <c r="S553" s="49" t="n">
        <v>6.412180480243092</v>
      </c>
      <c r="T553" s="49" t="n">
        <v>6.280018694812773</v>
      </c>
      <c r="U553" s="49" t="n">
        <v>6.15293531000238</v>
      </c>
      <c r="V553" s="49" t="n">
        <v>6.027042203724741</v>
      </c>
      <c r="W553" s="49" t="n">
        <v>5.891552122239114</v>
      </c>
      <c r="X553" s="49" t="n">
        <v>5.75925895297823</v>
      </c>
      <c r="Y553" s="49" t="n">
        <v>5.63172282932249</v>
      </c>
      <c r="Z553" s="49" t="n">
        <v>5.512019283030037</v>
      </c>
      <c r="AA553" s="49" t="n">
        <v>5.356341298457883</v>
      </c>
      <c r="AB553" s="49" t="n">
        <v>5.233885046100104</v>
      </c>
      <c r="AC553" s="49" t="n">
        <v>5.114534194798523</v>
      </c>
      <c r="AD553" s="49" t="n">
        <v>4.997809549702527</v>
      </c>
      <c r="AE553" s="49" t="n">
        <v>4.883315625419163</v>
      </c>
      <c r="AF553" s="50" t="n">
        <v>4.770721811980921</v>
      </c>
    </row>
    <row r="554" hidden="1" s="108">
      <c r="A554" s="49" t="inlineStr">
        <is>
          <t>Pakistan_Offshore_2_high_temp_baseline</t>
        </is>
      </c>
      <c r="B554" s="49" t="n">
        <v>13.95777559634879</v>
      </c>
      <c r="C554" s="49" t="n">
        <v>13.39281669180326</v>
      </c>
      <c r="D554" s="49" t="n">
        <v>12.87474241047292</v>
      </c>
      <c r="E554" s="49" t="n">
        <v>12.38889604979801</v>
      </c>
      <c r="F554" s="49" t="n">
        <v>11.9259287286752</v>
      </c>
      <c r="G554" s="49" t="n">
        <v>11.4794821400172</v>
      </c>
      <c r="H554" s="49" t="n">
        <v>11.04500549144108</v>
      </c>
      <c r="I554" s="49" t="n">
        <v>10.61910049024382</v>
      </c>
      <c r="J554" s="49" t="n">
        <v>10.19913489853722</v>
      </c>
      <c r="K554" s="49" t="n">
        <v>9.783002497073449</v>
      </c>
      <c r="L554" s="49" t="n">
        <v>9.368967452492985</v>
      </c>
      <c r="M554" s="49" t="n">
        <v>9.124990879507909</v>
      </c>
      <c r="N554" s="49" t="n">
        <v>8.907131727362078</v>
      </c>
      <c r="O554" s="49" t="n">
        <v>8.706064258610802</v>
      </c>
      <c r="P554" s="49" t="n">
        <v>8.517964954611786</v>
      </c>
      <c r="Q554" s="49" t="n">
        <v>8.340492511323607</v>
      </c>
      <c r="R554" s="49" t="n">
        <v>8.17293702347791</v>
      </c>
      <c r="S554" s="49" t="n">
        <v>8.011324435693336</v>
      </c>
      <c r="T554" s="49" t="n">
        <v>7.856043078565294</v>
      </c>
      <c r="U554" s="49" t="n">
        <v>7.707685811167744</v>
      </c>
      <c r="V554" s="49" t="n">
        <v>7.561073489305805</v>
      </c>
      <c r="W554" s="49" t="n">
        <v>7.400756974647984</v>
      </c>
      <c r="X554" s="49" t="n">
        <v>7.244862390889987</v>
      </c>
      <c r="Y554" s="49" t="n">
        <v>7.095489846857316</v>
      </c>
      <c r="Z554" s="49" t="n">
        <v>6.956774699288007</v>
      </c>
      <c r="AA554" s="49" t="n">
        <v>6.770021964909603</v>
      </c>
      <c r="AB554" s="49" t="n">
        <v>6.627955147635523</v>
      </c>
      <c r="AC554" s="49" t="n">
        <v>6.490243257722873</v>
      </c>
      <c r="AD554" s="49" t="n">
        <v>6.356255981320643</v>
      </c>
      <c r="AE554" s="49" t="n">
        <v>6.225474336162406</v>
      </c>
      <c r="AF554" s="50" t="n">
        <v>6.097465653963562</v>
      </c>
    </row>
    <row r="555" hidden="1" s="108">
      <c r="A555" s="49" t="inlineStr">
        <is>
          <t>Pakistan_PV_2_high_temp_baseline</t>
        </is>
      </c>
      <c r="B555" s="49" t="n">
        <v>8.367880763907246</v>
      </c>
      <c r="C555" s="49" t="n">
        <v>7.896094573393588</v>
      </c>
      <c r="D555" s="49" t="n">
        <v>7.446618313173319</v>
      </c>
      <c r="E555" s="49" t="n">
        <v>7.012813948205144</v>
      </c>
      <c r="F555" s="49" t="n">
        <v>6.590415430095836</v>
      </c>
      <c r="G555" s="49" t="n">
        <v>6.176519838390885</v>
      </c>
      <c r="H555" s="49" t="n">
        <v>5.769060423122563</v>
      </c>
      <c r="I555" s="49" t="n">
        <v>5.366510277255151</v>
      </c>
      <c r="J555" s="49" t="n">
        <v>4.967705674984443</v>
      </c>
      <c r="K555" s="49" t="n">
        <v>4.571735627523575</v>
      </c>
      <c r="L555" s="49" t="n">
        <v>4.1778700582959</v>
      </c>
      <c r="M555" s="49" t="n">
        <v>4.055611453656939</v>
      </c>
      <c r="N555" s="49" t="n">
        <v>3.937253143117918</v>
      </c>
      <c r="O555" s="49" t="n">
        <v>3.821495859097464</v>
      </c>
      <c r="P555" s="49" t="n">
        <v>3.70811595856489</v>
      </c>
      <c r="Q555" s="49" t="n">
        <v>3.59627356224135</v>
      </c>
      <c r="R555" s="49" t="n">
        <v>3.485455737314359</v>
      </c>
      <c r="S555" s="49" t="n">
        <v>3.376756683724115</v>
      </c>
      <c r="T555" s="49" t="n">
        <v>3.269395604140281</v>
      </c>
      <c r="U555" s="49" t="n">
        <v>3.16351023175817</v>
      </c>
      <c r="V555" s="49" t="n">
        <v>3.058462203233589</v>
      </c>
      <c r="W555" s="49" t="n">
        <v>2.954217333434809</v>
      </c>
      <c r="X555" s="49" t="n">
        <v>2.8501490470695</v>
      </c>
      <c r="Y555" s="49" t="n">
        <v>2.747225451024154</v>
      </c>
      <c r="Z555" s="49" t="n">
        <v>2.649018741436408</v>
      </c>
      <c r="AA555" s="49" t="n">
        <v>2.528644466380313</v>
      </c>
      <c r="AB555" s="49" t="n">
        <v>2.425862880841568</v>
      </c>
      <c r="AC555" s="49" t="n">
        <v>2.324074243913126</v>
      </c>
      <c r="AD555" s="49" t="n">
        <v>2.223125165007815</v>
      </c>
      <c r="AE555" s="49" t="n">
        <v>2.122885355927065</v>
      </c>
      <c r="AF555" s="50" t="n">
        <v>2.023243092462328</v>
      </c>
    </row>
    <row r="556" hidden="1" s="108">
      <c r="A556" s="49" t="inlineStr">
        <is>
          <t>Pakistan_PV_3_high_temp_baseline</t>
        </is>
      </c>
      <c r="B556" s="49" t="n">
        <v>8.660199367882868</v>
      </c>
      <c r="C556" s="49" t="n">
        <v>8.171916190381978</v>
      </c>
      <c r="D556" s="49" t="n">
        <v>7.706883964123623</v>
      </c>
      <c r="E556" s="49" t="n">
        <v>7.258273755133006</v>
      </c>
      <c r="F556" s="49" t="n">
        <v>6.821700838504687</v>
      </c>
      <c r="G556" s="49" t="n">
        <v>6.394184978955948</v>
      </c>
      <c r="H556" s="49" t="n">
        <v>5.973607444130518</v>
      </c>
      <c r="I556" s="49" t="n">
        <v>5.558405715404897</v>
      </c>
      <c r="J556" s="49" t="n">
        <v>5.147391516278464</v>
      </c>
      <c r="K556" s="49" t="n">
        <v>4.739637070676782</v>
      </c>
      <c r="L556" s="49" t="n">
        <v>4.334401149709593</v>
      </c>
      <c r="M556" s="49" t="n">
        <v>4.207749832463566</v>
      </c>
      <c r="N556" s="49" t="n">
        <v>4.085203228249819</v>
      </c>
      <c r="O556" s="49" t="n">
        <v>3.965388348418315</v>
      </c>
      <c r="P556" s="49" t="n">
        <v>3.848068318089791</v>
      </c>
      <c r="Q556" s="49" t="n">
        <v>3.732355860867323</v>
      </c>
      <c r="R556" s="49" t="n">
        <v>3.617709165474158</v>
      </c>
      <c r="S556" s="49" t="n">
        <v>3.505282712660589</v>
      </c>
      <c r="T556" s="49" t="n">
        <v>3.394251919830886</v>
      </c>
      <c r="U556" s="49" t="n">
        <v>3.284761699201703</v>
      </c>
      <c r="V556" s="49" t="n">
        <v>3.176138140035759</v>
      </c>
      <c r="W556" s="49" t="n">
        <v>3.068504807550877</v>
      </c>
      <c r="X556" s="49" t="n">
        <v>2.961016744677878</v>
      </c>
      <c r="Y556" s="49" t="n">
        <v>2.854693282481147</v>
      </c>
      <c r="Z556" s="49" t="n">
        <v>2.753295451348114</v>
      </c>
      <c r="AA556" s="49" t="n">
        <v>2.628506362616524</v>
      </c>
      <c r="AB556" s="49" t="n">
        <v>2.522205266941345</v>
      </c>
      <c r="AC556" s="49" t="n">
        <v>2.416903148535644</v>
      </c>
      <c r="AD556" s="49" t="n">
        <v>2.312436442688111</v>
      </c>
      <c r="AE556" s="49" t="n">
        <v>2.208666028949776</v>
      </c>
      <c r="AF556" s="50" t="n">
        <v>2.105472423662087</v>
      </c>
    </row>
    <row r="557" hidden="1" s="108">
      <c r="A557" s="49" t="inlineStr">
        <is>
          <t>Pakistan_PV_4_high_temp_baseline</t>
        </is>
      </c>
      <c r="B557" s="49" t="n">
        <v>9.538226846007797</v>
      </c>
      <c r="C557" s="49" t="n">
        <v>9.000994198489515</v>
      </c>
      <c r="D557" s="49" t="n">
        <v>8.49056212621349</v>
      </c>
      <c r="E557" s="49" t="n">
        <v>7.999127686972917</v>
      </c>
      <c r="F557" s="49" t="n">
        <v>7.521685105087476</v>
      </c>
      <c r="G557" s="49" t="n">
        <v>7.054835627480356</v>
      </c>
      <c r="H557" s="49" t="n">
        <v>6.596166095455851</v>
      </c>
      <c r="I557" s="49" t="n">
        <v>6.143899618600375</v>
      </c>
      <c r="J557" s="49" t="n">
        <v>5.69668739463113</v>
      </c>
      <c r="K557" s="49" t="n">
        <v>5.253478612065187</v>
      </c>
      <c r="L557" s="49" t="n">
        <v>4.81343588064855</v>
      </c>
      <c r="M557" s="49" t="n">
        <v>4.673327598853406</v>
      </c>
      <c r="N557" s="49" t="n">
        <v>4.537987550667746</v>
      </c>
      <c r="O557" s="49" t="n">
        <v>4.405796746944104</v>
      </c>
      <c r="P557" s="49" t="n">
        <v>4.276471443224367</v>
      </c>
      <c r="Q557" s="49" t="n">
        <v>4.148967341571385</v>
      </c>
      <c r="R557" s="49" t="n">
        <v>4.022647198268781</v>
      </c>
      <c r="S557" s="49" t="n">
        <v>3.898857811219822</v>
      </c>
      <c r="T557" s="49" t="n">
        <v>3.77663084204185</v>
      </c>
      <c r="U557" s="49" t="n">
        <v>3.656131961267355</v>
      </c>
      <c r="V557" s="49" t="n">
        <v>3.536571699006537</v>
      </c>
      <c r="W557" s="49" t="n">
        <v>3.418394448455448</v>
      </c>
      <c r="X557" s="49" t="n">
        <v>3.300241839575941</v>
      </c>
      <c r="Y557" s="49" t="n">
        <v>3.183291390457216</v>
      </c>
      <c r="Z557" s="49" t="n">
        <v>3.071885935853554</v>
      </c>
      <c r="AA557" s="49" t="n">
        <v>2.933267651695502</v>
      </c>
      <c r="AB557" s="49" t="n">
        <v>2.815887365445837</v>
      </c>
      <c r="AC557" s="49" t="n">
        <v>2.6994863225548</v>
      </c>
      <c r="AD557" s="49" t="n">
        <v>2.583864333043873</v>
      </c>
      <c r="AE557" s="49" t="n">
        <v>2.468850083023364</v>
      </c>
      <c r="AF557" s="50" t="n">
        <v>2.354295418425685</v>
      </c>
    </row>
    <row r="558" hidden="1" s="108">
      <c r="A558" s="49" t="inlineStr">
        <is>
          <t>Poland_Onshore_2_low_temp_baseline</t>
        </is>
      </c>
      <c r="B558" s="49" t="n">
        <v>4.045601194745919</v>
      </c>
      <c r="C558" s="49" t="n">
        <v>3.934902323171992</v>
      </c>
      <c r="D558" s="49" t="n">
        <v>3.833391128397161</v>
      </c>
      <c r="E558" s="49" t="n">
        <v>3.739066870236636</v>
      </c>
      <c r="F558" s="49" t="n">
        <v>3.650502685341807</v>
      </c>
      <c r="G558" s="49" t="n">
        <v>3.566646501986218</v>
      </c>
      <c r="H558" s="49" t="n">
        <v>3.486701051971719</v>
      </c>
      <c r="I558" s="49" t="n">
        <v>3.410048137204928</v>
      </c>
      <c r="J558" s="49" t="n">
        <v>3.336198961091634</v>
      </c>
      <c r="K558" s="49" t="n">
        <v>3.264760483004797</v>
      </c>
      <c r="L558" s="49" t="n">
        <v>3.195411986798893</v>
      </c>
      <c r="M558" s="49" t="n">
        <v>3.128791701645124</v>
      </c>
      <c r="N558" s="49" t="n">
        <v>3.07526504503869</v>
      </c>
      <c r="O558" s="49" t="n">
        <v>3.023438458213853</v>
      </c>
      <c r="P558" s="49" t="n">
        <v>2.973395490329004</v>
      </c>
      <c r="Q558" s="49" t="n">
        <v>2.925536799914479</v>
      </c>
      <c r="R558" s="49" t="n">
        <v>2.878609064250268</v>
      </c>
      <c r="S558" s="49" t="n">
        <v>2.832807961942073</v>
      </c>
      <c r="T558" s="49" t="n">
        <v>2.790300217113781</v>
      </c>
      <c r="U558" s="49" t="n">
        <v>2.747606292723593</v>
      </c>
      <c r="V558" s="49" t="n">
        <v>2.704973808176648</v>
      </c>
      <c r="W558" s="49" t="n">
        <v>2.667288632857165</v>
      </c>
      <c r="X558" s="49" t="n">
        <v>2.63109381702409</v>
      </c>
      <c r="Y558" s="49" t="n">
        <v>2.595714881235904</v>
      </c>
      <c r="Z558" s="49" t="n">
        <v>2.564627965170993</v>
      </c>
      <c r="AA558" s="49" t="n">
        <v>2.502711337374395</v>
      </c>
      <c r="AB558" s="49" t="n">
        <v>2.465355021333085</v>
      </c>
      <c r="AC558" s="49" t="n">
        <v>2.42920228381952</v>
      </c>
      <c r="AD558" s="49" t="n">
        <v>2.394155470885043</v>
      </c>
      <c r="AE558" s="49" t="n">
        <v>2.360129125219688</v>
      </c>
      <c r="AF558" s="50" t="n">
        <v>2.327048015185851</v>
      </c>
    </row>
    <row r="559" hidden="1" s="108">
      <c r="A559" s="49" t="inlineStr">
        <is>
          <t>Poland_Onshore_3_low_temp_baseline</t>
        </is>
      </c>
      <c r="B559" s="49" t="n">
        <v>5.508489975685137</v>
      </c>
      <c r="C559" s="49" t="n">
        <v>5.359495386715516</v>
      </c>
      <c r="D559" s="49" t="n">
        <v>5.223394313962045</v>
      </c>
      <c r="E559" s="49" t="n">
        <v>5.097367495516584</v>
      </c>
      <c r="F559" s="49" t="n">
        <v>4.979403990168836</v>
      </c>
      <c r="G559" s="49" t="n">
        <v>4.868020751693311</v>
      </c>
      <c r="H559" s="49" t="n">
        <v>4.762093615387489</v>
      </c>
      <c r="I559" s="49" t="n">
        <v>4.660750619889398</v>
      </c>
      <c r="J559" s="49" t="n">
        <v>4.563302043008326</v>
      </c>
      <c r="K559" s="49" t="n">
        <v>4.469193007222612</v>
      </c>
      <c r="L559" s="49" t="n">
        <v>4.377970472469182</v>
      </c>
      <c r="M559" s="49" t="n">
        <v>4.286484346234557</v>
      </c>
      <c r="N559" s="49" t="n">
        <v>4.213393897139762</v>
      </c>
      <c r="O559" s="49" t="n">
        <v>4.14267227799919</v>
      </c>
      <c r="P559" s="49" t="n">
        <v>4.074437286073154</v>
      </c>
      <c r="Q559" s="49" t="n">
        <v>4.009252748495353</v>
      </c>
      <c r="R559" s="49" t="n">
        <v>3.945356005749427</v>
      </c>
      <c r="S559" s="49" t="n">
        <v>3.883022585399937</v>
      </c>
      <c r="T559" s="49" t="n">
        <v>3.825300345021291</v>
      </c>
      <c r="U559" s="49" t="n">
        <v>3.76729539473467</v>
      </c>
      <c r="V559" s="49" t="n">
        <v>3.709356346877007</v>
      </c>
      <c r="W559" s="49" t="n">
        <v>3.658357094595509</v>
      </c>
      <c r="X559" s="49" t="n">
        <v>3.60942810117391</v>
      </c>
      <c r="Y559" s="49" t="n">
        <v>3.561620758813545</v>
      </c>
      <c r="Z559" s="49" t="n">
        <v>3.519822059839056</v>
      </c>
      <c r="AA559" s="49" t="n">
        <v>3.434659935638116</v>
      </c>
      <c r="AB559" s="49" t="n">
        <v>3.384002326992557</v>
      </c>
      <c r="AC559" s="49" t="n">
        <v>3.335012806591001</v>
      </c>
      <c r="AD559" s="49" t="n">
        <v>3.287553954354995</v>
      </c>
      <c r="AE559" s="49" t="n">
        <v>3.241505535819531</v>
      </c>
      <c r="AF559" s="50" t="n">
        <v>3.196761724320819</v>
      </c>
    </row>
    <row r="560" hidden="1" s="108">
      <c r="A560" s="49" t="inlineStr">
        <is>
          <t>Poland_Offshore_1_low_temp_baseline</t>
        </is>
      </c>
      <c r="B560" s="49" t="n">
        <v>4.960933968862397</v>
      </c>
      <c r="C560" s="49" t="n">
        <v>4.801869636267803</v>
      </c>
      <c r="D560" s="49" t="n">
        <v>4.663247598542405</v>
      </c>
      <c r="E560" s="49" t="n">
        <v>4.539250328347595</v>
      </c>
      <c r="F560" s="49" t="n">
        <v>4.426210122842777</v>
      </c>
      <c r="G560" s="49" t="n">
        <v>4.32167115436421</v>
      </c>
      <c r="H560" s="49" t="n">
        <v>4.223911345534391</v>
      </c>
      <c r="I560" s="49" t="n">
        <v>4.131678144254463</v>
      </c>
      <c r="J560" s="49" t="n">
        <v>4.044033010557598</v>
      </c>
      <c r="K560" s="49" t="n">
        <v>3.960255133329875</v>
      </c>
      <c r="L560" s="49" t="n">
        <v>3.879779283184483</v>
      </c>
      <c r="M560" s="49" t="n">
        <v>3.778524074000239</v>
      </c>
      <c r="N560" s="49" t="n">
        <v>3.689710431560462</v>
      </c>
      <c r="O560" s="49" t="n">
        <v>3.609048861077603</v>
      </c>
      <c r="P560" s="49" t="n">
        <v>3.53476077000315</v>
      </c>
      <c r="Q560" s="49" t="n">
        <v>3.465748770696764</v>
      </c>
      <c r="R560" s="49" t="n">
        <v>3.401654984605433</v>
      </c>
      <c r="S560" s="49" t="n">
        <v>3.340671352248941</v>
      </c>
      <c r="T560" s="49" t="n">
        <v>3.282945911716374</v>
      </c>
      <c r="U560" s="49" t="n">
        <v>3.228716483948607</v>
      </c>
      <c r="V560" s="49" t="n">
        <v>3.175665109339634</v>
      </c>
      <c r="W560" s="49" t="n">
        <v>3.116175658946121</v>
      </c>
      <c r="X560" s="49" t="n">
        <v>3.059177373013415</v>
      </c>
      <c r="Y560" s="49" t="n">
        <v>3.005578683192271</v>
      </c>
      <c r="Z560" s="49" t="n">
        <v>2.957175482045193</v>
      </c>
      <c r="AA560" s="49" t="n">
        <v>2.888211554575245</v>
      </c>
      <c r="AB560" s="49" t="n">
        <v>2.839366833557115</v>
      </c>
      <c r="AC560" s="49" t="n">
        <v>2.792918115938306</v>
      </c>
      <c r="AD560" s="49" t="n">
        <v>2.748578119678879</v>
      </c>
      <c r="AE560" s="49" t="n">
        <v>2.706110476741892</v>
      </c>
      <c r="AF560" s="50" t="n">
        <v>2.665318355503216</v>
      </c>
    </row>
    <row r="561" hidden="1" s="108">
      <c r="A561" s="49" t="inlineStr">
        <is>
          <t>Poland_Offshore_2_low_temp_baseline</t>
        </is>
      </c>
      <c r="B561" s="49" t="n">
        <v>6.213443136466364</v>
      </c>
      <c r="C561" s="49" t="n">
        <v>6.015591675932629</v>
      </c>
      <c r="D561" s="49" t="n">
        <v>5.844745420412861</v>
      </c>
      <c r="E561" s="49" t="n">
        <v>5.693216169078186</v>
      </c>
      <c r="F561" s="49" t="n">
        <v>5.55615718311094</v>
      </c>
      <c r="G561" s="49" t="n">
        <v>5.43032343188082</v>
      </c>
      <c r="H561" s="49" t="n">
        <v>5.313439636386822</v>
      </c>
      <c r="I561" s="49" t="n">
        <v>5.203851040770314</v>
      </c>
      <c r="J561" s="49" t="n">
        <v>5.100317874006939</v>
      </c>
      <c r="K561" s="49" t="n">
        <v>5.001888097354865</v>
      </c>
      <c r="L561" s="49" t="n">
        <v>4.907815269659049</v>
      </c>
      <c r="M561" s="49" t="n">
        <v>4.778107237420479</v>
      </c>
      <c r="N561" s="49" t="n">
        <v>4.6648310637284</v>
      </c>
      <c r="O561" s="49" t="n">
        <v>4.562306788601743</v>
      </c>
      <c r="P561" s="49" t="n">
        <v>4.468179662220653</v>
      </c>
      <c r="Q561" s="49" t="n">
        <v>4.380997050837085</v>
      </c>
      <c r="R561" s="49" t="n">
        <v>4.300285650169623</v>
      </c>
      <c r="S561" s="49" t="n">
        <v>4.223651647816602</v>
      </c>
      <c r="T561" s="49" t="n">
        <v>4.151291707066731</v>
      </c>
      <c r="U561" s="49" t="n">
        <v>4.083521379839938</v>
      </c>
      <c r="V561" s="49" t="n">
        <v>4.01727154940782</v>
      </c>
      <c r="W561" s="49" t="n">
        <v>3.942453817490136</v>
      </c>
      <c r="X561" s="49" t="n">
        <v>3.87089772613819</v>
      </c>
      <c r="Y561" s="49" t="n">
        <v>3.803807281453634</v>
      </c>
      <c r="Z561" s="49" t="n">
        <v>3.743562106228088</v>
      </c>
      <c r="AA561" s="49" t="n">
        <v>3.656047852854846</v>
      </c>
      <c r="AB561" s="49" t="n">
        <v>3.595146793080769</v>
      </c>
      <c r="AC561" s="49" t="n">
        <v>3.537385190872375</v>
      </c>
      <c r="AD561" s="49" t="n">
        <v>3.482383256539494</v>
      </c>
      <c r="AE561" s="49" t="n">
        <v>3.429828585681611</v>
      </c>
      <c r="AF561" s="50" t="n">
        <v>3.379461098568839</v>
      </c>
    </row>
    <row r="562" hidden="1" s="108">
      <c r="A562" s="49" t="inlineStr">
        <is>
          <t>Poland_PV_4_low_temp_baseline</t>
        </is>
      </c>
      <c r="B562" s="49" t="n">
        <v>6.298710648273262</v>
      </c>
      <c r="C562" s="49" t="n">
        <v>6.018952975341378</v>
      </c>
      <c r="D562" s="49" t="n">
        <v>5.771011787176686</v>
      </c>
      <c r="E562" s="49" t="n">
        <v>5.545925089255534</v>
      </c>
      <c r="F562" s="49" t="n">
        <v>5.337982962180306</v>
      </c>
      <c r="G562" s="49" t="n">
        <v>5.143340095334104</v>
      </c>
      <c r="H562" s="49" t="n">
        <v>4.959292579352574</v>
      </c>
      <c r="I562" s="49" t="n">
        <v>4.783872068432521</v>
      </c>
      <c r="J562" s="49" t="n">
        <v>4.615604342301628</v>
      </c>
      <c r="K562" s="49" t="n">
        <v>4.453358690535507</v>
      </c>
      <c r="L562" s="49" t="n">
        <v>4.296250180797195</v>
      </c>
      <c r="M562" s="49" t="n">
        <v>4.190281805691429</v>
      </c>
      <c r="N562" s="49" t="n">
        <v>4.091567622744932</v>
      </c>
      <c r="O562" s="49" t="n">
        <v>3.997799786716679</v>
      </c>
      <c r="P562" s="49" t="n">
        <v>3.908573171558221</v>
      </c>
      <c r="Q562" s="49" t="n">
        <v>3.822393959618164</v>
      </c>
      <c r="R562" s="49" t="n">
        <v>3.738346680002864</v>
      </c>
      <c r="S562" s="49" t="n">
        <v>3.65835881736065</v>
      </c>
      <c r="T562" s="49" t="n">
        <v>3.581042673672861</v>
      </c>
      <c r="U562" s="49" t="n">
        <v>3.506635664236306</v>
      </c>
      <c r="V562" s="49" t="n">
        <v>3.434002117357538</v>
      </c>
      <c r="W562" s="49" t="n">
        <v>3.360694756964369</v>
      </c>
      <c r="X562" s="49" t="n">
        <v>3.288451977090198</v>
      </c>
      <c r="Y562" s="49" t="n">
        <v>3.219004020024854</v>
      </c>
      <c r="Z562" s="49" t="n">
        <v>3.15876994053527</v>
      </c>
      <c r="AA562" s="49" t="n">
        <v>3.05950029391311</v>
      </c>
      <c r="AB562" s="49" t="n">
        <v>2.99251556848196</v>
      </c>
      <c r="AC562" s="49" t="n">
        <v>2.928089321253679</v>
      </c>
      <c r="AD562" s="49" t="n">
        <v>2.865963398782456</v>
      </c>
      <c r="AE562" s="49" t="n">
        <v>2.805919475509946</v>
      </c>
      <c r="AF562" s="50" t="n">
        <v>2.747771267754822</v>
      </c>
    </row>
    <row r="563" hidden="1" s="108">
      <c r="A563" s="49" t="inlineStr">
        <is>
          <t>Poland_Onshore_2_high_temp_baseline</t>
        </is>
      </c>
      <c r="B563" s="49" t="n">
        <v>5.904114919873658</v>
      </c>
      <c r="C563" s="49" t="n">
        <v>5.659102795654807</v>
      </c>
      <c r="D563" s="49" t="n">
        <v>5.42262574442365</v>
      </c>
      <c r="E563" s="49" t="n">
        <v>5.192563768049645</v>
      </c>
      <c r="F563" s="49" t="n">
        <v>4.967387215498084</v>
      </c>
      <c r="G563" s="49" t="n">
        <v>4.745952024726419</v>
      </c>
      <c r="H563" s="49" t="n">
        <v>4.527376146912768</v>
      </c>
      <c r="I563" s="49" t="n">
        <v>4.310961432430819</v>
      </c>
      <c r="J563" s="49" t="n">
        <v>4.096142315571276</v>
      </c>
      <c r="K563" s="49" t="n">
        <v>3.882450986946821</v>
      </c>
      <c r="L563" s="49" t="n">
        <v>3.669493084036566</v>
      </c>
      <c r="M563" s="49" t="n">
        <v>3.585557424480958</v>
      </c>
      <c r="N563" s="49" t="n">
        <v>3.513034803832776</v>
      </c>
      <c r="O563" s="49" t="n">
        <v>3.441651746237196</v>
      </c>
      <c r="P563" s="49" t="n">
        <v>3.371493762574748</v>
      </c>
      <c r="Q563" s="49" t="n">
        <v>3.302934799827512</v>
      </c>
      <c r="R563" s="49" t="n">
        <v>3.234844368809548</v>
      </c>
      <c r="S563" s="49" t="n">
        <v>3.167406615410446</v>
      </c>
      <c r="T563" s="49" t="n">
        <v>3.102605929764999</v>
      </c>
      <c r="U563" s="49" t="n">
        <v>3.037275034764477</v>
      </c>
      <c r="V563" s="49" t="n">
        <v>2.971641689247523</v>
      </c>
      <c r="W563" s="49" t="n">
        <v>2.911736134422134</v>
      </c>
      <c r="X563" s="49" t="n">
        <v>2.852660696840258</v>
      </c>
      <c r="Y563" s="49" t="n">
        <v>2.793796517284617</v>
      </c>
      <c r="Z563" s="49" t="n">
        <v>2.738333027692677</v>
      </c>
      <c r="AA563" s="49" t="n">
        <v>2.654009185275753</v>
      </c>
      <c r="AB563" s="49" t="n">
        <v>2.591685394770546</v>
      </c>
      <c r="AC563" s="49" t="n">
        <v>2.529916515734748</v>
      </c>
      <c r="AD563" s="49" t="n">
        <v>2.468610346156622</v>
      </c>
      <c r="AE563" s="49" t="n">
        <v>2.407685207632897</v>
      </c>
      <c r="AF563" s="50" t="n">
        <v>2.34706819081233</v>
      </c>
    </row>
    <row r="564" hidden="1" s="108">
      <c r="A564" s="49" t="inlineStr">
        <is>
          <t>Poland_Onshore_3_high_temp_baseline</t>
        </is>
      </c>
      <c r="B564" s="49" t="n">
        <v>7.579565232415158</v>
      </c>
      <c r="C564" s="49" t="n">
        <v>7.280027588415105</v>
      </c>
      <c r="D564" s="49" t="n">
        <v>6.992115447246492</v>
      </c>
      <c r="E564" s="49" t="n">
        <v>6.712781716893566</v>
      </c>
      <c r="F564" s="49" t="n">
        <v>6.439817985990437</v>
      </c>
      <c r="G564" s="49" t="n">
        <v>6.171562731521196</v>
      </c>
      <c r="H564" s="49" t="n">
        <v>5.906725148382542</v>
      </c>
      <c r="I564" s="49" t="n">
        <v>5.644273719549767</v>
      </c>
      <c r="J564" s="49" t="n">
        <v>5.383362942416611</v>
      </c>
      <c r="K564" s="49" t="n">
        <v>5.123283523239515</v>
      </c>
      <c r="L564" s="49" t="n">
        <v>4.863427535489979</v>
      </c>
      <c r="M564" s="49" t="n">
        <v>4.754831596031535</v>
      </c>
      <c r="N564" s="49" t="n">
        <v>4.662359848925066</v>
      </c>
      <c r="O564" s="49" t="n">
        <v>4.571469360478791</v>
      </c>
      <c r="P564" s="49" t="n">
        <v>4.482281086462645</v>
      </c>
      <c r="Q564" s="49" t="n">
        <v>4.395324327288385</v>
      </c>
      <c r="R564" s="49" t="n">
        <v>4.308998398927719</v>
      </c>
      <c r="S564" s="49" t="n">
        <v>4.223563759051915</v>
      </c>
      <c r="T564" s="49" t="n">
        <v>4.141829774299662</v>
      </c>
      <c r="U564" s="49" t="n">
        <v>4.059311762257412</v>
      </c>
      <c r="V564" s="49" t="n">
        <v>3.976331796406648</v>
      </c>
      <c r="W564" s="49" t="n">
        <v>3.901619373938253</v>
      </c>
      <c r="X564" s="49" t="n">
        <v>3.827955144578961</v>
      </c>
      <c r="Y564" s="49" t="n">
        <v>3.754455750079023</v>
      </c>
      <c r="Z564" s="49" t="n">
        <v>3.685621504176884</v>
      </c>
      <c r="AA564" s="49" t="n">
        <v>3.575863955149432</v>
      </c>
      <c r="AB564" s="49" t="n">
        <v>3.497049776284606</v>
      </c>
      <c r="AC564" s="49" t="n">
        <v>3.418859773139748</v>
      </c>
      <c r="AD564" s="49" t="n">
        <v>3.341154055941165</v>
      </c>
      <c r="AE564" s="49" t="n">
        <v>3.263807252193492</v>
      </c>
      <c r="AF564" s="50" t="n">
        <v>3.186705984843476</v>
      </c>
    </row>
    <row r="565" hidden="1" s="108">
      <c r="A565" s="49" t="inlineStr">
        <is>
          <t>Poland_Offshore_1_high_temp_baseline</t>
        </is>
      </c>
      <c r="B565" s="49" t="n">
        <v>6.891499902526984</v>
      </c>
      <c r="C565" s="49" t="n">
        <v>6.589078776013918</v>
      </c>
      <c r="D565" s="49" t="n">
        <v>6.305796812801849</v>
      </c>
      <c r="E565" s="49" t="n">
        <v>6.035868201521694</v>
      </c>
      <c r="F565" s="49" t="n">
        <v>5.775618368510766</v>
      </c>
      <c r="G565" s="49" t="n">
        <v>5.522564080489373</v>
      </c>
      <c r="H565" s="49" t="n">
        <v>5.274943936412638</v>
      </c>
      <c r="I565" s="49" t="n">
        <v>5.031458570797371</v>
      </c>
      <c r="J565" s="49" t="n">
        <v>4.791117540262016</v>
      </c>
      <c r="K565" s="49" t="n">
        <v>4.553144388010558</v>
      </c>
      <c r="L565" s="49" t="n">
        <v>4.316915268100743</v>
      </c>
      <c r="M565" s="49" t="n">
        <v>4.20184068785343</v>
      </c>
      <c r="N565" s="49" t="n">
        <v>4.09723864576679</v>
      </c>
      <c r="O565" s="49" t="n">
        <v>3.999372210410963</v>
      </c>
      <c r="P565" s="49" t="n">
        <v>3.9067066243818</v>
      </c>
      <c r="Q565" s="49" t="n">
        <v>3.818300969006991</v>
      </c>
      <c r="R565" s="49" t="n">
        <v>3.733866381228491</v>
      </c>
      <c r="S565" s="49" t="n">
        <v>3.651813493427075</v>
      </c>
      <c r="T565" s="49" t="n">
        <v>3.572293574657485</v>
      </c>
      <c r="U565" s="49" t="n">
        <v>3.495539013850939</v>
      </c>
      <c r="V565" s="49" t="n">
        <v>3.419484394533384</v>
      </c>
      <c r="W565" s="49" t="n">
        <v>3.338376119566209</v>
      </c>
      <c r="X565" s="49" t="n">
        <v>3.258978571286952</v>
      </c>
      <c r="Y565" s="49" t="n">
        <v>3.18212136184549</v>
      </c>
      <c r="Z565" s="49" t="n">
        <v>3.109439730191313</v>
      </c>
      <c r="AA565" s="49" t="n">
        <v>3.017638939373229</v>
      </c>
      <c r="AB565" s="49" t="n">
        <v>2.943515721518736</v>
      </c>
      <c r="AC565" s="49" t="n">
        <v>2.871054638950175</v>
      </c>
      <c r="AD565" s="49" t="n">
        <v>2.80000105641064</v>
      </c>
      <c r="AE565" s="49" t="n">
        <v>2.73014496715563</v>
      </c>
      <c r="AF565" s="50" t="n">
        <v>2.661310962828085</v>
      </c>
    </row>
    <row r="566" hidden="1" s="108">
      <c r="A566" s="49" t="inlineStr">
        <is>
          <t>Poland_Offshore_2_high_temp_baseline</t>
        </is>
      </c>
      <c r="B566" s="49" t="n">
        <v>7.982116382383943</v>
      </c>
      <c r="C566" s="49" t="n">
        <v>7.643400771086545</v>
      </c>
      <c r="D566" s="49" t="n">
        <v>7.329479321803831</v>
      </c>
      <c r="E566" s="49" t="n">
        <v>7.032960683272631</v>
      </c>
      <c r="F566" s="49" t="n">
        <v>6.749157286778584</v>
      </c>
      <c r="G566" s="49" t="n">
        <v>6.474907064484132</v>
      </c>
      <c r="H566" s="49" t="n">
        <v>6.207972186127947</v>
      </c>
      <c r="I566" s="49" t="n">
        <v>5.94670642733286</v>
      </c>
      <c r="J566" s="49" t="n">
        <v>5.689859174161862</v>
      </c>
      <c r="K566" s="49" t="n">
        <v>5.43645392918343</v>
      </c>
      <c r="L566" s="49" t="n">
        <v>5.185709787523092</v>
      </c>
      <c r="M566" s="49" t="n">
        <v>5.049245961441247</v>
      </c>
      <c r="N566" s="49" t="n">
        <v>4.926432482353107</v>
      </c>
      <c r="O566" s="49" t="n">
        <v>4.812401371814796</v>
      </c>
      <c r="P566" s="49" t="n">
        <v>4.705156025513743</v>
      </c>
      <c r="Q566" s="49" t="n">
        <v>4.603473527101435</v>
      </c>
      <c r="R566" s="49" t="n">
        <v>4.506982070977268</v>
      </c>
      <c r="S566" s="49" t="n">
        <v>4.41360814470038</v>
      </c>
      <c r="T566" s="49" t="n">
        <v>4.323553243530617</v>
      </c>
      <c r="U566" s="49" t="n">
        <v>4.237125398036346</v>
      </c>
      <c r="V566" s="49" t="n">
        <v>4.151624011749128</v>
      </c>
      <c r="W566" s="49" t="n">
        <v>4.058964548168002</v>
      </c>
      <c r="X566" s="49" t="n">
        <v>3.968678250082861</v>
      </c>
      <c r="Y566" s="49" t="n">
        <v>3.88186292025034</v>
      </c>
      <c r="Z566" s="49" t="n">
        <v>3.800678944317014</v>
      </c>
      <c r="AA566" s="49" t="n">
        <v>3.694509125180687</v>
      </c>
      <c r="AB566" s="49" t="n">
        <v>3.611724733064247</v>
      </c>
      <c r="AC566" s="49" t="n">
        <v>3.531291783591733</v>
      </c>
      <c r="AD566" s="49" t="n">
        <v>3.452884428242088</v>
      </c>
      <c r="AE566" s="49" t="n">
        <v>3.376234807717074</v>
      </c>
      <c r="AF566" s="50" t="n">
        <v>3.301120036601966</v>
      </c>
    </row>
    <row r="567" hidden="1" s="108">
      <c r="A567" s="49" t="inlineStr">
        <is>
          <t>Poland_PV_4_high_temp_baseline</t>
        </is>
      </c>
      <c r="B567" s="49" t="n">
        <v>12.29240445709174</v>
      </c>
      <c r="C567" s="49" t="n">
        <v>11.60652866963332</v>
      </c>
      <c r="D567" s="49" t="n">
        <v>10.9597330186968</v>
      </c>
      <c r="E567" s="49" t="n">
        <v>10.34018875378092</v>
      </c>
      <c r="F567" s="49" t="n">
        <v>9.740293299551983</v>
      </c>
      <c r="G567" s="49" t="n">
        <v>9.154871444468611</v>
      </c>
      <c r="H567" s="49" t="n">
        <v>8.580235981786057</v>
      </c>
      <c r="I567" s="49" t="n">
        <v>8.013659581774135</v>
      </c>
      <c r="J567" s="49" t="n">
        <v>7.453059991212918</v>
      </c>
      <c r="K567" s="49" t="n">
        <v>6.896803251923405</v>
      </c>
      <c r="L567" s="49" t="n">
        <v>6.343575734400869</v>
      </c>
      <c r="M567" s="49" t="n">
        <v>6.16018270977902</v>
      </c>
      <c r="N567" s="49" t="n">
        <v>5.983791843157617</v>
      </c>
      <c r="O567" s="49" t="n">
        <v>5.812017305911008</v>
      </c>
      <c r="P567" s="49" t="n">
        <v>5.64444749355919</v>
      </c>
      <c r="Q567" s="49" t="n">
        <v>5.479540824432705</v>
      </c>
      <c r="R567" s="49" t="n">
        <v>5.31635612074155</v>
      </c>
      <c r="S567" s="49" t="n">
        <v>5.156899063761173</v>
      </c>
      <c r="T567" s="49" t="n">
        <v>4.999737101185907</v>
      </c>
      <c r="U567" s="49" t="n">
        <v>4.845121905773353</v>
      </c>
      <c r="V567" s="49" t="n">
        <v>4.691882895793125</v>
      </c>
      <c r="W567" s="49" t="n">
        <v>4.540438443252054</v>
      </c>
      <c r="X567" s="49" t="n">
        <v>4.388970019086186</v>
      </c>
      <c r="Y567" s="49" t="n">
        <v>4.23923079655694</v>
      </c>
      <c r="Z567" s="49" t="n">
        <v>4.097692980009319</v>
      </c>
      <c r="AA567" s="49" t="n">
        <v>3.915520745798208</v>
      </c>
      <c r="AB567" s="49" t="n">
        <v>3.764938619701069</v>
      </c>
      <c r="AC567" s="49" t="n">
        <v>3.615744933364167</v>
      </c>
      <c r="AD567" s="49" t="n">
        <v>3.467638525965516</v>
      </c>
      <c r="AE567" s="49" t="n">
        <v>3.320360902041286</v>
      </c>
      <c r="AF567" s="50" t="n">
        <v>3.173687732650749</v>
      </c>
    </row>
    <row r="568" hidden="1" s="108">
      <c r="A568" s="49" t="inlineStr">
        <is>
          <t>Portugal_Onshore_3_low_temp_baseline</t>
        </is>
      </c>
      <c r="B568" s="49" t="n">
        <v>6.147082523639638</v>
      </c>
      <c r="C568" s="49" t="n">
        <v>5.977248530908266</v>
      </c>
      <c r="D568" s="49" t="n">
        <v>5.820872387460139</v>
      </c>
      <c r="E568" s="49" t="n">
        <v>5.67499964366983</v>
      </c>
      <c r="F568" s="49" t="n">
        <v>5.537522285245546</v>
      </c>
      <c r="G568" s="49" t="n">
        <v>5.406885124596904</v>
      </c>
      <c r="H568" s="49" t="n">
        <v>5.281908830003331</v>
      </c>
      <c r="I568" s="49" t="n">
        <v>5.161678217302099</v>
      </c>
      <c r="J568" s="49" t="n">
        <v>5.045468981731926</v>
      </c>
      <c r="K568" s="49" t="n">
        <v>4.93269806183716</v>
      </c>
      <c r="L568" s="49" t="n">
        <v>4.822889068695441</v>
      </c>
      <c r="M568" s="49" t="n">
        <v>4.72263083149463</v>
      </c>
      <c r="N568" s="49" t="n">
        <v>4.641539849571796</v>
      </c>
      <c r="O568" s="49" t="n">
        <v>4.562957002309098</v>
      </c>
      <c r="P568" s="49" t="n">
        <v>4.487002748572527</v>
      </c>
      <c r="Q568" s="49" t="n">
        <v>4.414260503462046</v>
      </c>
      <c r="R568" s="49" t="n">
        <v>4.342898336572761</v>
      </c>
      <c r="S568" s="49" t="n">
        <v>4.273201041669476</v>
      </c>
      <c r="T568" s="49" t="n">
        <v>4.208329471909945</v>
      </c>
      <c r="U568" s="49" t="n">
        <v>4.143203868800331</v>
      </c>
      <c r="V568" s="49" t="n">
        <v>4.078185717849887</v>
      </c>
      <c r="W568" s="49" t="n">
        <v>4.020416348257431</v>
      </c>
      <c r="X568" s="49" t="n">
        <v>3.964848464212693</v>
      </c>
      <c r="Y568" s="49" t="n">
        <v>3.910497900962297</v>
      </c>
      <c r="Z568" s="49" t="n">
        <v>3.862434716400426</v>
      </c>
      <c r="AA568" s="49" t="n">
        <v>3.769428557294199</v>
      </c>
      <c r="AB568" s="49" t="n">
        <v>3.712273024661717</v>
      </c>
      <c r="AC568" s="49" t="n">
        <v>3.656898849905637</v>
      </c>
      <c r="AD568" s="49" t="n">
        <v>3.603163268236138</v>
      </c>
      <c r="AE568" s="49" t="n">
        <v>3.550941310357791</v>
      </c>
      <c r="AF568" s="50" t="n">
        <v>3.500122927657056</v>
      </c>
    </row>
    <row r="569" hidden="1" s="108">
      <c r="A569" s="49" t="inlineStr">
        <is>
          <t>Portugal_Offshore_1_low_temp_baseline</t>
        </is>
      </c>
      <c r="B569" s="49" t="n">
        <v>6.906390521396321</v>
      </c>
      <c r="C569" s="49" t="n">
        <v>6.685575354445831</v>
      </c>
      <c r="D569" s="49" t="n">
        <v>6.493718585850668</v>
      </c>
      <c r="E569" s="49" t="n">
        <v>6.322556725285201</v>
      </c>
      <c r="F569" s="49" t="n">
        <v>6.166879462147766</v>
      </c>
      <c r="G569" s="49" t="n">
        <v>6.023197649529165</v>
      </c>
      <c r="H569" s="49" t="n">
        <v>5.889064281200502</v>
      </c>
      <c r="I569" s="49" t="n">
        <v>5.762699233580665</v>
      </c>
      <c r="J569" s="49" t="n">
        <v>5.642768396075909</v>
      </c>
      <c r="K569" s="49" t="n">
        <v>5.528246919391443</v>
      </c>
      <c r="L569" s="49" t="n">
        <v>5.41833094498927</v>
      </c>
      <c r="M569" s="49" t="n">
        <v>5.276382003802775</v>
      </c>
      <c r="N569" s="49" t="n">
        <v>5.152039336039251</v>
      </c>
      <c r="O569" s="49" t="n">
        <v>5.03922790134617</v>
      </c>
      <c r="P569" s="49" t="n">
        <v>4.935428877911463</v>
      </c>
      <c r="Q569" s="49" t="n">
        <v>4.839088238738185</v>
      </c>
      <c r="R569" s="49" t="n">
        <v>4.749699328713686</v>
      </c>
      <c r="S569" s="49" t="n">
        <v>4.664701578614058</v>
      </c>
      <c r="T569" s="49" t="n">
        <v>4.58430486121122</v>
      </c>
      <c r="U569" s="49" t="n">
        <v>4.508846205859337</v>
      </c>
      <c r="V569" s="49" t="n">
        <v>4.435042853158458</v>
      </c>
      <c r="W569" s="49" t="n">
        <v>4.352106632748407</v>
      </c>
      <c r="X569" s="49" t="n">
        <v>4.272686313861627</v>
      </c>
      <c r="Y569" s="49" t="n">
        <v>4.198068871709512</v>
      </c>
      <c r="Z569" s="49" t="n">
        <v>4.130798345953525</v>
      </c>
      <c r="AA569" s="49" t="n">
        <v>4.034393745383492</v>
      </c>
      <c r="AB569" s="49" t="n">
        <v>3.966474385840296</v>
      </c>
      <c r="AC569" s="49" t="n">
        <v>3.901937525268045</v>
      </c>
      <c r="AD569" s="49" t="n">
        <v>3.840376516104906</v>
      </c>
      <c r="AE569" s="49" t="n">
        <v>3.781456804780307</v>
      </c>
      <c r="AF569" s="50" t="n">
        <v>3.724899820325232</v>
      </c>
    </row>
    <row r="570" hidden="1" s="108">
      <c r="A570" s="49" t="inlineStr">
        <is>
          <t>Portugal_Offshore_2_low_temp_baseline</t>
        </is>
      </c>
      <c r="B570" s="49" t="n">
        <v>9.069410714401833</v>
      </c>
      <c r="C570" s="49" t="n">
        <v>8.781330665022487</v>
      </c>
      <c r="D570" s="49" t="n">
        <v>8.533162545199593</v>
      </c>
      <c r="E570" s="49" t="n">
        <v>8.313517444065528</v>
      </c>
      <c r="F570" s="49" t="n">
        <v>8.115214996700814</v>
      </c>
      <c r="G570" s="49" t="n">
        <v>7.933447227033824</v>
      </c>
      <c r="H570" s="49" t="n">
        <v>7.76484255505283</v>
      </c>
      <c r="I570" s="49" t="n">
        <v>7.6069485405635</v>
      </c>
      <c r="J570" s="49" t="n">
        <v>7.457927444659726</v>
      </c>
      <c r="K570" s="49" t="n">
        <v>7.316367741549262</v>
      </c>
      <c r="L570" s="49" t="n">
        <v>7.18116245651262</v>
      </c>
      <c r="M570" s="49" t="n">
        <v>6.990846717077294</v>
      </c>
      <c r="N570" s="49" t="n">
        <v>6.824798904825473</v>
      </c>
      <c r="O570" s="49" t="n">
        <v>6.674625816240891</v>
      </c>
      <c r="P570" s="49" t="n">
        <v>6.536847986765832</v>
      </c>
      <c r="Q570" s="49" t="n">
        <v>6.409319026369931</v>
      </c>
      <c r="R570" s="49" t="n">
        <v>6.29133971974793</v>
      </c>
      <c r="S570" s="49" t="n">
        <v>6.179372866525444</v>
      </c>
      <c r="T570" s="49" t="n">
        <v>6.073709270857391</v>
      </c>
      <c r="U570" s="49" t="n">
        <v>5.974815417754487</v>
      </c>
      <c r="V570" s="49" t="n">
        <v>5.878156182139634</v>
      </c>
      <c r="W570" s="49" t="n">
        <v>5.768823934481038</v>
      </c>
      <c r="X570" s="49" t="n">
        <v>5.66429955579493</v>
      </c>
      <c r="Y570" s="49" t="n">
        <v>5.566362391537856</v>
      </c>
      <c r="Z570" s="49" t="n">
        <v>5.478529007551027</v>
      </c>
      <c r="AA570" s="49" t="n">
        <v>5.350388180682332</v>
      </c>
      <c r="AB570" s="49" t="n">
        <v>5.261562880687293</v>
      </c>
      <c r="AC570" s="49" t="n">
        <v>5.177365676080449</v>
      </c>
      <c r="AD570" s="49" t="n">
        <v>5.097235490912262</v>
      </c>
      <c r="AE570" s="49" t="n">
        <v>5.020710824169171</v>
      </c>
      <c r="AF570" s="50" t="n">
        <v>4.947407494192102</v>
      </c>
    </row>
    <row r="571" hidden="1" s="108">
      <c r="A571" s="49" t="inlineStr">
        <is>
          <t>Portugal_PV_3_low_temp_baseline</t>
        </is>
      </c>
      <c r="B571" s="49" t="n">
        <v>4.296893085678964</v>
      </c>
      <c r="C571" s="49" t="n">
        <v>4.108925998090597</v>
      </c>
      <c r="D571" s="49" t="n">
        <v>3.940955317966864</v>
      </c>
      <c r="E571" s="49" t="n">
        <v>3.78735001456376</v>
      </c>
      <c r="F571" s="49" t="n">
        <v>3.644521874609937</v>
      </c>
      <c r="G571" s="49" t="n">
        <v>3.510054048417354</v>
      </c>
      <c r="H571" s="49" t="n">
        <v>3.382246781988403</v>
      </c>
      <c r="I571" s="49" t="n">
        <v>3.259862482625001</v>
      </c>
      <c r="J571" s="49" t="n">
        <v>3.141974045842318</v>
      </c>
      <c r="K571" s="49" t="n">
        <v>3.027870231710949</v>
      </c>
      <c r="L571" s="49" t="n">
        <v>2.916994261533676</v>
      </c>
      <c r="M571" s="49" t="n">
        <v>2.84637597423546</v>
      </c>
      <c r="N571" s="49" t="n">
        <v>2.780323386939879</v>
      </c>
      <c r="O571" s="49" t="n">
        <v>2.717397989504623</v>
      </c>
      <c r="P571" s="49" t="n">
        <v>2.657348235613364</v>
      </c>
      <c r="Q571" s="49" t="n">
        <v>2.599242039435141</v>
      </c>
      <c r="R571" s="49" t="n">
        <v>2.542507763849547</v>
      </c>
      <c r="S571" s="49" t="n">
        <v>2.488350554897749</v>
      </c>
      <c r="T571" s="49" t="n">
        <v>2.435903697693833</v>
      </c>
      <c r="U571" s="49" t="n">
        <v>2.385316105812884</v>
      </c>
      <c r="V571" s="49" t="n">
        <v>2.335877709121008</v>
      </c>
      <c r="W571" s="49" t="n">
        <v>2.286064306369786</v>
      </c>
      <c r="X571" s="49" t="n">
        <v>2.236955264930689</v>
      </c>
      <c r="Y571" s="49" t="n">
        <v>2.189632670815907</v>
      </c>
      <c r="Z571" s="49" t="n">
        <v>2.148112483268678</v>
      </c>
      <c r="AA571" s="49" t="n">
        <v>2.082203744889226</v>
      </c>
      <c r="AB571" s="49" t="n">
        <v>2.036532267815979</v>
      </c>
      <c r="AC571" s="49" t="n">
        <v>1.992497243788236</v>
      </c>
      <c r="AD571" s="49" t="n">
        <v>1.949936639473313</v>
      </c>
      <c r="AE571" s="49" t="n">
        <v>1.908713351892853</v>
      </c>
      <c r="AF571" s="50" t="n">
        <v>1.868710336375488</v>
      </c>
    </row>
    <row r="572" hidden="1" s="108">
      <c r="A572" s="49" t="inlineStr">
        <is>
          <t>Portugal_PV_4_low_temp_baseline</t>
        </is>
      </c>
      <c r="B572" s="49" t="n">
        <v>5.067857764786913</v>
      </c>
      <c r="C572" s="49" t="n">
        <v>4.845671016877693</v>
      </c>
      <c r="D572" s="49" t="n">
        <v>4.647387911770913</v>
      </c>
      <c r="E572" s="49" t="n">
        <v>4.466268228580073</v>
      </c>
      <c r="F572" s="49" t="n">
        <v>4.298016779507652</v>
      </c>
      <c r="G572" s="49" t="n">
        <v>4.139740408249479</v>
      </c>
      <c r="H572" s="49" t="n">
        <v>3.989404287440528</v>
      </c>
      <c r="I572" s="49" t="n">
        <v>3.845526787578215</v>
      </c>
      <c r="J572" s="49" t="n">
        <v>3.706997935840804</v>
      </c>
      <c r="K572" s="49" t="n">
        <v>3.572966156511157</v>
      </c>
      <c r="L572" s="49" t="n">
        <v>3.442764772963383</v>
      </c>
      <c r="M572" s="49" t="n">
        <v>3.359215370329006</v>
      </c>
      <c r="N572" s="49" t="n">
        <v>3.281109203578585</v>
      </c>
      <c r="O572" s="49" t="n">
        <v>3.206728853155782</v>
      </c>
      <c r="P572" s="49" t="n">
        <v>3.135774307725154</v>
      </c>
      <c r="Q572" s="49" t="n">
        <v>3.067132698843517</v>
      </c>
      <c r="R572" s="49" t="n">
        <v>3.000121538413246</v>
      </c>
      <c r="S572" s="49" t="n">
        <v>2.936180518493658</v>
      </c>
      <c r="T572" s="49" t="n">
        <v>2.874274709170018</v>
      </c>
      <c r="U572" s="49" t="n">
        <v>2.814582235830703</v>
      </c>
      <c r="V572" s="49" t="n">
        <v>2.756255141324652</v>
      </c>
      <c r="W572" s="49" t="n">
        <v>2.697468377954565</v>
      </c>
      <c r="X572" s="49" t="n">
        <v>2.639516050506697</v>
      </c>
      <c r="Y572" s="49" t="n">
        <v>2.583690869262123</v>
      </c>
      <c r="Z572" s="49" t="n">
        <v>2.534790210829493</v>
      </c>
      <c r="AA572" s="49" t="n">
        <v>2.456749461127057</v>
      </c>
      <c r="AB572" s="49" t="n">
        <v>2.402876631144604</v>
      </c>
      <c r="AC572" s="49" t="n">
        <v>2.350952155292559</v>
      </c>
      <c r="AD572" s="49" t="n">
        <v>2.300782567625637</v>
      </c>
      <c r="AE572" s="49" t="n">
        <v>2.252204181121781</v>
      </c>
      <c r="AF572" s="50" t="n">
        <v>2.20507726780146</v>
      </c>
    </row>
    <row r="573" hidden="1" s="108">
      <c r="A573" s="49" t="inlineStr">
        <is>
          <t>Portugal_Onshore_3_high_temp_baseline</t>
        </is>
      </c>
      <c r="B573" s="49" t="n">
        <v>9.092784922351054</v>
      </c>
      <c r="C573" s="49" t="n">
        <v>8.722067516787465</v>
      </c>
      <c r="D573" s="49" t="n">
        <v>8.363506519648304</v>
      </c>
      <c r="E573" s="49" t="n">
        <v>8.013618649475728</v>
      </c>
      <c r="F573" s="49" t="n">
        <v>7.669861051240785</v>
      </c>
      <c r="G573" s="49" t="n">
        <v>7.330303003105943</v>
      </c>
      <c r="H573" s="49" t="n">
        <v>6.993427539365053</v>
      </c>
      <c r="I573" s="49" t="n">
        <v>6.65800582379269</v>
      </c>
      <c r="J573" s="49" t="n">
        <v>6.323014398195891</v>
      </c>
      <c r="K573" s="49" t="n">
        <v>5.987578795333748</v>
      </c>
      <c r="L573" s="49" t="n">
        <v>5.650933953376231</v>
      </c>
      <c r="M573" s="49" t="n">
        <v>5.521225213872831</v>
      </c>
      <c r="N573" s="49" t="n">
        <v>5.408758932172477</v>
      </c>
      <c r="O573" s="49" t="n">
        <v>5.297918350042032</v>
      </c>
      <c r="P573" s="49" t="n">
        <v>5.188826832486229</v>
      </c>
      <c r="Q573" s="49" t="n">
        <v>5.082043530740506</v>
      </c>
      <c r="R573" s="49" t="n">
        <v>4.975850886579448</v>
      </c>
      <c r="S573" s="49" t="n">
        <v>4.870522940308943</v>
      </c>
      <c r="T573" s="49" t="n">
        <v>4.769049261071355</v>
      </c>
      <c r="U573" s="49" t="n">
        <v>4.666641053704877</v>
      </c>
      <c r="V573" s="49" t="n">
        <v>4.563640985972334</v>
      </c>
      <c r="W573" s="49" t="n">
        <v>4.47066223260188</v>
      </c>
      <c r="X573" s="49" t="n">
        <v>4.378523694327024</v>
      </c>
      <c r="Y573" s="49" t="n">
        <v>4.286272056852207</v>
      </c>
      <c r="Z573" s="49" t="n">
        <v>4.198654580324294</v>
      </c>
      <c r="AA573" s="49" t="n">
        <v>4.067469217868553</v>
      </c>
      <c r="AB573" s="49" t="n">
        <v>3.968710783982522</v>
      </c>
      <c r="AC573" s="49" t="n">
        <v>3.870280851016893</v>
      </c>
      <c r="AD573" s="49" t="n">
        <v>3.77201282320999</v>
      </c>
      <c r="AE573" s="49" t="n">
        <v>3.673755112198575</v>
      </c>
      <c r="AF573" s="50" t="n">
        <v>3.5753683566093</v>
      </c>
    </row>
    <row r="574" hidden="1" s="108">
      <c r="A574" s="49" t="inlineStr">
        <is>
          <t>Portugal_Offshore_1_high_temp_baseline</t>
        </is>
      </c>
      <c r="B574" s="49" t="n">
        <v>9.24097949853558</v>
      </c>
      <c r="C574" s="49" t="n">
        <v>8.84669226886478</v>
      </c>
      <c r="D574" s="49" t="n">
        <v>8.479355081331738</v>
      </c>
      <c r="E574" s="49" t="n">
        <v>8.130504288303037</v>
      </c>
      <c r="F574" s="49" t="n">
        <v>7.79474393104362</v>
      </c>
      <c r="G574" s="49" t="n">
        <v>7.468407834404205</v>
      </c>
      <c r="H574" s="49" t="n">
        <v>7.148876542881103</v>
      </c>
      <c r="I574" s="49" t="n">
        <v>6.834199189397825</v>
      </c>
      <c r="J574" s="49" t="n">
        <v>6.522870493990824</v>
      </c>
      <c r="K574" s="49" t="n">
        <v>6.213692358249951</v>
      </c>
      <c r="L574" s="49" t="n">
        <v>5.905684252592068</v>
      </c>
      <c r="M574" s="49" t="n">
        <v>5.749267774916674</v>
      </c>
      <c r="N574" s="49" t="n">
        <v>5.607743330262078</v>
      </c>
      <c r="O574" s="49" t="n">
        <v>5.475786221287693</v>
      </c>
      <c r="P574" s="49" t="n">
        <v>5.351209301088307</v>
      </c>
      <c r="Q574" s="49" t="n">
        <v>5.232671536580069</v>
      </c>
      <c r="R574" s="49" t="n">
        <v>5.119760800240224</v>
      </c>
      <c r="S574" s="49" t="n">
        <v>5.010212655425101</v>
      </c>
      <c r="T574" s="49" t="n">
        <v>4.904242085822687</v>
      </c>
      <c r="U574" s="49" t="n">
        <v>4.802179540490066</v>
      </c>
      <c r="V574" s="49" t="n">
        <v>4.701082989693765</v>
      </c>
      <c r="W574" s="49" t="n">
        <v>4.592927875650955</v>
      </c>
      <c r="X574" s="49" t="n">
        <v>4.487152733720865</v>
      </c>
      <c r="Y574" s="49" t="n">
        <v>4.384936101033022</v>
      </c>
      <c r="Z574" s="49" t="n">
        <v>4.28860248277143</v>
      </c>
      <c r="AA574" s="49" t="n">
        <v>4.164993811325712</v>
      </c>
      <c r="AB574" s="49" t="n">
        <v>4.066482519699352</v>
      </c>
      <c r="AC574" s="49" t="n">
        <v>3.970268690469154</v>
      </c>
      <c r="AD574" s="49" t="n">
        <v>3.875986805392871</v>
      </c>
      <c r="AE574" s="49" t="n">
        <v>3.783334872764804</v>
      </c>
      <c r="AF574" s="50" t="n">
        <v>3.692060125070699</v>
      </c>
    </row>
    <row r="575" hidden="1" s="108">
      <c r="A575" s="49" t="inlineStr">
        <is>
          <t>Portugal_Offshore_2_high_temp_baseline</t>
        </is>
      </c>
      <c r="B575" s="49" t="n">
        <v>11.2740920004018</v>
      </c>
      <c r="C575" s="49" t="n">
        <v>10.80687279515596</v>
      </c>
      <c r="D575" s="49" t="n">
        <v>10.37634059005583</v>
      </c>
      <c r="E575" s="49" t="n">
        <v>9.971342058379211</v>
      </c>
      <c r="F575" s="49" t="n">
        <v>9.584790366000455</v>
      </c>
      <c r="G575" s="49" t="n">
        <v>9.211892217313988</v>
      </c>
      <c r="H575" s="49" t="n">
        <v>8.849243009344477</v>
      </c>
      <c r="I575" s="49" t="n">
        <v>8.494326150306064</v>
      </c>
      <c r="J575" s="49" t="n">
        <v>8.145217956208594</v>
      </c>
      <c r="K575" s="49" t="n">
        <v>7.800404639359229</v>
      </c>
      <c r="L575" s="49" t="n">
        <v>7.458663944708918</v>
      </c>
      <c r="M575" s="49" t="n">
        <v>7.263656485036683</v>
      </c>
      <c r="N575" s="49" t="n">
        <v>7.088943424320586</v>
      </c>
      <c r="O575" s="49" t="n">
        <v>6.927269852246661</v>
      </c>
      <c r="P575" s="49" t="n">
        <v>6.775659196477118</v>
      </c>
      <c r="Q575" s="49" t="n">
        <v>6.632287858243362</v>
      </c>
      <c r="R575" s="49" t="n">
        <v>6.496600047449504</v>
      </c>
      <c r="S575" s="49" t="n">
        <v>6.365506487293215</v>
      </c>
      <c r="T575" s="49" t="n">
        <v>6.239305766616161</v>
      </c>
      <c r="U575" s="49" t="n">
        <v>6.118454898283361</v>
      </c>
      <c r="V575" s="49" t="n">
        <v>5.998932481714453</v>
      </c>
      <c r="W575" s="49" t="n">
        <v>5.869150365583039</v>
      </c>
      <c r="X575" s="49" t="n">
        <v>5.7427325631489</v>
      </c>
      <c r="Y575" s="49" t="n">
        <v>5.621302963043888</v>
      </c>
      <c r="Z575" s="49" t="n">
        <v>5.508061100940173</v>
      </c>
      <c r="AA575" s="49" t="n">
        <v>5.357518308927107</v>
      </c>
      <c r="AB575" s="49" t="n">
        <v>5.241530592780268</v>
      </c>
      <c r="AC575" s="49" t="n">
        <v>5.128834288945739</v>
      </c>
      <c r="AD575" s="49" t="n">
        <v>5.018936412789447</v>
      </c>
      <c r="AE575" s="49" t="n">
        <v>4.911430509448863</v>
      </c>
      <c r="AF575" s="50" t="n">
        <v>4.805977192774226</v>
      </c>
    </row>
    <row r="576" hidden="1" s="108">
      <c r="A576" s="49" t="inlineStr">
        <is>
          <t>Portugal_PV_3_high_temp_baseline</t>
        </is>
      </c>
      <c r="B576" s="49" t="n">
        <v>9.089161943201258</v>
      </c>
      <c r="C576" s="49" t="n">
        <v>8.579567821803138</v>
      </c>
      <c r="D576" s="49" t="n">
        <v>8.094635615038248</v>
      </c>
      <c r="E576" s="49" t="n">
        <v>7.626926394639111</v>
      </c>
      <c r="F576" s="49" t="n">
        <v>7.171656809650788</v>
      </c>
      <c r="G576" s="49" t="n">
        <v>6.725569347700674</v>
      </c>
      <c r="H576" s="49" t="n">
        <v>6.286342254650779</v>
      </c>
      <c r="I576" s="49" t="n">
        <v>5.852257716575863</v>
      </c>
      <c r="J576" s="49" t="n">
        <v>5.422004040108437</v>
      </c>
      <c r="K576" s="49" t="n">
        <v>4.994551978226032</v>
      </c>
      <c r="L576" s="49" t="n">
        <v>4.569074297247624</v>
      </c>
      <c r="M576" s="49" t="n">
        <v>4.435846752671153</v>
      </c>
      <c r="N576" s="49" t="n">
        <v>4.306911172244978</v>
      </c>
      <c r="O576" s="49" t="n">
        <v>4.180789523706302</v>
      </c>
      <c r="P576" s="49" t="n">
        <v>4.057213378113011</v>
      </c>
      <c r="Q576" s="49" t="n">
        <v>3.935233133141391</v>
      </c>
      <c r="R576" s="49" t="n">
        <v>3.814270049381757</v>
      </c>
      <c r="S576" s="49" t="n">
        <v>3.695523290060881</v>
      </c>
      <c r="T576" s="49" t="n">
        <v>3.578116687874455</v>
      </c>
      <c r="U576" s="49" t="n">
        <v>3.462190371215641</v>
      </c>
      <c r="V576" s="49" t="n">
        <v>3.347033843869511</v>
      </c>
      <c r="W576" s="49" t="n">
        <v>3.232763099074514</v>
      </c>
      <c r="X576" s="49" t="n">
        <v>3.118695172545777</v>
      </c>
      <c r="Y576" s="49" t="n">
        <v>3.005888392915638</v>
      </c>
      <c r="Z576" s="49" t="n">
        <v>2.898247200918837</v>
      </c>
      <c r="AA576" s="49" t="n">
        <v>2.766386522595119</v>
      </c>
      <c r="AB576" s="49" t="n">
        <v>2.653765574508343</v>
      </c>
      <c r="AC576" s="49" t="n">
        <v>2.542239801780103</v>
      </c>
      <c r="AD576" s="49" t="n">
        <v>2.431641449580973</v>
      </c>
      <c r="AE576" s="49" t="n">
        <v>2.321828051335232</v>
      </c>
      <c r="AF576" s="50" t="n">
        <v>2.212677461918577</v>
      </c>
    </row>
    <row r="577" hidden="1" s="108">
      <c r="A577" s="49" t="inlineStr">
        <is>
          <t>Portugal_PV_4_high_temp_baseline</t>
        </is>
      </c>
      <c r="B577" s="49" t="n">
        <v>10.49210673576131</v>
      </c>
      <c r="C577" s="49" t="n">
        <v>9.903770482252428</v>
      </c>
      <c r="D577" s="49" t="n">
        <v>9.345399479471372</v>
      </c>
      <c r="E577" s="49" t="n">
        <v>8.80772880111437</v>
      </c>
      <c r="F577" s="49" t="n">
        <v>8.284789453478266</v>
      </c>
      <c r="G577" s="49" t="n">
        <v>7.772506142337192</v>
      </c>
      <c r="H577" s="49" t="n">
        <v>7.267964663971158</v>
      </c>
      <c r="I577" s="49" t="n">
        <v>6.7689998144354</v>
      </c>
      <c r="J577" s="49" t="n">
        <v>6.273949627094667</v>
      </c>
      <c r="K577" s="49" t="n">
        <v>5.781501659253536</v>
      </c>
      <c r="L577" s="49" t="n">
        <v>5.29059296864652</v>
      </c>
      <c r="M577" s="49" t="n">
        <v>5.136192010075572</v>
      </c>
      <c r="N577" s="49" t="n">
        <v>4.986991208600224</v>
      </c>
      <c r="O577" s="49" t="n">
        <v>4.841260091990868</v>
      </c>
      <c r="P577" s="49" t="n">
        <v>4.698704912718306</v>
      </c>
      <c r="Q577" s="49" t="n">
        <v>4.558205277508982</v>
      </c>
      <c r="R577" s="49" t="n">
        <v>4.419076566002984</v>
      </c>
      <c r="S577" s="49" t="n">
        <v>4.282789454211676</v>
      </c>
      <c r="T577" s="49" t="n">
        <v>4.1483003434076</v>
      </c>
      <c r="U577" s="49" t="n">
        <v>4.015797396455814</v>
      </c>
      <c r="V577" s="49" t="n">
        <v>3.884425654171251</v>
      </c>
      <c r="W577" s="49" t="n">
        <v>3.753812371192977</v>
      </c>
      <c r="X577" s="49" t="n">
        <v>3.623497702444989</v>
      </c>
      <c r="Y577" s="49" t="n">
        <v>3.49479000874</v>
      </c>
      <c r="Z577" s="49" t="n">
        <v>3.372521126575686</v>
      </c>
      <c r="AA577" s="49" t="n">
        <v>3.220359004359388</v>
      </c>
      <c r="AB577" s="49" t="n">
        <v>3.092030793098357</v>
      </c>
      <c r="AC577" s="49" t="n">
        <v>2.96512132576374</v>
      </c>
      <c r="AD577" s="49" t="n">
        <v>2.839429327460251</v>
      </c>
      <c r="AE577" s="49" t="n">
        <v>2.714784181303474</v>
      </c>
      <c r="AF577" s="50" t="n">
        <v>2.59103990992547</v>
      </c>
    </row>
    <row r="578" hidden="1" s="108">
      <c r="A578" s="49" t="inlineStr">
        <is>
          <t>Qatar_Offshore_1_low_temp_baseline</t>
        </is>
      </c>
      <c r="B578" s="49" t="n">
        <v>8.559530486529564</v>
      </c>
      <c r="C578" s="49" t="n">
        <v>8.285500313641371</v>
      </c>
      <c r="D578" s="49" t="n">
        <v>8.047010542435249</v>
      </c>
      <c r="E578" s="49" t="n">
        <v>7.833917600198578</v>
      </c>
      <c r="F578" s="49" t="n">
        <v>7.639825562377846</v>
      </c>
      <c r="G578" s="49" t="n">
        <v>7.460451183700625</v>
      </c>
      <c r="H578" s="49" t="n">
        <v>7.292790430973345</v>
      </c>
      <c r="I578" s="49" t="n">
        <v>7.134657868196154</v>
      </c>
      <c r="J578" s="49" t="n">
        <v>6.984415545047591</v>
      </c>
      <c r="K578" s="49" t="n">
        <v>6.840805136381765</v>
      </c>
      <c r="L578" s="49" t="n">
        <v>6.702839590575357</v>
      </c>
      <c r="M578" s="49" t="n">
        <v>6.527649207356998</v>
      </c>
      <c r="N578" s="49" t="n">
        <v>6.3740637425992</v>
      </c>
      <c r="O578" s="49" t="n">
        <v>6.234632096134792</v>
      </c>
      <c r="P578" s="49" t="n">
        <v>6.106264811144334</v>
      </c>
      <c r="Q578" s="49" t="n">
        <v>5.987055738128685</v>
      </c>
      <c r="R578" s="49" t="n">
        <v>5.876383314159094</v>
      </c>
      <c r="S578" s="49" t="n">
        <v>5.771106889684794</v>
      </c>
      <c r="T578" s="49" t="n">
        <v>5.671483716966129</v>
      </c>
      <c r="U578" s="49" t="n">
        <v>5.577927006601984</v>
      </c>
      <c r="V578" s="49" t="n">
        <v>5.486410364438782</v>
      </c>
      <c r="W578" s="49" t="n">
        <v>5.383702548055485</v>
      </c>
      <c r="X578" s="49" t="n">
        <v>5.285316579356594</v>
      </c>
      <c r="Y578" s="49" t="n">
        <v>5.192830813783896</v>
      </c>
      <c r="Z578" s="49" t="n">
        <v>5.1093654128334</v>
      </c>
      <c r="AA578" s="49" t="n">
        <v>4.990176383121549</v>
      </c>
      <c r="AB578" s="49" t="n">
        <v>4.905933562948152</v>
      </c>
      <c r="AC578" s="49" t="n">
        <v>4.825848431729986</v>
      </c>
      <c r="AD578" s="49" t="n">
        <v>4.749422135287028</v>
      </c>
      <c r="AE578" s="49" t="n">
        <v>4.676244240767313</v>
      </c>
      <c r="AF578" s="50" t="n">
        <v>4.605972976899045</v>
      </c>
    </row>
    <row r="579" hidden="1" s="108">
      <c r="A579" s="49" t="inlineStr">
        <is>
          <t>Qatar_Offshore_2_low_temp_baseline</t>
        </is>
      </c>
      <c r="B579" s="49" t="n">
        <v>11.2552280663149</v>
      </c>
      <c r="C579" s="49" t="n">
        <v>10.89714684443986</v>
      </c>
      <c r="D579" s="49" t="n">
        <v>10.58827414490657</v>
      </c>
      <c r="E579" s="49" t="n">
        <v>10.31459980500987</v>
      </c>
      <c r="F579" s="49" t="n">
        <v>10.06729171436038</v>
      </c>
      <c r="G579" s="49" t="n">
        <v>9.840436575724894</v>
      </c>
      <c r="H579" s="49" t="n">
        <v>9.629888275756546</v>
      </c>
      <c r="I579" s="49" t="n">
        <v>9.432631479587901</v>
      </c>
      <c r="J579" s="49" t="n">
        <v>9.246407075733615</v>
      </c>
      <c r="K579" s="49" t="n">
        <v>9.069480282804305</v>
      </c>
      <c r="L579" s="49" t="n">
        <v>8.900490975263219</v>
      </c>
      <c r="M579" s="49" t="n">
        <v>8.6649266181811</v>
      </c>
      <c r="N579" s="49" t="n">
        <v>8.459304915315698</v>
      </c>
      <c r="O579" s="49" t="n">
        <v>8.273272756910989</v>
      </c>
      <c r="P579" s="49" t="n">
        <v>8.102538113792946</v>
      </c>
      <c r="Q579" s="49" t="n">
        <v>7.944453301544206</v>
      </c>
      <c r="R579" s="49" t="n">
        <v>7.798155722596118</v>
      </c>
      <c r="S579" s="49" t="n">
        <v>7.659282138094799</v>
      </c>
      <c r="T579" s="49" t="n">
        <v>7.528191140295498</v>
      </c>
      <c r="U579" s="49" t="n">
        <v>7.405458025345573</v>
      </c>
      <c r="V579" s="49" t="n">
        <v>7.285488624824719</v>
      </c>
      <c r="W579" s="49" t="n">
        <v>7.149889653747318</v>
      </c>
      <c r="X579" s="49" t="n">
        <v>7.020229287949817</v>
      </c>
      <c r="Y579" s="49" t="n">
        <v>6.89870260364512</v>
      </c>
      <c r="Z579" s="49" t="n">
        <v>6.78964785186345</v>
      </c>
      <c r="AA579" s="49" t="n">
        <v>6.630877856500638</v>
      </c>
      <c r="AB579" s="49" t="n">
        <v>6.520615046596325</v>
      </c>
      <c r="AC579" s="49" t="n">
        <v>6.416069660968652</v>
      </c>
      <c r="AD579" s="49" t="n">
        <v>6.316549667937744</v>
      </c>
      <c r="AE579" s="49" t="n">
        <v>6.221485834959005</v>
      </c>
      <c r="AF579" s="50" t="n">
        <v>6.130404282334554</v>
      </c>
    </row>
    <row r="580" hidden="1" s="108">
      <c r="A580" s="49" t="inlineStr">
        <is>
          <t>Qatar_PV_1_low_temp_baseline</t>
        </is>
      </c>
      <c r="B580" s="49" t="n">
        <v>3.801364980392085</v>
      </c>
      <c r="C580" s="49" t="n">
        <v>3.635161295213458</v>
      </c>
      <c r="D580" s="49" t="n">
        <v>3.48653607753359</v>
      </c>
      <c r="E580" s="49" t="n">
        <v>3.350561913379467</v>
      </c>
      <c r="F580" s="49" t="n">
        <v>3.224099596608416</v>
      </c>
      <c r="G580" s="49" t="n">
        <v>3.105035147729732</v>
      </c>
      <c r="H580" s="49" t="n">
        <v>2.991882133725029</v>
      </c>
      <c r="I580" s="49" t="n">
        <v>2.883558514796483</v>
      </c>
      <c r="J580" s="49" t="n">
        <v>2.779253893762831</v>
      </c>
      <c r="K580" s="49" t="n">
        <v>2.678346706373543</v>
      </c>
      <c r="L580" s="49" t="n">
        <v>2.580350490064856</v>
      </c>
      <c r="M580" s="49" t="n">
        <v>2.517865399881932</v>
      </c>
      <c r="N580" s="49" t="n">
        <v>2.459427515080693</v>
      </c>
      <c r="O580" s="49" t="n">
        <v>2.40376136790932</v>
      </c>
      <c r="P580" s="49" t="n">
        <v>2.350643019619697</v>
      </c>
      <c r="Q580" s="49" t="n">
        <v>2.299246479326744</v>
      </c>
      <c r="R580" s="49" t="n">
        <v>2.249065282945171</v>
      </c>
      <c r="S580" s="49" t="n">
        <v>2.20116506617006</v>
      </c>
      <c r="T580" s="49" t="n">
        <v>2.154778265343078</v>
      </c>
      <c r="U580" s="49" t="n">
        <v>2.11003596729377</v>
      </c>
      <c r="V580" s="49" t="n">
        <v>2.066309734001345</v>
      </c>
      <c r="W580" s="49" t="n">
        <v>2.02224533367238</v>
      </c>
      <c r="X580" s="49" t="n">
        <v>1.978803954356105</v>
      </c>
      <c r="Y580" s="49" t="n">
        <v>1.936941944806331</v>
      </c>
      <c r="Z580" s="49" t="n">
        <v>1.900208186933319</v>
      </c>
      <c r="AA580" s="49" t="n">
        <v>1.841921787789383</v>
      </c>
      <c r="AB580" s="49" t="n">
        <v>1.801520758536677</v>
      </c>
      <c r="AC580" s="49" t="n">
        <v>1.762565861034041</v>
      </c>
      <c r="AD580" s="49" t="n">
        <v>1.724913649419925</v>
      </c>
      <c r="AE580" s="49" t="n">
        <v>1.688442751127396</v>
      </c>
      <c r="AF580" s="50" t="n">
        <v>1.653049553414687</v>
      </c>
    </row>
    <row r="581" hidden="1" s="108">
      <c r="A581" s="49" t="inlineStr">
        <is>
          <t>Qatar_PV_2_low_temp_baseline</t>
        </is>
      </c>
      <c r="B581" s="49" t="n">
        <v>3.953955074288361</v>
      </c>
      <c r="C581" s="49" t="n">
        <v>3.780773146279271</v>
      </c>
      <c r="D581" s="49" t="n">
        <v>3.626114653245257</v>
      </c>
      <c r="E581" s="49" t="n">
        <v>3.484767194714432</v>
      </c>
      <c r="F581" s="49" t="n">
        <v>3.353409495020351</v>
      </c>
      <c r="G581" s="49" t="n">
        <v>3.229804626048033</v>
      </c>
      <c r="H581" s="49" t="n">
        <v>3.112379464275862</v>
      </c>
      <c r="I581" s="49" t="n">
        <v>2.999988688640553</v>
      </c>
      <c r="J581" s="49" t="n">
        <v>2.891774374661666</v>
      </c>
      <c r="K581" s="49" t="n">
        <v>2.787078402168749</v>
      </c>
      <c r="L581" s="49" t="n">
        <v>2.685385616189014</v>
      </c>
      <c r="M581" s="49" t="n">
        <v>2.620261289091816</v>
      </c>
      <c r="N581" s="49" t="n">
        <v>2.559370070424742</v>
      </c>
      <c r="O581" s="49" t="n">
        <v>2.501376926791221</v>
      </c>
      <c r="P581" s="49" t="n">
        <v>2.446048628567281</v>
      </c>
      <c r="Q581" s="49" t="n">
        <v>2.392520076562455</v>
      </c>
      <c r="R581" s="49" t="n">
        <v>2.340260720862287</v>
      </c>
      <c r="S581" s="49" t="n">
        <v>2.290389675776519</v>
      </c>
      <c r="T581" s="49" t="n">
        <v>2.242102424152464</v>
      </c>
      <c r="U581" s="49" t="n">
        <v>2.19553741026546</v>
      </c>
      <c r="V581" s="49" t="n">
        <v>2.150035455911873</v>
      </c>
      <c r="W581" s="49" t="n">
        <v>2.104180818182548</v>
      </c>
      <c r="X581" s="49" t="n">
        <v>2.058976402153983</v>
      </c>
      <c r="Y581" s="49" t="n">
        <v>2.015426716562261</v>
      </c>
      <c r="Z581" s="49" t="n">
        <v>1.97725916707883</v>
      </c>
      <c r="AA581" s="49" t="n">
        <v>1.916451119641099</v>
      </c>
      <c r="AB581" s="49" t="n">
        <v>1.874424035887239</v>
      </c>
      <c r="AC581" s="49" t="n">
        <v>1.833911930858921</v>
      </c>
      <c r="AD581" s="49" t="n">
        <v>1.794764183677513</v>
      </c>
      <c r="AE581" s="49" t="n">
        <v>1.75685335840946</v>
      </c>
      <c r="AF581" s="50" t="n">
        <v>1.720070673200787</v>
      </c>
    </row>
    <row r="582" hidden="1" s="108">
      <c r="A582" s="49" t="inlineStr">
        <is>
          <t>Qatar_PV_3_low_temp_baseline</t>
        </is>
      </c>
      <c r="B582" s="49" t="n">
        <v>4.079576375187368</v>
      </c>
      <c r="C582" s="49" t="n">
        <v>3.90064402964695</v>
      </c>
      <c r="D582" s="49" t="n">
        <v>3.740946506285853</v>
      </c>
      <c r="E582" s="49" t="n">
        <v>3.5950749258249</v>
      </c>
      <c r="F582" s="49" t="n">
        <v>3.459582961148118</v>
      </c>
      <c r="G582" s="49" t="n">
        <v>3.332149560230245</v>
      </c>
      <c r="H582" s="49" t="n">
        <v>3.211142513323493</v>
      </c>
      <c r="I582" s="49" t="n">
        <v>3.09537353844975</v>
      </c>
      <c r="J582" s="49" t="n">
        <v>2.983952576061638</v>
      </c>
      <c r="K582" s="49" t="n">
        <v>2.876196892445365</v>
      </c>
      <c r="L582" s="49" t="n">
        <v>2.771572097544072</v>
      </c>
      <c r="M582" s="49" t="n">
        <v>2.704247818876478</v>
      </c>
      <c r="N582" s="49" t="n">
        <v>2.641327756198226</v>
      </c>
      <c r="O582" s="49" t="n">
        <v>2.581421498140098</v>
      </c>
      <c r="P582" s="49" t="n">
        <v>2.524284761606782</v>
      </c>
      <c r="Q582" s="49" t="n">
        <v>2.469017284690644</v>
      </c>
      <c r="R582" s="49" t="n">
        <v>2.415067135745203</v>
      </c>
      <c r="S582" s="49" t="n">
        <v>2.363595355934193</v>
      </c>
      <c r="T582" s="49" t="n">
        <v>2.313765507873873</v>
      </c>
      <c r="U582" s="49" t="n">
        <v>2.265720336297596</v>
      </c>
      <c r="V582" s="49" t="n">
        <v>2.218775143792175</v>
      </c>
      <c r="W582" s="49" t="n">
        <v>2.17145145000985</v>
      </c>
      <c r="X582" s="49" t="n">
        <v>2.124799877320745</v>
      </c>
      <c r="Y582" s="49" t="n">
        <v>2.079862311037445</v>
      </c>
      <c r="Z582" s="49" t="n">
        <v>2.040504735571206</v>
      </c>
      <c r="AA582" s="49" t="n">
        <v>1.977662890105469</v>
      </c>
      <c r="AB582" s="49" t="n">
        <v>1.934298014460371</v>
      </c>
      <c r="AC582" s="49" t="n">
        <v>1.892502289261822</v>
      </c>
      <c r="AD582" s="49" t="n">
        <v>1.85211951162095</v>
      </c>
      <c r="AE582" s="49" t="n">
        <v>1.813017527055514</v>
      </c>
      <c r="AF582" s="50" t="n">
        <v>1.775083529799231</v>
      </c>
    </row>
    <row r="583" hidden="1" s="108">
      <c r="A583" s="49" t="inlineStr">
        <is>
          <t>Qatar_PV_4_low_temp_baseline</t>
        </is>
      </c>
      <c r="B583" s="49" t="n">
        <v>4.568466826912878</v>
      </c>
      <c r="C583" s="49" t="n">
        <v>4.367186786356068</v>
      </c>
      <c r="D583" s="49" t="n">
        <v>4.187973634275222</v>
      </c>
      <c r="E583" s="49" t="n">
        <v>4.024630988520306</v>
      </c>
      <c r="F583" s="49" t="n">
        <v>3.873211230097234</v>
      </c>
      <c r="G583" s="49" t="n">
        <v>3.731056022272194</v>
      </c>
      <c r="H583" s="49" t="n">
        <v>3.596296208598847</v>
      </c>
      <c r="I583" s="49" t="n">
        <v>3.467571185612133</v>
      </c>
      <c r="J583" s="49" t="n">
        <v>3.343861960958202</v>
      </c>
      <c r="K583" s="49" t="n">
        <v>3.224387014745004</v>
      </c>
      <c r="L583" s="49" t="n">
        <v>3.108534728641487</v>
      </c>
      <c r="M583" s="49" t="n">
        <v>3.032564389966731</v>
      </c>
      <c r="N583" s="49" t="n">
        <v>2.961654218549687</v>
      </c>
      <c r="O583" s="49" t="n">
        <v>2.894201685115124</v>
      </c>
      <c r="P583" s="49" t="n">
        <v>2.829925856448623</v>
      </c>
      <c r="Q583" s="49" t="n">
        <v>2.767789007576585</v>
      </c>
      <c r="R583" s="49" t="n">
        <v>2.707154975584579</v>
      </c>
      <c r="S583" s="49" t="n">
        <v>2.64936370101212</v>
      </c>
      <c r="T583" s="49" t="n">
        <v>2.593450808094756</v>
      </c>
      <c r="U583" s="49" t="n">
        <v>2.539581504394488</v>
      </c>
      <c r="V583" s="49" t="n">
        <v>2.486966216769092</v>
      </c>
      <c r="W583" s="49" t="n">
        <v>2.433903704829849</v>
      </c>
      <c r="X583" s="49" t="n">
        <v>2.381601795494867</v>
      </c>
      <c r="Y583" s="49" t="n">
        <v>2.331262906302851</v>
      </c>
      <c r="Z583" s="49" t="n">
        <v>2.287347992310753</v>
      </c>
      <c r="AA583" s="49" t="n">
        <v>2.216321346997311</v>
      </c>
      <c r="AB583" s="49" t="n">
        <v>2.167754292989721</v>
      </c>
      <c r="AC583" s="49" t="n">
        <v>2.120983787488412</v>
      </c>
      <c r="AD583" s="49" t="n">
        <v>2.075829734262779</v>
      </c>
      <c r="AE583" s="49" t="n">
        <v>2.032139791377565</v>
      </c>
      <c r="AF583" s="50" t="n">
        <v>1.989783946690204</v>
      </c>
    </row>
    <row r="584" hidden="1" s="108">
      <c r="A584" s="49" t="inlineStr">
        <is>
          <t>Qatar_Offshore_1_high_temp_baseline</t>
        </is>
      </c>
      <c r="B584" s="49" t="n">
        <v>11.4790751191316</v>
      </c>
      <c r="C584" s="49" t="n">
        <v>10.99197004438928</v>
      </c>
      <c r="D584" s="49" t="n">
        <v>10.53832661467766</v>
      </c>
      <c r="E584" s="49" t="n">
        <v>10.10743363537562</v>
      </c>
      <c r="F584" s="49" t="n">
        <v>9.692445513374835</v>
      </c>
      <c r="G584" s="49" t="n">
        <v>9.288695147887674</v>
      </c>
      <c r="H584" s="49" t="n">
        <v>8.892832373423158</v>
      </c>
      <c r="I584" s="49" t="n">
        <v>8.502346841783787</v>
      </c>
      <c r="J584" s="49" t="n">
        <v>8.115286480479101</v>
      </c>
      <c r="K584" s="49" t="n">
        <v>7.730082595150325</v>
      </c>
      <c r="L584" s="49" t="n">
        <v>7.345436469686698</v>
      </c>
      <c r="M584" s="49" t="n">
        <v>7.151054574985734</v>
      </c>
      <c r="N584" s="49" t="n">
        <v>6.975166730963965</v>
      </c>
      <c r="O584" s="49" t="n">
        <v>6.811135629216315</v>
      </c>
      <c r="P584" s="49" t="n">
        <v>6.65623153531215</v>
      </c>
      <c r="Q584" s="49" t="n">
        <v>6.508779156310801</v>
      </c>
      <c r="R584" s="49" t="n">
        <v>6.368258921732637</v>
      </c>
      <c r="S584" s="49" t="n">
        <v>6.231851542960348</v>
      </c>
      <c r="T584" s="49" t="n">
        <v>6.099819084219268</v>
      </c>
      <c r="U584" s="49" t="n">
        <v>5.972566387907882</v>
      </c>
      <c r="V584" s="49" t="n">
        <v>5.846438005803105</v>
      </c>
      <c r="W584" s="49" t="n">
        <v>5.712339659094066</v>
      </c>
      <c r="X584" s="49" t="n">
        <v>5.580959514911006</v>
      </c>
      <c r="Y584" s="49" t="n">
        <v>5.453739794136373</v>
      </c>
      <c r="Z584" s="49" t="n">
        <v>5.333533798309727</v>
      </c>
      <c r="AA584" s="49" t="n">
        <v>5.179348466474714</v>
      </c>
      <c r="AB584" s="49" t="n">
        <v>5.055906068773199</v>
      </c>
      <c r="AC584" s="49" t="n">
        <v>4.934995105404172</v>
      </c>
      <c r="AD584" s="49" t="n">
        <v>4.81614449413761</v>
      </c>
      <c r="AE584" s="49" t="n">
        <v>4.698961974068383</v>
      </c>
      <c r="AF584" s="50" t="n">
        <v>4.583116197005594</v>
      </c>
    </row>
    <row r="585" hidden="1" s="108">
      <c r="A585" s="49" t="inlineStr">
        <is>
          <t>Qatar_Offshore_2_high_temp_baseline</t>
        </is>
      </c>
      <c r="B585" s="49" t="n">
        <v>14.06977726935125</v>
      </c>
      <c r="C585" s="49" t="n">
        <v>13.48960333046002</v>
      </c>
      <c r="D585" s="49" t="n">
        <v>12.95472774868025</v>
      </c>
      <c r="E585" s="49" t="n">
        <v>12.45115528464767</v>
      </c>
      <c r="F585" s="49" t="n">
        <v>11.96997724446457</v>
      </c>
      <c r="G585" s="49" t="n">
        <v>11.50515273606468</v>
      </c>
      <c r="H585" s="49" t="n">
        <v>11.05237614771642</v>
      </c>
      <c r="I585" s="49" t="n">
        <v>10.6084503500881</v>
      </c>
      <c r="J585" s="49" t="n">
        <v>10.17091713500012</v>
      </c>
      <c r="K585" s="49" t="n">
        <v>9.737827908316525</v>
      </c>
      <c r="L585" s="49" t="n">
        <v>9.307595265299456</v>
      </c>
      <c r="M585" s="49" t="n">
        <v>9.064219945430871</v>
      </c>
      <c r="N585" s="49" t="n">
        <v>8.845986677234933</v>
      </c>
      <c r="O585" s="49" t="n">
        <v>8.643869722726768</v>
      </c>
      <c r="P585" s="49" t="n">
        <v>8.454160248353018</v>
      </c>
      <c r="Q585" s="49" t="n">
        <v>8.274583395316515</v>
      </c>
      <c r="R585" s="49" t="n">
        <v>8.104437948303865</v>
      </c>
      <c r="S585" s="49" t="n">
        <v>7.939886151158814</v>
      </c>
      <c r="T585" s="49" t="n">
        <v>7.781289589287153</v>
      </c>
      <c r="U585" s="49" t="n">
        <v>7.629205021519778</v>
      </c>
      <c r="V585" s="49" t="n">
        <v>7.478649144509518</v>
      </c>
      <c r="W585" s="49" t="n">
        <v>7.315774469303942</v>
      </c>
      <c r="X585" s="49" t="n">
        <v>7.15693224081529</v>
      </c>
      <c r="Y585" s="49" t="n">
        <v>7.004119434984345</v>
      </c>
      <c r="Z585" s="49" t="n">
        <v>6.861275027468055</v>
      </c>
      <c r="AA585" s="49" t="n">
        <v>6.672233139393423</v>
      </c>
      <c r="AB585" s="49" t="n">
        <v>6.525704173356665</v>
      </c>
      <c r="AC585" s="49" t="n">
        <v>6.383071391028791</v>
      </c>
      <c r="AD585" s="49" t="n">
        <v>6.243715887476213</v>
      </c>
      <c r="AE585" s="49" t="n">
        <v>6.107125970136219</v>
      </c>
      <c r="AF585" s="50" t="n">
        <v>5.972872985388801</v>
      </c>
    </row>
    <row r="586" hidden="1" s="108">
      <c r="A586" s="49" t="inlineStr">
        <is>
          <t>Qatar_PV_1_high_temp_baseline</t>
        </is>
      </c>
      <c r="B586" s="49" t="n">
        <v>8.146355695091444</v>
      </c>
      <c r="C586" s="49" t="n">
        <v>7.686131655917301</v>
      </c>
      <c r="D586" s="49" t="n">
        <v>7.247495728654892</v>
      </c>
      <c r="E586" s="49" t="n">
        <v>6.824007276309415</v>
      </c>
      <c r="F586" s="49" t="n">
        <v>6.411525603053819</v>
      </c>
      <c r="G586" s="49" t="n">
        <v>6.007231880012894</v>
      </c>
      <c r="H586" s="49" t="n">
        <v>5.609118213037789</v>
      </c>
      <c r="I586" s="49" t="n">
        <v>5.215700295968876</v>
      </c>
      <c r="J586" s="49" t="n">
        <v>4.825846084390738</v>
      </c>
      <c r="K586" s="49" t="n">
        <v>4.438668674986813</v>
      </c>
      <c r="L586" s="49" t="n">
        <v>4.05345663394557</v>
      </c>
      <c r="M586" s="49" t="n">
        <v>3.934687488733993</v>
      </c>
      <c r="N586" s="49" t="n">
        <v>3.819661076387932</v>
      </c>
      <c r="O586" s="49" t="n">
        <v>3.707140296972947</v>
      </c>
      <c r="P586" s="49" t="n">
        <v>3.596914470305908</v>
      </c>
      <c r="Q586" s="49" t="n">
        <v>3.488182857530243</v>
      </c>
      <c r="R586" s="49" t="n">
        <v>3.380456175231498</v>
      </c>
      <c r="S586" s="49" t="n">
        <v>3.274783695917528</v>
      </c>
      <c r="T586" s="49" t="n">
        <v>3.17041985629052</v>
      </c>
      <c r="U586" s="49" t="n">
        <v>3.06749839580096</v>
      </c>
      <c r="V586" s="49" t="n">
        <v>2.965408747122684</v>
      </c>
      <c r="W586" s="49" t="n">
        <v>2.863901269119175</v>
      </c>
      <c r="X586" s="49" t="n">
        <v>2.762628860553972</v>
      </c>
      <c r="Y586" s="49" t="n">
        <v>2.662524579465877</v>
      </c>
      <c r="Z586" s="49" t="n">
        <v>2.567033468305186</v>
      </c>
      <c r="AA586" s="49" t="n">
        <v>2.450249850287201</v>
      </c>
      <c r="AB586" s="49" t="n">
        <v>2.350483445808013</v>
      </c>
      <c r="AC586" s="49" t="n">
        <v>2.251750255328422</v>
      </c>
      <c r="AD586" s="49" t="n">
        <v>2.153906500123781</v>
      </c>
      <c r="AE586" s="49" t="n">
        <v>2.056830333509168</v>
      </c>
      <c r="AF586" s="50" t="n">
        <v>1.960417537647573</v>
      </c>
    </row>
    <row r="587" hidden="1" s="108">
      <c r="A587" s="49" t="inlineStr">
        <is>
          <t>Qatar_PV_2_high_temp_baseline</t>
        </is>
      </c>
      <c r="B587" s="49" t="n">
        <v>8.407079468298921</v>
      </c>
      <c r="C587" s="49" t="n">
        <v>7.931365886922409</v>
      </c>
      <c r="D587" s="49" t="n">
        <v>7.477963448210946</v>
      </c>
      <c r="E587" s="49" t="n">
        <v>7.04042763330428</v>
      </c>
      <c r="F587" s="49" t="n">
        <v>6.614623479457677</v>
      </c>
      <c r="G587" s="49" t="n">
        <v>6.197743162861871</v>
      </c>
      <c r="H587" s="49" t="n">
        <v>5.787792974539555</v>
      </c>
      <c r="I587" s="49" t="n">
        <v>5.383304899451226</v>
      </c>
      <c r="J587" s="49" t="n">
        <v>4.983164714067379</v>
      </c>
      <c r="K587" s="49" t="n">
        <v>4.586504548960966</v>
      </c>
      <c r="L587" s="49" t="n">
        <v>4.19263304270355</v>
      </c>
      <c r="M587" s="49" t="n">
        <v>4.069960298370739</v>
      </c>
      <c r="N587" s="49" t="n">
        <v>3.951228849168205</v>
      </c>
      <c r="O587" s="49" t="n">
        <v>3.835128179611273</v>
      </c>
      <c r="P587" s="49" t="n">
        <v>3.721433741771559</v>
      </c>
      <c r="Q587" s="49" t="n">
        <v>3.609297930133375</v>
      </c>
      <c r="R587" s="49" t="n">
        <v>3.498202991735109</v>
      </c>
      <c r="S587" s="49" t="n">
        <v>3.389255957222814</v>
      </c>
      <c r="T587" s="49" t="n">
        <v>3.281668334650548</v>
      </c>
      <c r="U587" s="49" t="n">
        <v>3.175580235376875</v>
      </c>
      <c r="V587" s="49" t="n">
        <v>3.070346560838121</v>
      </c>
      <c r="W587" s="49" t="n">
        <v>2.965863267734393</v>
      </c>
      <c r="X587" s="49" t="n">
        <v>2.861589827064074</v>
      </c>
      <c r="Y587" s="49" t="n">
        <v>2.75850853672983</v>
      </c>
      <c r="Z587" s="49" t="n">
        <v>2.660245517423928</v>
      </c>
      <c r="AA587" s="49" t="n">
        <v>2.539523961433303</v>
      </c>
      <c r="AB587" s="49" t="n">
        <v>2.436682305292297</v>
      </c>
      <c r="AC587" s="49" t="n">
        <v>2.334885837805991</v>
      </c>
      <c r="AD587" s="49" t="n">
        <v>2.233981434053142</v>
      </c>
      <c r="AE587" s="49" t="n">
        <v>2.133839190861006</v>
      </c>
      <c r="AF587" s="50" t="n">
        <v>2.034347867723999</v>
      </c>
    </row>
    <row r="588" hidden="1" s="108">
      <c r="A588" s="49" t="inlineStr">
        <is>
          <t>Qatar_PV_3_high_temp_baseline</t>
        </is>
      </c>
      <c r="B588" s="49" t="n">
        <v>8.61882387158939</v>
      </c>
      <c r="C588" s="49" t="n">
        <v>8.131340025872946</v>
      </c>
      <c r="D588" s="49" t="n">
        <v>7.666937131699497</v>
      </c>
      <c r="E588" s="49" t="n">
        <v>7.218969307273765</v>
      </c>
      <c r="F588" s="49" t="n">
        <v>6.783173535330747</v>
      </c>
      <c r="G588" s="49" t="n">
        <v>6.35665597491746</v>
      </c>
      <c r="H588" s="49" t="n">
        <v>5.937362641859217</v>
      </c>
      <c r="I588" s="49" t="n">
        <v>5.523781846054761</v>
      </c>
      <c r="J588" s="49" t="n">
        <v>5.114766852154671</v>
      </c>
      <c r="K588" s="49" t="n">
        <v>4.709425051669644</v>
      </c>
      <c r="L588" s="49" t="n">
        <v>4.307045917766943</v>
      </c>
      <c r="M588" s="49" t="n">
        <v>4.181102043826224</v>
      </c>
      <c r="N588" s="49" t="n">
        <v>4.059264840245653</v>
      </c>
      <c r="O588" s="49" t="n">
        <v>3.940172597235914</v>
      </c>
      <c r="P588" s="49" t="n">
        <v>3.823593987427242</v>
      </c>
      <c r="Q588" s="49" t="n">
        <v>3.708647405324602</v>
      </c>
      <c r="R588" s="49" t="n">
        <v>3.594794128694341</v>
      </c>
      <c r="S588" s="49" t="n">
        <v>3.483190923042623</v>
      </c>
      <c r="T588" s="49" t="n">
        <v>3.373016670975457</v>
      </c>
      <c r="U588" s="49" t="n">
        <v>3.264419237012392</v>
      </c>
      <c r="V588" s="49" t="n">
        <v>3.156725968120465</v>
      </c>
      <c r="W588" s="49" t="n">
        <v>3.049916638566882</v>
      </c>
      <c r="X588" s="49" t="n">
        <v>2.943266261526423</v>
      </c>
      <c r="Y588" s="49" t="n">
        <v>2.837797906576743</v>
      </c>
      <c r="Z588" s="49" t="n">
        <v>2.737286733720603</v>
      </c>
      <c r="AA588" s="49" t="n">
        <v>2.61331481805254</v>
      </c>
      <c r="AB588" s="49" t="n">
        <v>2.507910315560514</v>
      </c>
      <c r="AC588" s="49" t="n">
        <v>2.403524372614346</v>
      </c>
      <c r="AD588" s="49" t="n">
        <v>2.299993799483734</v>
      </c>
      <c r="AE588" s="49" t="n">
        <v>2.197179866140137</v>
      </c>
      <c r="AF588" s="50" t="n">
        <v>2.094963493319334</v>
      </c>
    </row>
    <row r="589" hidden="1" s="108">
      <c r="A589" s="49" t="inlineStr">
        <is>
          <t>Qatar_PV_4_high_temp_baseline</t>
        </is>
      </c>
      <c r="B589" s="49" t="n">
        <v>9.420030305439948</v>
      </c>
      <c r="C589" s="49" t="n">
        <v>8.888659591958483</v>
      </c>
      <c r="D589" s="49" t="n">
        <v>8.38364660879289</v>
      </c>
      <c r="E589" s="49" t="n">
        <v>7.897446432986944</v>
      </c>
      <c r="F589" s="49" t="n">
        <v>7.425223114698113</v>
      </c>
      <c r="G589" s="49" t="n">
        <v>6.963696891493104</v>
      </c>
      <c r="H589" s="49" t="n">
        <v>6.510542364557082</v>
      </c>
      <c r="I589" s="49" t="n">
        <v>6.064050248994014</v>
      </c>
      <c r="J589" s="49" t="n">
        <v>5.622925829288421</v>
      </c>
      <c r="K589" s="49" t="n">
        <v>5.186163031695382</v>
      </c>
      <c r="L589" s="49" t="n">
        <v>4.752962581380723</v>
      </c>
      <c r="M589" s="49" t="n">
        <v>4.614610574681783</v>
      </c>
      <c r="N589" s="49" t="n">
        <v>4.480995368600207</v>
      </c>
      <c r="O589" s="49" t="n">
        <v>4.350515275140743</v>
      </c>
      <c r="P589" s="49" t="n">
        <v>4.222891947500795</v>
      </c>
      <c r="Q589" s="49" t="n">
        <v>4.097091252108992</v>
      </c>
      <c r="R589" s="49" t="n">
        <v>3.972481939812599</v>
      </c>
      <c r="S589" s="49" t="n">
        <v>3.85040410308568</v>
      </c>
      <c r="T589" s="49" t="n">
        <v>3.729897694433605</v>
      </c>
      <c r="U589" s="49" t="n">
        <v>3.611129386160053</v>
      </c>
      <c r="V589" s="49" t="n">
        <v>3.493315472547572</v>
      </c>
      <c r="W589" s="49" t="n">
        <v>3.376382281955168</v>
      </c>
      <c r="X589" s="49" t="n">
        <v>3.259604370751891</v>
      </c>
      <c r="Y589" s="49" t="n">
        <v>3.144163764505714</v>
      </c>
      <c r="Z589" s="49" t="n">
        <v>3.034421524092547</v>
      </c>
      <c r="AA589" s="49" t="n">
        <v>2.897539300859507</v>
      </c>
      <c r="AB589" s="49" t="n">
        <v>2.782083723442364</v>
      </c>
      <c r="AC589" s="49" t="n">
        <v>2.66777133670205</v>
      </c>
      <c r="AD589" s="49" t="n">
        <v>2.554411675105306</v>
      </c>
      <c r="AE589" s="49" t="n">
        <v>2.441842643058737</v>
      </c>
      <c r="AF589" s="50" t="n">
        <v>2.329924930782259</v>
      </c>
    </row>
    <row r="590" hidden="1" s="108">
      <c r="A590" s="49" t="inlineStr">
        <is>
          <t>Romania_Onshore_3_low_temp_baseline</t>
        </is>
      </c>
      <c r="B590" s="49" t="n">
        <v>6.136583820927876</v>
      </c>
      <c r="C590" s="49" t="n">
        <v>5.968441574946254</v>
      </c>
      <c r="D590" s="49" t="n">
        <v>5.814186749012785</v>
      </c>
      <c r="E590" s="49" t="n">
        <v>5.670796896599732</v>
      </c>
      <c r="F590" s="49" t="n">
        <v>5.536116549072192</v>
      </c>
      <c r="G590" s="49" t="n">
        <v>5.40855645041632</v>
      </c>
      <c r="H590" s="49" t="n">
        <v>5.286912287164082</v>
      </c>
      <c r="I590" s="49" t="n">
        <v>5.170250275547756</v>
      </c>
      <c r="J590" s="49" t="n">
        <v>5.05783212573113</v>
      </c>
      <c r="K590" s="49" t="n">
        <v>4.949064212659389</v>
      </c>
      <c r="L590" s="49" t="n">
        <v>4.843462177610674</v>
      </c>
      <c r="M590" s="49" t="n">
        <v>4.742516312951874</v>
      </c>
      <c r="N590" s="49" t="n">
        <v>4.661355946321628</v>
      </c>
      <c r="O590" s="49" t="n">
        <v>4.582764020328354</v>
      </c>
      <c r="P590" s="49" t="n">
        <v>4.506866041487647</v>
      </c>
      <c r="Q590" s="49" t="n">
        <v>4.434266316740237</v>
      </c>
      <c r="R590" s="49" t="n">
        <v>4.363071435654064</v>
      </c>
      <c r="S590" s="49" t="n">
        <v>4.293576550851651</v>
      </c>
      <c r="T590" s="49" t="n">
        <v>4.229052052342853</v>
      </c>
      <c r="U590" s="49" t="n">
        <v>4.164244420298925</v>
      </c>
      <c r="V590" s="49" t="n">
        <v>4.099527701252772</v>
      </c>
      <c r="W590" s="49" t="n">
        <v>4.042283842673235</v>
      </c>
      <c r="X590" s="49" t="n">
        <v>3.987292666085957</v>
      </c>
      <c r="Y590" s="49" t="n">
        <v>3.933536209513372</v>
      </c>
      <c r="Z590" s="49" t="n">
        <v>3.886260381387634</v>
      </c>
      <c r="AA590" s="49" t="n">
        <v>3.792461836233169</v>
      </c>
      <c r="AB590" s="49" t="n">
        <v>3.735731481518223</v>
      </c>
      <c r="AC590" s="49" t="n">
        <v>3.680820761517828</v>
      </c>
      <c r="AD590" s="49" t="n">
        <v>3.627582240840408</v>
      </c>
      <c r="AE590" s="49" t="n">
        <v>3.575886893681375</v>
      </c>
      <c r="AF590" s="50" t="n">
        <v>3.525621128981865</v>
      </c>
    </row>
    <row r="591" hidden="1" s="108">
      <c r="A591" s="49" t="inlineStr">
        <is>
          <t>Romania_Offshore_1_low_temp_baseline</t>
        </is>
      </c>
      <c r="B591" s="49" t="n">
        <v>6.592864923656768</v>
      </c>
      <c r="C591" s="49" t="n">
        <v>6.382537411912224</v>
      </c>
      <c r="D591" s="49" t="n">
        <v>6.200377808899027</v>
      </c>
      <c r="E591" s="49" t="n">
        <v>6.038353347493284</v>
      </c>
      <c r="F591" s="49" t="n">
        <v>5.891399514960219</v>
      </c>
      <c r="G591" s="49" t="n">
        <v>5.756125048573717</v>
      </c>
      <c r="H591" s="49" t="n">
        <v>5.630151792663334</v>
      </c>
      <c r="I591" s="49" t="n">
        <v>5.511749881437669</v>
      </c>
      <c r="J591" s="49" t="n">
        <v>5.399623018656206</v>
      </c>
      <c r="K591" s="49" t="n">
        <v>5.292775535808883</v>
      </c>
      <c r="L591" s="49" t="n">
        <v>5.19042658238842</v>
      </c>
      <c r="M591" s="49" t="n">
        <v>5.053833512148982</v>
      </c>
      <c r="N591" s="49" t="n">
        <v>4.934368895574297</v>
      </c>
      <c r="O591" s="49" t="n">
        <v>4.826117058630491</v>
      </c>
      <c r="P591" s="49" t="n">
        <v>4.726625399120681</v>
      </c>
      <c r="Q591" s="49" t="n">
        <v>4.634380835550554</v>
      </c>
      <c r="R591" s="49" t="n">
        <v>4.548890221530712</v>
      </c>
      <c r="S591" s="49" t="n">
        <v>4.467660286262343</v>
      </c>
      <c r="T591" s="49" t="n">
        <v>4.390895635150404</v>
      </c>
      <c r="U591" s="49" t="n">
        <v>4.318924695285495</v>
      </c>
      <c r="V591" s="49" t="n">
        <v>4.248550907162622</v>
      </c>
      <c r="W591" s="49" t="n">
        <v>4.169265211217271</v>
      </c>
      <c r="X591" s="49" t="n">
        <v>4.09339042153487</v>
      </c>
      <c r="Y591" s="49" t="n">
        <v>4.022180594422726</v>
      </c>
      <c r="Z591" s="49" t="n">
        <v>3.958114429817296</v>
      </c>
      <c r="AA591" s="49" t="n">
        <v>3.865658582945972</v>
      </c>
      <c r="AB591" s="49" t="n">
        <v>3.800936069173615</v>
      </c>
      <c r="AC591" s="49" t="n">
        <v>3.739497246588127</v>
      </c>
      <c r="AD591" s="49" t="n">
        <v>3.680946537692866</v>
      </c>
      <c r="AE591" s="49" t="n">
        <v>3.624958522157211</v>
      </c>
      <c r="AF591" s="50" t="n">
        <v>3.571262257051045</v>
      </c>
    </row>
    <row r="592" hidden="1" s="108">
      <c r="A592" s="49" t="inlineStr">
        <is>
          <t>Romania_Offshore_2_low_temp_baseline</t>
        </is>
      </c>
      <c r="B592" s="49" t="n">
        <v>8.294008376605964</v>
      </c>
      <c r="C592" s="49" t="n">
        <v>8.030926403981255</v>
      </c>
      <c r="D592" s="49" t="n">
        <v>7.804886832023262</v>
      </c>
      <c r="E592" s="49" t="n">
        <v>7.605342479163538</v>
      </c>
      <c r="F592" s="49" t="n">
        <v>7.42564453728046</v>
      </c>
      <c r="G592" s="49" t="n">
        <v>7.261341638739641</v>
      </c>
      <c r="H592" s="49" t="n">
        <v>7.109312828800212</v>
      </c>
      <c r="I592" s="49" t="n">
        <v>6.967288440031712</v>
      </c>
      <c r="J592" s="49" t="n">
        <v>6.83356810698569</v>
      </c>
      <c r="K592" s="49" t="n">
        <v>6.706846186274414</v>
      </c>
      <c r="L592" s="49" t="n">
        <v>6.586099076135622</v>
      </c>
      <c r="M592" s="49" t="n">
        <v>6.410891434905375</v>
      </c>
      <c r="N592" s="49" t="n">
        <v>6.258223833284199</v>
      </c>
      <c r="O592" s="49" t="n">
        <v>6.12029496457043</v>
      </c>
      <c r="P592" s="49" t="n">
        <v>5.993870887667073</v>
      </c>
      <c r="Q592" s="49" t="n">
        <v>5.876956762801585</v>
      </c>
      <c r="R592" s="49" t="n">
        <v>5.768902908961883</v>
      </c>
      <c r="S592" s="49" t="n">
        <v>5.666421703923261</v>
      </c>
      <c r="T592" s="49" t="n">
        <v>5.569783690255481</v>
      </c>
      <c r="U592" s="49" t="n">
        <v>5.47942270302482</v>
      </c>
      <c r="V592" s="49" t="n">
        <v>5.391123524732037</v>
      </c>
      <c r="W592" s="49" t="n">
        <v>5.291029851875022</v>
      </c>
      <c r="X592" s="49" t="n">
        <v>5.195390885098632</v>
      </c>
      <c r="Y592" s="49" t="n">
        <v>5.105861026930528</v>
      </c>
      <c r="Z592" s="49" t="n">
        <v>5.025709673014658</v>
      </c>
      <c r="AA592" s="49" t="n">
        <v>4.908075587875296</v>
      </c>
      <c r="AB592" s="49" t="n">
        <v>4.826975145546115</v>
      </c>
      <c r="AC592" s="49" t="n">
        <v>4.750164123997756</v>
      </c>
      <c r="AD592" s="49" t="n">
        <v>4.677121299156401</v>
      </c>
      <c r="AE592" s="49" t="n">
        <v>4.607417978467541</v>
      </c>
      <c r="AF592" s="50" t="n">
        <v>4.540697318591806</v>
      </c>
    </row>
    <row r="593" hidden="1" s="108">
      <c r="A593" s="49" t="inlineStr">
        <is>
          <t>Romania_PV_4_low_temp_baseline</t>
        </is>
      </c>
      <c r="B593" s="49" t="n">
        <v>5.979824432859767</v>
      </c>
      <c r="C593" s="49" t="n">
        <v>5.71492703401303</v>
      </c>
      <c r="D593" s="49" t="n">
        <v>5.479827665047914</v>
      </c>
      <c r="E593" s="49" t="n">
        <v>5.266135542406539</v>
      </c>
      <c r="F593" s="49" t="n">
        <v>5.068504641962379</v>
      </c>
      <c r="G593" s="49" t="n">
        <v>4.883334685838236</v>
      </c>
      <c r="H593" s="49" t="n">
        <v>4.708094039405679</v>
      </c>
      <c r="I593" s="49" t="n">
        <v>4.540939745162984</v>
      </c>
      <c r="J593" s="49" t="n">
        <v>4.380491475669215</v>
      </c>
      <c r="K593" s="49" t="n">
        <v>4.225690518941292</v>
      </c>
      <c r="L593" s="49" t="n">
        <v>4.075708276510946</v>
      </c>
      <c r="M593" s="49" t="n">
        <v>3.975490259032804</v>
      </c>
      <c r="N593" s="49" t="n">
        <v>3.88206682291775</v>
      </c>
      <c r="O593" s="49" t="n">
        <v>3.793279593203398</v>
      </c>
      <c r="P593" s="49" t="n">
        <v>3.708751056051926</v>
      </c>
      <c r="Q593" s="49" t="n">
        <v>3.627083359008608</v>
      </c>
      <c r="R593" s="49" t="n">
        <v>3.547419619430411</v>
      </c>
      <c r="S593" s="49" t="n">
        <v>3.47156704086401</v>
      </c>
      <c r="T593" s="49" t="n">
        <v>3.398226254630925</v>
      </c>
      <c r="U593" s="49" t="n">
        <v>3.327620724681876</v>
      </c>
      <c r="V593" s="49" t="n">
        <v>3.258686389059033</v>
      </c>
      <c r="W593" s="49" t="n">
        <v>3.189132158044343</v>
      </c>
      <c r="X593" s="49" t="n">
        <v>3.120584113062078</v>
      </c>
      <c r="Y593" s="49" t="n">
        <v>3.054664773526435</v>
      </c>
      <c r="Z593" s="49" t="n">
        <v>2.997393860003962</v>
      </c>
      <c r="AA593" s="49" t="n">
        <v>2.903522619141851</v>
      </c>
      <c r="AB593" s="49" t="n">
        <v>2.839935764185333</v>
      </c>
      <c r="AC593" s="49" t="n">
        <v>2.778755537924383</v>
      </c>
      <c r="AD593" s="49" t="n">
        <v>2.719739739615909</v>
      </c>
      <c r="AE593" s="49" t="n">
        <v>2.662683521297024</v>
      </c>
      <c r="AF593" s="50" t="n">
        <v>2.607412085968599</v>
      </c>
    </row>
    <row r="594" hidden="1" s="108">
      <c r="A594" s="49" t="inlineStr">
        <is>
          <t>Romania_Onshore_3_high_temp_baseline</t>
        </is>
      </c>
      <c r="B594" s="49" t="n">
        <v>8.862181329498453</v>
      </c>
      <c r="C594" s="49" t="n">
        <v>8.504177371109066</v>
      </c>
      <c r="D594" s="49" t="n">
        <v>8.1585592885137</v>
      </c>
      <c r="E594" s="49" t="n">
        <v>7.821875914256458</v>
      </c>
      <c r="F594" s="49" t="n">
        <v>7.491613400967315</v>
      </c>
      <c r="G594" s="49" t="n">
        <v>7.16586836642648</v>
      </c>
      <c r="H594" s="49" t="n">
        <v>6.843150438317292</v>
      </c>
      <c r="I594" s="49" t="n">
        <v>6.522257258930818</v>
      </c>
      <c r="J594" s="49" t="n">
        <v>6.202192194903583</v>
      </c>
      <c r="K594" s="49" t="n">
        <v>5.882108309031663</v>
      </c>
      <c r="L594" s="49" t="n">
        <v>5.561269071671791</v>
      </c>
      <c r="M594" s="49" t="n">
        <v>5.434816843392903</v>
      </c>
      <c r="N594" s="49" t="n">
        <v>5.325778474058376</v>
      </c>
      <c r="O594" s="49" t="n">
        <v>5.218388250791826</v>
      </c>
      <c r="P594" s="49" t="n">
        <v>5.11277206728167</v>
      </c>
      <c r="Q594" s="49" t="n">
        <v>5.00949636887737</v>
      </c>
      <c r="R594" s="49" t="n">
        <v>4.906826750059091</v>
      </c>
      <c r="S594" s="49" t="n">
        <v>4.805040982685035</v>
      </c>
      <c r="T594" s="49" t="n">
        <v>4.707163188595024</v>
      </c>
      <c r="U594" s="49" t="n">
        <v>4.608352522166689</v>
      </c>
      <c r="V594" s="49" t="n">
        <v>4.5089554507836</v>
      </c>
      <c r="W594" s="49" t="n">
        <v>4.418967473493307</v>
      </c>
      <c r="X594" s="49" t="n">
        <v>4.330062430525397</v>
      </c>
      <c r="Y594" s="49" t="n">
        <v>4.241288701551861</v>
      </c>
      <c r="Z594" s="49" t="n">
        <v>4.157483199636141</v>
      </c>
      <c r="AA594" s="49" t="n">
        <v>4.029647032795101</v>
      </c>
      <c r="AB594" s="49" t="n">
        <v>3.935030105008107</v>
      </c>
      <c r="AC594" s="49" t="n">
        <v>3.841037815681259</v>
      </c>
      <c r="AD594" s="49" t="n">
        <v>3.747518639426664</v>
      </c>
      <c r="AE594" s="49" t="n">
        <v>3.654336814007463</v>
      </c>
      <c r="AF594" s="50" t="n">
        <v>3.561369617753094</v>
      </c>
    </row>
    <row r="595" hidden="1" s="108">
      <c r="A595" s="49" t="inlineStr">
        <is>
          <t>Romania_Offshore_1_high_temp_baseline</t>
        </is>
      </c>
      <c r="B595" s="49" t="n">
        <v>8.633305476351396</v>
      </c>
      <c r="C595" s="49" t="n">
        <v>8.264723261601441</v>
      </c>
      <c r="D595" s="49" t="n">
        <v>7.922249094309619</v>
      </c>
      <c r="E595" s="49" t="n">
        <v>7.597998103086077</v>
      </c>
      <c r="F595" s="49" t="n">
        <v>7.2869636886254</v>
      </c>
      <c r="G595" s="49" t="n">
        <v>6.985763131409463</v>
      </c>
      <c r="H595" s="49" t="n">
        <v>6.691997405351794</v>
      </c>
      <c r="I595" s="49" t="n">
        <v>6.403896959377693</v>
      </c>
      <c r="J595" s="49" t="n">
        <v>6.120112964337876</v>
      </c>
      <c r="K595" s="49" t="n">
        <v>5.839587880953468</v>
      </c>
      <c r="L595" s="49" t="n">
        <v>5.561471780032862</v>
      </c>
      <c r="M595" s="49" t="n">
        <v>5.414623717136373</v>
      </c>
      <c r="N595" s="49" t="n">
        <v>5.282158623016873</v>
      </c>
      <c r="O595" s="49" t="n">
        <v>5.158956162013588</v>
      </c>
      <c r="P595" s="49" t="n">
        <v>5.04291689046711</v>
      </c>
      <c r="Q595" s="49" t="n">
        <v>4.932755194473796</v>
      </c>
      <c r="R595" s="49" t="n">
        <v>4.828081130778755</v>
      </c>
      <c r="S595" s="49" t="n">
        <v>4.726712914928761</v>
      </c>
      <c r="T595" s="49" t="n">
        <v>4.62886362140531</v>
      </c>
      <c r="U595" s="49" t="n">
        <v>4.534858618025187</v>
      </c>
      <c r="V595" s="49" t="n">
        <v>4.441854748224755</v>
      </c>
      <c r="W595" s="49" t="n">
        <v>4.341726507290505</v>
      </c>
      <c r="X595" s="49" t="n">
        <v>4.243945481918193</v>
      </c>
      <c r="Y595" s="49" t="n">
        <v>4.14965697806016</v>
      </c>
      <c r="Z595" s="49" t="n">
        <v>4.06111863385665</v>
      </c>
      <c r="AA595" s="49" t="n">
        <v>3.946181803941708</v>
      </c>
      <c r="AB595" s="49" t="n">
        <v>3.855627777086639</v>
      </c>
      <c r="AC595" s="49" t="n">
        <v>3.76735603202086</v>
      </c>
      <c r="AD595" s="49" t="n">
        <v>3.681015390168513</v>
      </c>
      <c r="AE595" s="49" t="n">
        <v>3.59631607006178</v>
      </c>
      <c r="AF595" s="50" t="n">
        <v>3.513015875512163</v>
      </c>
    </row>
    <row r="596" hidden="1" s="108">
      <c r="A596" s="49" t="inlineStr">
        <is>
          <t>Romania_Offshore_2_high_temp_baseline</t>
        </is>
      </c>
      <c r="B596" s="49" t="n">
        <v>10.12285545373656</v>
      </c>
      <c r="C596" s="49" t="n">
        <v>9.703793517375278</v>
      </c>
      <c r="D596" s="49" t="n">
        <v>9.31865309850116</v>
      </c>
      <c r="E596" s="49" t="n">
        <v>8.957422623783163</v>
      </c>
      <c r="F596" s="49" t="n">
        <v>8.613759109519911</v>
      </c>
      <c r="G596" s="49" t="n">
        <v>8.283389284919238</v>
      </c>
      <c r="H596" s="49" t="n">
        <v>7.963293811729963</v>
      </c>
      <c r="I596" s="49" t="n">
        <v>7.651256039742695</v>
      </c>
      <c r="J596" s="49" t="n">
        <v>7.345596161523366</v>
      </c>
      <c r="K596" s="49" t="n">
        <v>7.04500644766134</v>
      </c>
      <c r="L596" s="49" t="n">
        <v>6.748444776842586</v>
      </c>
      <c r="M596" s="49" t="n">
        <v>6.572612430479303</v>
      </c>
      <c r="N596" s="49" t="n">
        <v>6.415486502768958</v>
      </c>
      <c r="O596" s="49" t="n">
        <v>6.270384501230528</v>
      </c>
      <c r="P596" s="49" t="n">
        <v>6.134566193042786</v>
      </c>
      <c r="Q596" s="49" t="n">
        <v>6.006353420395013</v>
      </c>
      <c r="R596" s="49" t="n">
        <v>5.885236754096239</v>
      </c>
      <c r="S596" s="49" t="n">
        <v>5.768368974665233</v>
      </c>
      <c r="T596" s="49" t="n">
        <v>5.656027606962663</v>
      </c>
      <c r="U596" s="49" t="n">
        <v>5.548636592029268</v>
      </c>
      <c r="V596" s="49" t="n">
        <v>5.442486271706553</v>
      </c>
      <c r="W596" s="49" t="n">
        <v>5.326542995492387</v>
      </c>
      <c r="X596" s="49" t="n">
        <v>5.213788122482585</v>
      </c>
      <c r="Y596" s="49" t="n">
        <v>5.105727460623966</v>
      </c>
      <c r="Z596" s="49" t="n">
        <v>5.005325499775069</v>
      </c>
      <c r="AA596" s="49" t="n">
        <v>4.870532126297008</v>
      </c>
      <c r="AB596" s="49" t="n">
        <v>4.767777678536352</v>
      </c>
      <c r="AC596" s="49" t="n">
        <v>4.668170841087539</v>
      </c>
      <c r="AD596" s="49" t="n">
        <v>4.571261614963252</v>
      </c>
      <c r="AE596" s="49" t="n">
        <v>4.476679679794599</v>
      </c>
      <c r="AF596" s="50" t="n">
        <v>4.384116495704731</v>
      </c>
    </row>
    <row r="597" hidden="1" s="108">
      <c r="A597" s="49" t="inlineStr">
        <is>
          <t>Romania_PV_4_high_temp_baseline</t>
        </is>
      </c>
      <c r="B597" s="49" t="n">
        <v>11.92300993956677</v>
      </c>
      <c r="C597" s="49" t="n">
        <v>11.25698964605463</v>
      </c>
      <c r="D597" s="49" t="n">
        <v>10.62741980572263</v>
      </c>
      <c r="E597" s="49" t="n">
        <v>10.02325931108563</v>
      </c>
      <c r="F597" s="49" t="n">
        <v>9.437410302918384</v>
      </c>
      <c r="G597" s="49" t="n">
        <v>8.865039989979007</v>
      </c>
      <c r="H597" s="49" t="n">
        <v>8.302704230226155</v>
      </c>
      <c r="I597" s="49" t="n">
        <v>7.747854759741602</v>
      </c>
      <c r="J597" s="49" t="n">
        <v>7.198545450475834</v>
      </c>
      <c r="K597" s="49" t="n">
        <v>6.653248682557768</v>
      </c>
      <c r="L597" s="49" t="n">
        <v>6.110735926192946</v>
      </c>
      <c r="M597" s="49" t="n">
        <v>5.93387052302934</v>
      </c>
      <c r="N597" s="49" t="n">
        <v>5.763452008357445</v>
      </c>
      <c r="O597" s="49" t="n">
        <v>5.597258874590445</v>
      </c>
      <c r="P597" s="49" t="n">
        <v>5.434897493472103</v>
      </c>
      <c r="Q597" s="49" t="n">
        <v>5.274936631880216</v>
      </c>
      <c r="R597" s="49" t="n">
        <v>5.116503278222047</v>
      </c>
      <c r="S597" s="49" t="n">
        <v>4.961431420580658</v>
      </c>
      <c r="T597" s="49" t="n">
        <v>4.808395868603734</v>
      </c>
      <c r="U597" s="49" t="n">
        <v>4.657618689705537</v>
      </c>
      <c r="V597" s="49" t="n">
        <v>4.508021245959508</v>
      </c>
      <c r="W597" s="49" t="n">
        <v>4.359901252940726</v>
      </c>
      <c r="X597" s="49" t="n">
        <v>4.211843371052936</v>
      </c>
      <c r="Y597" s="49" t="n">
        <v>4.06545401804614</v>
      </c>
      <c r="Z597" s="49" t="n">
        <v>3.926660195243066</v>
      </c>
      <c r="AA597" s="49" t="n">
        <v>3.75077380806353</v>
      </c>
      <c r="AB597" s="49" t="n">
        <v>3.603888168895977</v>
      </c>
      <c r="AC597" s="49" t="n">
        <v>3.458376719225392</v>
      </c>
      <c r="AD597" s="49" t="n">
        <v>3.31396978000383</v>
      </c>
      <c r="AE597" s="49" t="n">
        <v>3.170436713104082</v>
      </c>
      <c r="AF597" s="50" t="n">
        <v>3.027578191549881</v>
      </c>
    </row>
    <row r="598" hidden="1" s="108">
      <c r="A598" s="49" t="inlineStr">
        <is>
          <t>Russian_Federation_Onshore_1_low_temp_baseline</t>
        </is>
      </c>
      <c r="B598" s="49" t="n">
        <v>3.828267292675533</v>
      </c>
      <c r="C598" s="49" t="n">
        <v>3.721905090364162</v>
      </c>
      <c r="D598" s="49" t="n">
        <v>3.623882473824945</v>
      </c>
      <c r="E598" s="49" t="n">
        <v>3.532390210434431</v>
      </c>
      <c r="F598" s="49" t="n">
        <v>3.446138102405741</v>
      </c>
      <c r="G598" s="49" t="n">
        <v>3.364174934450286</v>
      </c>
      <c r="H598" s="49" t="n">
        <v>3.285779956256747</v>
      </c>
      <c r="I598" s="49" t="n">
        <v>3.210394388729212</v>
      </c>
      <c r="J598" s="49" t="n">
        <v>3.137576503259689</v>
      </c>
      <c r="K598" s="49" t="n">
        <v>3.066971192346537</v>
      </c>
      <c r="L598" s="49" t="n">
        <v>2.998288777893151</v>
      </c>
      <c r="M598" s="49" t="n">
        <v>2.93597113016114</v>
      </c>
      <c r="N598" s="49" t="n">
        <v>2.885514407819612</v>
      </c>
      <c r="O598" s="49" t="n">
        <v>2.836615984701599</v>
      </c>
      <c r="P598" s="49" t="n">
        <v>2.789351119486466</v>
      </c>
      <c r="Q598" s="49" t="n">
        <v>2.744081829893642</v>
      </c>
      <c r="R598" s="49" t="n">
        <v>2.699674509527469</v>
      </c>
      <c r="S598" s="49" t="n">
        <v>2.656305817847573</v>
      </c>
      <c r="T598" s="49" t="n">
        <v>2.615934810743147</v>
      </c>
      <c r="U598" s="49" t="n">
        <v>2.575414751918601</v>
      </c>
      <c r="V598" s="49" t="n">
        <v>2.534969268149557</v>
      </c>
      <c r="W598" s="49" t="n">
        <v>2.499019955927329</v>
      </c>
      <c r="X598" s="49" t="n">
        <v>2.464437209565522</v>
      </c>
      <c r="Y598" s="49" t="n">
        <v>2.430610868673792</v>
      </c>
      <c r="Z598" s="49" t="n">
        <v>2.400684442631764</v>
      </c>
      <c r="AA598" s="49" t="n">
        <v>2.342894029683161</v>
      </c>
      <c r="AB598" s="49" t="n">
        <v>2.307333050935746</v>
      </c>
      <c r="AC598" s="49" t="n">
        <v>2.272878084676202</v>
      </c>
      <c r="AD598" s="49" t="n">
        <v>2.239440628220092</v>
      </c>
      <c r="AE598" s="49" t="n">
        <v>2.206943208736698</v>
      </c>
      <c r="AF598" s="50" t="n">
        <v>2.175317601438571</v>
      </c>
    </row>
    <row r="599" hidden="1" s="108">
      <c r="A599" s="49" t="inlineStr">
        <is>
          <t>Russian_Federation_Onshore_2_low_temp_baseline</t>
        </is>
      </c>
      <c r="B599" s="49" t="n">
        <v>4.710984267973687</v>
      </c>
      <c r="C599" s="49" t="n">
        <v>4.580866315255501</v>
      </c>
      <c r="D599" s="49" t="n">
        <v>4.461158919135918</v>
      </c>
      <c r="E599" s="49" t="n">
        <v>4.349595221898278</v>
      </c>
      <c r="F599" s="49" t="n">
        <v>4.244558489425075</v>
      </c>
      <c r="G599" s="49" t="n">
        <v>4.144856586185324</v>
      </c>
      <c r="H599" s="49" t="n">
        <v>4.049586049392894</v>
      </c>
      <c r="I599" s="49" t="n">
        <v>3.958046294485075</v>
      </c>
      <c r="J599" s="49" t="n">
        <v>3.869683347063265</v>
      </c>
      <c r="K599" s="49" t="n">
        <v>3.78405172619522</v>
      </c>
      <c r="L599" s="49" t="n">
        <v>3.700787898636556</v>
      </c>
      <c r="M599" s="49" t="n">
        <v>3.62378512527504</v>
      </c>
      <c r="N599" s="49" t="n">
        <v>3.561602379132596</v>
      </c>
      <c r="O599" s="49" t="n">
        <v>3.501357649703393</v>
      </c>
      <c r="P599" s="49" t="n">
        <v>3.443144897928569</v>
      </c>
      <c r="Q599" s="49" t="n">
        <v>3.387416483681353</v>
      </c>
      <c r="R599" s="49" t="n">
        <v>3.332755326142369</v>
      </c>
      <c r="S599" s="49" t="n">
        <v>3.279382248648866</v>
      </c>
      <c r="T599" s="49" t="n">
        <v>3.229745447351518</v>
      </c>
      <c r="U599" s="49" t="n">
        <v>3.179912240059798</v>
      </c>
      <c r="V599" s="49" t="n">
        <v>3.13016232950657</v>
      </c>
      <c r="W599" s="49" t="n">
        <v>3.086032314184122</v>
      </c>
      <c r="X599" s="49" t="n">
        <v>3.043597055855513</v>
      </c>
      <c r="Y599" s="49" t="n">
        <v>3.002094102969632</v>
      </c>
      <c r="Z599" s="49" t="n">
        <v>2.965449549408631</v>
      </c>
      <c r="AA599" s="49" t="n">
        <v>2.893994314996919</v>
      </c>
      <c r="AB599" s="49" t="n">
        <v>2.850291503262877</v>
      </c>
      <c r="AC599" s="49" t="n">
        <v>2.807958394901888</v>
      </c>
      <c r="AD599" s="49" t="n">
        <v>2.766884280121743</v>
      </c>
      <c r="AE599" s="49" t="n">
        <v>2.726972258174025</v>
      </c>
      <c r="AF599" s="50" t="n">
        <v>2.688137006383314</v>
      </c>
    </row>
    <row r="600" hidden="1" s="108">
      <c r="A600" s="49" t="inlineStr">
        <is>
          <t>Russian_Federation_Onshore_3_low_temp_baseline</t>
        </is>
      </c>
      <c r="B600" s="49" t="n">
        <v>6.36236741015468</v>
      </c>
      <c r="C600" s="49" t="n">
        <v>6.187821605227729</v>
      </c>
      <c r="D600" s="49" t="n">
        <v>6.027490408559078</v>
      </c>
      <c r="E600" s="49" t="n">
        <v>5.878245938410567</v>
      </c>
      <c r="F600" s="49" t="n">
        <v>5.737856172259822</v>
      </c>
      <c r="G600" s="49" t="n">
        <v>5.604674182644175</v>
      </c>
      <c r="H600" s="49" t="n">
        <v>5.47745082503627</v>
      </c>
      <c r="I600" s="49" t="n">
        <v>5.355216501118965</v>
      </c>
      <c r="J600" s="49" t="n">
        <v>5.237203608079744</v>
      </c>
      <c r="K600" s="49" t="n">
        <v>5.122794000684697</v>
      </c>
      <c r="L600" s="49" t="n">
        <v>5.011482398878503</v>
      </c>
      <c r="M600" s="49" t="n">
        <v>4.907127046447759</v>
      </c>
      <c r="N600" s="49" t="n">
        <v>4.8230328032866</v>
      </c>
      <c r="O600" s="49" t="n">
        <v>4.741580031143583</v>
      </c>
      <c r="P600" s="49" t="n">
        <v>4.662897532319071</v>
      </c>
      <c r="Q600" s="49" t="n">
        <v>4.587604392508201</v>
      </c>
      <c r="R600" s="49" t="n">
        <v>4.513762390251854</v>
      </c>
      <c r="S600" s="49" t="n">
        <v>4.441673799663321</v>
      </c>
      <c r="T600" s="49" t="n">
        <v>4.374688075697969</v>
      </c>
      <c r="U600" s="49" t="n">
        <v>4.307425432974689</v>
      </c>
      <c r="V600" s="49" t="n">
        <v>4.240268594440078</v>
      </c>
      <c r="W600" s="49" t="n">
        <v>4.180802738669399</v>
      </c>
      <c r="X600" s="49" t="n">
        <v>4.123640687227371</v>
      </c>
      <c r="Y600" s="49" t="n">
        <v>4.067739265026407</v>
      </c>
      <c r="Z600" s="49" t="n">
        <v>4.018467897609704</v>
      </c>
      <c r="AA600" s="49" t="n">
        <v>3.921576780197815</v>
      </c>
      <c r="AB600" s="49" t="n">
        <v>3.862627629138992</v>
      </c>
      <c r="AC600" s="49" t="n">
        <v>3.805538094640985</v>
      </c>
      <c r="AD600" s="49" t="n">
        <v>3.750156569856867</v>
      </c>
      <c r="AE600" s="49" t="n">
        <v>3.6963503678772</v>
      </c>
      <c r="AF600" s="50" t="n">
        <v>3.644002664763336</v>
      </c>
    </row>
    <row r="601" hidden="1" s="108">
      <c r="A601" s="49" t="inlineStr">
        <is>
          <t>Russian_Federation_PV_4_low_temp_baseline</t>
        </is>
      </c>
      <c r="B601" s="49" t="n">
        <v>7.111165603968944</v>
      </c>
      <c r="C601" s="49" t="n">
        <v>6.78927982039273</v>
      </c>
      <c r="D601" s="49" t="n">
        <v>6.507020813685909</v>
      </c>
      <c r="E601" s="49" t="n">
        <v>6.253187503610263</v>
      </c>
      <c r="F601" s="49" t="n">
        <v>6.020643399355477</v>
      </c>
      <c r="G601" s="49" t="n">
        <v>5.804582500882711</v>
      </c>
      <c r="H601" s="49" t="n">
        <v>5.601625404235897</v>
      </c>
      <c r="I601" s="49" t="n">
        <v>5.409312064739655</v>
      </c>
      <c r="J601" s="49" t="n">
        <v>5.225800032967154</v>
      </c>
      <c r="K601" s="49" t="n">
        <v>5.049676204581598</v>
      </c>
      <c r="L601" s="49" t="n">
        <v>4.879834667323021</v>
      </c>
      <c r="M601" s="49" t="n">
        <v>4.756770813370451</v>
      </c>
      <c r="N601" s="49" t="n">
        <v>4.642657956777116</v>
      </c>
      <c r="O601" s="49" t="n">
        <v>4.534620085715037</v>
      </c>
      <c r="P601" s="49" t="n">
        <v>4.432156148315807</v>
      </c>
      <c r="Q601" s="49" t="n">
        <v>4.333403709379253</v>
      </c>
      <c r="R601" s="49" t="n">
        <v>4.237221605077555</v>
      </c>
      <c r="S601" s="49" t="n">
        <v>4.146022909833189</v>
      </c>
      <c r="T601" s="49" t="n">
        <v>4.058076059406198</v>
      </c>
      <c r="U601" s="49" t="n">
        <v>3.973681118242382</v>
      </c>
      <c r="V601" s="49" t="n">
        <v>3.891420024079046</v>
      </c>
      <c r="W601" s="49" t="n">
        <v>3.808235650049574</v>
      </c>
      <c r="X601" s="49" t="n">
        <v>3.726300598965145</v>
      </c>
      <c r="Y601" s="49" t="n">
        <v>3.647781421223571</v>
      </c>
      <c r="Z601" s="49" t="n">
        <v>3.580712561195897</v>
      </c>
      <c r="AA601" s="49" t="n">
        <v>3.464712350133121</v>
      </c>
      <c r="AB601" s="49" t="n">
        <v>3.389037507933998</v>
      </c>
      <c r="AC601" s="49" t="n">
        <v>3.316487338476001</v>
      </c>
      <c r="AD601" s="49" t="n">
        <v>3.246739860830029</v>
      </c>
      <c r="AE601" s="49" t="n">
        <v>3.179522917090702</v>
      </c>
      <c r="AF601" s="50" t="n">
        <v>3.114604428880477</v>
      </c>
    </row>
    <row r="602" hidden="1" s="108">
      <c r="A602" s="49" t="inlineStr">
        <is>
          <t>Russian_Federation_Onshore_1_high_temp_baseline</t>
        </is>
      </c>
      <c r="B602" s="49" t="n">
        <v>5.920849634233747</v>
      </c>
      <c r="C602" s="49" t="n">
        <v>5.667195425717746</v>
      </c>
      <c r="D602" s="49" t="n">
        <v>5.421387172943544</v>
      </c>
      <c r="E602" s="49" t="n">
        <v>5.181458585100041</v>
      </c>
      <c r="F602" s="49" t="n">
        <v>4.945989828724708</v>
      </c>
      <c r="G602" s="49" t="n">
        <v>4.713918063915651</v>
      </c>
      <c r="H602" s="49" t="n">
        <v>4.484423085773408</v>
      </c>
      <c r="I602" s="49" t="n">
        <v>4.256855029047315</v>
      </c>
      <c r="J602" s="49" t="n">
        <v>4.030686870930618</v>
      </c>
      <c r="K602" s="49" t="n">
        <v>3.805482192457405</v>
      </c>
      <c r="L602" s="49" t="n">
        <v>3.580872675153873</v>
      </c>
      <c r="M602" s="49" t="n">
        <v>3.497082066882464</v>
      </c>
      <c r="N602" s="49" t="n">
        <v>3.423687009217762</v>
      </c>
      <c r="O602" s="49" t="n">
        <v>3.351327149049769</v>
      </c>
      <c r="P602" s="49" t="n">
        <v>3.280078957604511</v>
      </c>
      <c r="Q602" s="49" t="n">
        <v>3.21028105940604</v>
      </c>
      <c r="R602" s="49" t="n">
        <v>3.140903970704529</v>
      </c>
      <c r="S602" s="49" t="n">
        <v>3.072114300085108</v>
      </c>
      <c r="T602" s="49" t="n">
        <v>3.005713635111226</v>
      </c>
      <c r="U602" s="49" t="n">
        <v>2.938823077568268</v>
      </c>
      <c r="V602" s="49" t="n">
        <v>2.871649608588523</v>
      </c>
      <c r="W602" s="49" t="n">
        <v>2.809932748741206</v>
      </c>
      <c r="X602" s="49" t="n">
        <v>2.748926918771102</v>
      </c>
      <c r="Y602" s="49" t="n">
        <v>2.68806890562192</v>
      </c>
      <c r="Z602" s="49" t="n">
        <v>2.630246637878357</v>
      </c>
      <c r="AA602" s="49" t="n">
        <v>2.546241434161717</v>
      </c>
      <c r="AB602" s="49" t="n">
        <v>2.482122722788212</v>
      </c>
      <c r="AC602" s="49" t="n">
        <v>2.418460060817363</v>
      </c>
      <c r="AD602" s="49" t="n">
        <v>2.355167923589718</v>
      </c>
      <c r="AE602" s="49" t="n">
        <v>2.292170393904837</v>
      </c>
      <c r="AF602" s="50" t="n">
        <v>2.229399556206064</v>
      </c>
    </row>
    <row r="603" hidden="1" s="108">
      <c r="A603" s="49" t="inlineStr">
        <is>
          <t>Russian_Federation_Onshore_2_high_temp_baseline</t>
        </is>
      </c>
      <c r="B603" s="49" t="n">
        <v>7.068402206977801</v>
      </c>
      <c r="C603" s="49" t="n">
        <v>6.774536260121817</v>
      </c>
      <c r="D603" s="49" t="n">
        <v>6.490118112592383</v>
      </c>
      <c r="E603" s="49" t="n">
        <v>6.212596625918125</v>
      </c>
      <c r="F603" s="49" t="n">
        <v>5.940119788558619</v>
      </c>
      <c r="G603" s="49" t="n">
        <v>5.671291603385688</v>
      </c>
      <c r="H603" s="49" t="n">
        <v>5.405025282645881</v>
      </c>
      <c r="I603" s="49" t="n">
        <v>5.140450379192857</v>
      </c>
      <c r="J603" s="49" t="n">
        <v>4.876851712721379</v>
      </c>
      <c r="K603" s="49" t="n">
        <v>4.613627856143796</v>
      </c>
      <c r="L603" s="49" t="n">
        <v>4.350262097403071</v>
      </c>
      <c r="M603" s="49" t="n">
        <v>4.249806723294983</v>
      </c>
      <c r="N603" s="49" t="n">
        <v>4.162392228002838</v>
      </c>
      <c r="O603" s="49" t="n">
        <v>4.076226213804675</v>
      </c>
      <c r="P603" s="49" t="n">
        <v>3.991402891647622</v>
      </c>
      <c r="Q603" s="49" t="n">
        <v>3.908345939174843</v>
      </c>
      <c r="R603" s="49" t="n">
        <v>3.825758414218663</v>
      </c>
      <c r="S603" s="49" t="n">
        <v>3.743848241517408</v>
      </c>
      <c r="T603" s="49" t="n">
        <v>3.664876938542504</v>
      </c>
      <c r="U603" s="49" t="n">
        <v>3.585224872351186</v>
      </c>
      <c r="V603" s="49" t="n">
        <v>3.505151478877973</v>
      </c>
      <c r="W603" s="49" t="n">
        <v>3.432023556643593</v>
      </c>
      <c r="X603" s="49" t="n">
        <v>3.359734983346856</v>
      </c>
      <c r="Y603" s="49" t="n">
        <v>3.287576201117968</v>
      </c>
      <c r="Z603" s="49" t="n">
        <v>3.219166420556497</v>
      </c>
      <c r="AA603" s="49" t="n">
        <v>3.11786472314125</v>
      </c>
      <c r="AB603" s="49" t="n">
        <v>3.041442357657071</v>
      </c>
      <c r="AC603" s="49" t="n">
        <v>2.96552727137315</v>
      </c>
      <c r="AD603" s="49" t="n">
        <v>2.890008827156396</v>
      </c>
      <c r="AE603" s="49" t="n">
        <v>2.814788343257297</v>
      </c>
      <c r="AF603" s="50" t="n">
        <v>2.739777065531412</v>
      </c>
    </row>
    <row r="604" hidden="1" s="108">
      <c r="A604" s="49" t="inlineStr">
        <is>
          <t>Russian_Federation_Onshore_3_high_temp_baseline</t>
        </is>
      </c>
      <c r="B604" s="49" t="n">
        <v>9.23603962484907</v>
      </c>
      <c r="C604" s="49" t="n">
        <v>8.864778177004743</v>
      </c>
      <c r="D604" s="49" t="n">
        <v>8.506071068928451</v>
      </c>
      <c r="E604" s="49" t="n">
        <v>8.156241637436453</v>
      </c>
      <c r="F604" s="49" t="n">
        <v>7.812598582243746</v>
      </c>
      <c r="G604" s="49" t="n">
        <v>7.473091127945425</v>
      </c>
      <c r="H604" s="49" t="n">
        <v>7.13610055647265</v>
      </c>
      <c r="I604" s="49" t="n">
        <v>6.800308093362052</v>
      </c>
      <c r="J604" s="49" t="n">
        <v>6.464607781188421</v>
      </c>
      <c r="K604" s="49" t="n">
        <v>6.128047003449712</v>
      </c>
      <c r="L604" s="49" t="n">
        <v>5.789784616010055</v>
      </c>
      <c r="M604" s="49" t="n">
        <v>5.65783939132414</v>
      </c>
      <c r="N604" s="49" t="n">
        <v>5.543883011819611</v>
      </c>
      <c r="O604" s="49" t="n">
        <v>5.431606449058686</v>
      </c>
      <c r="P604" s="49" t="n">
        <v>5.321138081265404</v>
      </c>
      <c r="Q604" s="49" t="n">
        <v>5.213061289715444</v>
      </c>
      <c r="R604" s="49" t="n">
        <v>5.105582074187833</v>
      </c>
      <c r="S604" s="49" t="n">
        <v>4.998986106103612</v>
      </c>
      <c r="T604" s="49" t="n">
        <v>4.896394326035789</v>
      </c>
      <c r="U604" s="49" t="n">
        <v>4.792805986308886</v>
      </c>
      <c r="V604" s="49" t="n">
        <v>4.688578438746386</v>
      </c>
      <c r="W604" s="49" t="n">
        <v>4.594187493066973</v>
      </c>
      <c r="X604" s="49" t="n">
        <v>4.500895831974499</v>
      </c>
      <c r="Y604" s="49" t="n">
        <v>4.407720584832814</v>
      </c>
      <c r="Z604" s="49" t="n">
        <v>4.31965021296657</v>
      </c>
      <c r="AA604" s="49" t="n">
        <v>4.186145251929815</v>
      </c>
      <c r="AB604" s="49" t="n">
        <v>4.086886189654899</v>
      </c>
      <c r="AC604" s="49" t="n">
        <v>3.988250240144426</v>
      </c>
      <c r="AD604" s="49" t="n">
        <v>3.890079991143978</v>
      </c>
      <c r="AE604" s="49" t="n">
        <v>3.792234298132176</v>
      </c>
      <c r="AF604" s="50" t="n">
        <v>3.694585468309725</v>
      </c>
    </row>
    <row r="605" hidden="1" s="108">
      <c r="A605" s="49" t="inlineStr">
        <is>
          <t>Russian_Federation_PV_4_high_temp_baseline</t>
        </is>
      </c>
      <c r="B605" s="49" t="n">
        <v>12.82013125206152</v>
      </c>
      <c r="C605" s="49" t="n">
        <v>12.10992075269241</v>
      </c>
      <c r="D605" s="49" t="n">
        <v>11.44666867786042</v>
      </c>
      <c r="E605" s="49" t="n">
        <v>10.81584423874464</v>
      </c>
      <c r="F605" s="49" t="n">
        <v>10.20809149611111</v>
      </c>
      <c r="G605" s="49" t="n">
        <v>9.617025159004609</v>
      </c>
      <c r="H605" s="49" t="n">
        <v>9.038079438814446</v>
      </c>
      <c r="I605" s="49" t="n">
        <v>8.467860755756657</v>
      </c>
      <c r="J605" s="49" t="n">
        <v>7.903761808115865</v>
      </c>
      <c r="K605" s="49" t="n">
        <v>7.343720224233241</v>
      </c>
      <c r="L605" s="49" t="n">
        <v>6.786061508041757</v>
      </c>
      <c r="M605" s="49" t="n">
        <v>6.59179016518314</v>
      </c>
      <c r="N605" s="49" t="n">
        <v>6.405917673512657</v>
      </c>
      <c r="O605" s="49" t="n">
        <v>6.2255496668842</v>
      </c>
      <c r="P605" s="49" t="n">
        <v>6.050188135060221</v>
      </c>
      <c r="Q605" s="49" t="n">
        <v>5.877962380262096</v>
      </c>
      <c r="R605" s="49" t="n">
        <v>5.707730230074599</v>
      </c>
      <c r="S605" s="49" t="n">
        <v>5.541928900308517</v>
      </c>
      <c r="T605" s="49" t="n">
        <v>5.378819323603756</v>
      </c>
      <c r="U605" s="49" t="n">
        <v>5.218708127027215</v>
      </c>
      <c r="V605" s="49" t="n">
        <v>5.060173776536808</v>
      </c>
      <c r="W605" s="49" t="n">
        <v>4.903229358699688</v>
      </c>
      <c r="X605" s="49" t="n">
        <v>4.746358705512463</v>
      </c>
      <c r="Y605" s="49" t="n">
        <v>4.591706381518533</v>
      </c>
      <c r="Z605" s="49" t="n">
        <v>4.447197753144112</v>
      </c>
      <c r="AA605" s="49" t="n">
        <v>4.253105884828564</v>
      </c>
      <c r="AB605" s="49" t="n">
        <v>4.097751360522066</v>
      </c>
      <c r="AC605" s="49" t="n">
        <v>3.944236483704713</v>
      </c>
      <c r="AD605" s="49" t="n">
        <v>3.792206493628164</v>
      </c>
      <c r="AE605" s="49" t="n">
        <v>3.641357622958432</v>
      </c>
      <c r="AF605" s="50" t="n">
        <v>3.491426953477727</v>
      </c>
    </row>
    <row r="606" hidden="1" s="108">
      <c r="A606" s="49" t="inlineStr">
        <is>
          <t>Saudi_Arabia_Onshore_2_low_temp_baseline</t>
        </is>
      </c>
      <c r="B606" s="49" t="n">
        <v>5.001975143211736</v>
      </c>
      <c r="C606" s="49" t="n">
        <v>4.864517223476582</v>
      </c>
      <c r="D606" s="49" t="n">
        <v>4.738351929155353</v>
      </c>
      <c r="E606" s="49" t="n">
        <v>4.621037360615346</v>
      </c>
      <c r="F606" s="49" t="n">
        <v>4.510832510013765</v>
      </c>
      <c r="G606" s="49" t="n">
        <v>4.406454098834974</v>
      </c>
      <c r="H606" s="49" t="n">
        <v>4.306930030938975</v>
      </c>
      <c r="I606" s="49" t="n">
        <v>4.211506899936824</v>
      </c>
      <c r="J606" s="49" t="n">
        <v>4.119589332046881</v>
      </c>
      <c r="K606" s="49" t="n">
        <v>4.030698898828588</v>
      </c>
      <c r="L606" s="49" t="n">
        <v>3.944445504494719</v>
      </c>
      <c r="M606" s="49" t="n">
        <v>3.862244343378799</v>
      </c>
      <c r="N606" s="49" t="n">
        <v>3.79612110166011</v>
      </c>
      <c r="O606" s="49" t="n">
        <v>3.732090002414413</v>
      </c>
      <c r="P606" s="49" t="n">
        <v>3.670253744120386</v>
      </c>
      <c r="Q606" s="49" t="n">
        <v>3.611104396105588</v>
      </c>
      <c r="R606" s="49" t="n">
        <v>3.55310326526864</v>
      </c>
      <c r="S606" s="49" t="n">
        <v>3.496490633214873</v>
      </c>
      <c r="T606" s="49" t="n">
        <v>3.443927216353894</v>
      </c>
      <c r="U606" s="49" t="n">
        <v>3.391140457542618</v>
      </c>
      <c r="V606" s="49" t="n">
        <v>3.338434281173036</v>
      </c>
      <c r="W606" s="49" t="n">
        <v>3.291800620332046</v>
      </c>
      <c r="X606" s="49" t="n">
        <v>3.24700609806035</v>
      </c>
      <c r="Y606" s="49" t="n">
        <v>3.203222500429647</v>
      </c>
      <c r="Z606" s="49" t="n">
        <v>3.164720722930644</v>
      </c>
      <c r="AA606" s="49" t="n">
        <v>3.088347088866081</v>
      </c>
      <c r="AB606" s="49" t="n">
        <v>3.042155955748441</v>
      </c>
      <c r="AC606" s="49" t="n">
        <v>2.997451514293936</v>
      </c>
      <c r="AD606" s="49" t="n">
        <v>2.954114016508469</v>
      </c>
      <c r="AE606" s="49" t="n">
        <v>2.912038663315902</v>
      </c>
      <c r="AF606" s="50" t="n">
        <v>2.871133188871212</v>
      </c>
    </row>
    <row r="607" hidden="1" s="108">
      <c r="A607" s="49" t="inlineStr">
        <is>
          <t>Saudi_Arabia_Onshore_3_low_temp_baseline</t>
        </is>
      </c>
      <c r="B607" s="49" t="n">
        <v>6.130744138822662</v>
      </c>
      <c r="C607" s="49" t="n">
        <v>5.963259002571494</v>
      </c>
      <c r="D607" s="49" t="n">
        <v>5.809866100787415</v>
      </c>
      <c r="E607" s="49" t="n">
        <v>5.667516168693736</v>
      </c>
      <c r="F607" s="49" t="n">
        <v>5.53403518599344</v>
      </c>
      <c r="G607" s="49" t="n">
        <v>5.407820721396014</v>
      </c>
      <c r="H607" s="49" t="n">
        <v>5.287658929104586</v>
      </c>
      <c r="I607" s="49" t="n">
        <v>5.172609047264163</v>
      </c>
      <c r="J607" s="49" t="n">
        <v>5.06192765177463</v>
      </c>
      <c r="K607" s="49" t="n">
        <v>4.955017348394848</v>
      </c>
      <c r="L607" s="49" t="n">
        <v>4.851391042678285</v>
      </c>
      <c r="M607" s="49" t="n">
        <v>4.750150200343549</v>
      </c>
      <c r="N607" s="49" t="n">
        <v>4.668980310523397</v>
      </c>
      <c r="O607" s="49" t="n">
        <v>4.59040917358038</v>
      </c>
      <c r="P607" s="49" t="n">
        <v>4.51456521081926</v>
      </c>
      <c r="Q607" s="49" t="n">
        <v>4.442063224850571</v>
      </c>
      <c r="R607" s="49" t="n">
        <v>4.370981216488839</v>
      </c>
      <c r="S607" s="49" t="n">
        <v>4.301619505786229</v>
      </c>
      <c r="T607" s="49" t="n">
        <v>4.237301797511429</v>
      </c>
      <c r="U607" s="49" t="n">
        <v>4.17269122612891</v>
      </c>
      <c r="V607" s="49" t="n">
        <v>4.108167665665429</v>
      </c>
      <c r="W607" s="49" t="n">
        <v>4.051221492792267</v>
      </c>
      <c r="X607" s="49" t="n">
        <v>3.996559434152152</v>
      </c>
      <c r="Y607" s="49" t="n">
        <v>3.943147153826978</v>
      </c>
      <c r="Z607" s="49" t="n">
        <v>3.89631932448802</v>
      </c>
      <c r="AA607" s="49" t="n">
        <v>3.802175798756402</v>
      </c>
      <c r="AB607" s="49" t="n">
        <v>3.745719041959452</v>
      </c>
      <c r="AC607" s="49" t="n">
        <v>3.691107029544378</v>
      </c>
      <c r="AD607" s="49" t="n">
        <v>3.638190329395989</v>
      </c>
      <c r="AE607" s="49" t="n">
        <v>3.586838181076398</v>
      </c>
      <c r="AF607" s="50" t="n">
        <v>3.536935478133481</v>
      </c>
    </row>
    <row r="608" hidden="1" s="108">
      <c r="A608" s="49" t="inlineStr">
        <is>
          <t>Saudi_Arabia_Offshore_1_low_temp_baseline</t>
        </is>
      </c>
      <c r="B608" s="49" t="n">
        <v>9.507681101465362</v>
      </c>
      <c r="C608" s="49" t="n">
        <v>9.203131299812645</v>
      </c>
      <c r="D608" s="49" t="n">
        <v>8.938039615612466</v>
      </c>
      <c r="E608" s="49" t="n">
        <v>8.701160933053263</v>
      </c>
      <c r="F608" s="49" t="n">
        <v>8.485405275961515</v>
      </c>
      <c r="G608" s="49" t="n">
        <v>8.286025011306432</v>
      </c>
      <c r="H608" s="49" t="n">
        <v>8.099690748222688</v>
      </c>
      <c r="I608" s="49" t="n">
        <v>7.923980644535529</v>
      </c>
      <c r="J608" s="49" t="n">
        <v>7.757079825597676</v>
      </c>
      <c r="K608" s="49" t="n">
        <v>7.597594281123501</v>
      </c>
      <c r="L608" s="49" t="n">
        <v>7.444430740528579</v>
      </c>
      <c r="M608" s="49" t="n">
        <v>7.249852695131091</v>
      </c>
      <c r="N608" s="49" t="n">
        <v>7.079271989138404</v>
      </c>
      <c r="O608" s="49" t="n">
        <v>6.924412380590253</v>
      </c>
      <c r="P608" s="49" t="n">
        <v>6.781842284482961</v>
      </c>
      <c r="Q608" s="49" t="n">
        <v>6.649444463974341</v>
      </c>
      <c r="R608" s="49" t="n">
        <v>6.526528525421195</v>
      </c>
      <c r="S608" s="49" t="n">
        <v>6.409606021826565</v>
      </c>
      <c r="T608" s="49" t="n">
        <v>6.298962695716183</v>
      </c>
      <c r="U608" s="49" t="n">
        <v>6.195057518932812</v>
      </c>
      <c r="V608" s="49" t="n">
        <v>6.093418211341449</v>
      </c>
      <c r="W608" s="49" t="n">
        <v>5.979341955536126</v>
      </c>
      <c r="X608" s="49" t="n">
        <v>5.870067365043552</v>
      </c>
      <c r="Y608" s="49" t="n">
        <v>5.767348057413074</v>
      </c>
      <c r="Z608" s="49" t="n">
        <v>5.674650611078736</v>
      </c>
      <c r="AA608" s="49" t="n">
        <v>5.542269484485006</v>
      </c>
      <c r="AB608" s="49" t="n">
        <v>5.448710861145813</v>
      </c>
      <c r="AC608" s="49" t="n">
        <v>5.35977294644627</v>
      </c>
      <c r="AD608" s="49" t="n">
        <v>5.274901831190307</v>
      </c>
      <c r="AE608" s="49" t="n">
        <v>5.193641782764992</v>
      </c>
      <c r="AF608" s="50" t="n">
        <v>5.115613304949166</v>
      </c>
    </row>
    <row r="609" hidden="1" s="108">
      <c r="A609" s="49" t="inlineStr">
        <is>
          <t>Saudi_Arabia_Offshore_2_low_temp_baseline</t>
        </is>
      </c>
      <c r="B609" s="49" t="n">
        <v>11.53643397890215</v>
      </c>
      <c r="C609" s="49" t="n">
        <v>11.16945288318804</v>
      </c>
      <c r="D609" s="49" t="n">
        <v>10.85278072783664</v>
      </c>
      <c r="E609" s="49" t="n">
        <v>10.57207821669265</v>
      </c>
      <c r="F609" s="49" t="n">
        <v>10.31830527790499</v>
      </c>
      <c r="G609" s="49" t="n">
        <v>10.0854090131233</v>
      </c>
      <c r="H609" s="49" t="n">
        <v>9.869145129043307</v>
      </c>
      <c r="I609" s="49" t="n">
        <v>9.666426634725887</v>
      </c>
      <c r="J609" s="49" t="n">
        <v>9.474940512694932</v>
      </c>
      <c r="K609" s="49" t="n">
        <v>9.292910389908783</v>
      </c>
      <c r="L609" s="49" t="n">
        <v>9.118943352634153</v>
      </c>
      <c r="M609" s="49" t="n">
        <v>8.8777688230021</v>
      </c>
      <c r="N609" s="49" t="n">
        <v>8.667198566396891</v>
      </c>
      <c r="O609" s="49" t="n">
        <v>8.476652192022371</v>
      </c>
      <c r="P609" s="49" t="n">
        <v>8.301743409539528</v>
      </c>
      <c r="Q609" s="49" t="n">
        <v>8.139766362047169</v>
      </c>
      <c r="R609" s="49" t="n">
        <v>7.989839456913428</v>
      </c>
      <c r="S609" s="49" t="n">
        <v>7.847503635254451</v>
      </c>
      <c r="T609" s="49" t="n">
        <v>7.713125297422394</v>
      </c>
      <c r="U609" s="49" t="n">
        <v>7.587292304731332</v>
      </c>
      <c r="V609" s="49" t="n">
        <v>7.464287657982025</v>
      </c>
      <c r="W609" s="49" t="n">
        <v>7.325311236163053</v>
      </c>
      <c r="X609" s="49" t="n">
        <v>7.192408256784395</v>
      </c>
      <c r="Y609" s="49" t="n">
        <v>7.06782214253348</v>
      </c>
      <c r="Z609" s="49" t="n">
        <v>6.95598672715265</v>
      </c>
      <c r="AA609" s="49" t="n">
        <v>6.793346830243012</v>
      </c>
      <c r="AB609" s="49" t="n">
        <v>6.680285429447556</v>
      </c>
      <c r="AC609" s="49" t="n">
        <v>6.573071833600082</v>
      </c>
      <c r="AD609" s="49" t="n">
        <v>6.47099886390161</v>
      </c>
      <c r="AE609" s="49" t="n">
        <v>6.373484818948356</v>
      </c>
      <c r="AF609" s="50" t="n">
        <v>6.280045429830725</v>
      </c>
    </row>
    <row r="610" hidden="1" s="108">
      <c r="A610" s="49" t="inlineStr">
        <is>
          <t>Saudi_Arabia_PV_1_low_temp_baseline</t>
        </is>
      </c>
      <c r="B610" s="49" t="n">
        <v>3.773795273633485</v>
      </c>
      <c r="C610" s="49" t="n">
        <v>3.60881583417398</v>
      </c>
      <c r="D610" s="49" t="n">
        <v>3.461259524613018</v>
      </c>
      <c r="E610" s="49" t="n">
        <v>3.326246390147057</v>
      </c>
      <c r="F610" s="49" t="n">
        <v>3.200667548894693</v>
      </c>
      <c r="G610" s="49" t="n">
        <v>3.082429499157076</v>
      </c>
      <c r="H610" s="49" t="n">
        <v>2.970060244980044</v>
      </c>
      <c r="I610" s="49" t="n">
        <v>2.862488282272097</v>
      </c>
      <c r="J610" s="49" t="n">
        <v>2.758911123142804</v>
      </c>
      <c r="K610" s="49" t="n">
        <v>2.658713282929754</v>
      </c>
      <c r="L610" s="49" t="n">
        <v>2.561413066811641</v>
      </c>
      <c r="M610" s="49" t="n">
        <v>2.499388113653437</v>
      </c>
      <c r="N610" s="49" t="n">
        <v>2.441383125931945</v>
      </c>
      <c r="O610" s="49" t="n">
        <v>2.386131223079916</v>
      </c>
      <c r="P610" s="49" t="n">
        <v>2.333409062775262</v>
      </c>
      <c r="Q610" s="49" t="n">
        <v>2.282396658218318</v>
      </c>
      <c r="R610" s="49" t="n">
        <v>2.23259132721578</v>
      </c>
      <c r="S610" s="49" t="n">
        <v>2.185048596424481</v>
      </c>
      <c r="T610" s="49" t="n">
        <v>2.139006974942639</v>
      </c>
      <c r="U610" s="49" t="n">
        <v>2.094595702922387</v>
      </c>
      <c r="V610" s="49" t="n">
        <v>2.051191712430748</v>
      </c>
      <c r="W610" s="49" t="n">
        <v>2.007450846508551</v>
      </c>
      <c r="X610" s="49" t="n">
        <v>1.964327920492464</v>
      </c>
      <c r="Y610" s="49" t="n">
        <v>1.922770374227962</v>
      </c>
      <c r="Z610" s="49" t="n">
        <v>1.886294500876435</v>
      </c>
      <c r="AA610" s="49" t="n">
        <v>1.828465558965305</v>
      </c>
      <c r="AB610" s="49" t="n">
        <v>1.788357186938712</v>
      </c>
      <c r="AC610" s="49" t="n">
        <v>1.749682795155999</v>
      </c>
      <c r="AD610" s="49" t="n">
        <v>1.712300493856222</v>
      </c>
      <c r="AE610" s="49" t="n">
        <v>1.676090222201136</v>
      </c>
      <c r="AF610" s="50" t="n">
        <v>1.640949482380657</v>
      </c>
    </row>
    <row r="611" hidden="1" s="108">
      <c r="A611" s="49" t="inlineStr">
        <is>
          <t>Saudi_Arabia_PV_2_low_temp_baseline</t>
        </is>
      </c>
      <c r="B611" s="49" t="n">
        <v>3.949726897232781</v>
      </c>
      <c r="C611" s="49" t="n">
        <v>3.776600331939827</v>
      </c>
      <c r="D611" s="49" t="n">
        <v>3.621986084021268</v>
      </c>
      <c r="E611" s="49" t="n">
        <v>3.480694472779192</v>
      </c>
      <c r="F611" s="49" t="n">
        <v>3.349419262174274</v>
      </c>
      <c r="G611" s="49" t="n">
        <v>3.225934034534973</v>
      </c>
      <c r="H611" s="49" t="n">
        <v>3.108673328380152</v>
      </c>
      <c r="I611" s="49" t="n">
        <v>2.996497600827184</v>
      </c>
      <c r="J611" s="49" t="n">
        <v>2.888553408158186</v>
      </c>
      <c r="K611" s="49" t="n">
        <v>2.784186187221396</v>
      </c>
      <c r="L611" s="49" t="n">
        <v>2.682883663853202</v>
      </c>
      <c r="M611" s="49" t="n">
        <v>2.617724924690893</v>
      </c>
      <c r="N611" s="49" t="n">
        <v>2.556828534776415</v>
      </c>
      <c r="O611" s="49" t="n">
        <v>2.498848971332834</v>
      </c>
      <c r="P611" s="49" t="n">
        <v>2.44354923215102</v>
      </c>
      <c r="Q611" s="49" t="n">
        <v>2.390058410626643</v>
      </c>
      <c r="R611" s="49" t="n">
        <v>2.337842636781025</v>
      </c>
      <c r="S611" s="49" t="n">
        <v>2.288023522039983</v>
      </c>
      <c r="T611" s="49" t="n">
        <v>2.239792228847019</v>
      </c>
      <c r="U611" s="49" t="n">
        <v>2.193286251978139</v>
      </c>
      <c r="V611" s="49" t="n">
        <v>2.14784374913736</v>
      </c>
      <c r="W611" s="49" t="n">
        <v>2.10203414973367</v>
      </c>
      <c r="X611" s="49" t="n">
        <v>2.056874724938365</v>
      </c>
      <c r="Y611" s="49" t="n">
        <v>2.01337189611692</v>
      </c>
      <c r="Z611" s="49" t="n">
        <v>1.975260121800199</v>
      </c>
      <c r="AA611" s="49" t="n">
        <v>1.914463914884703</v>
      </c>
      <c r="AB611" s="49" t="n">
        <v>1.872482898125876</v>
      </c>
      <c r="AC611" s="49" t="n">
        <v>1.832018541032789</v>
      </c>
      <c r="AD611" s="49" t="n">
        <v>1.792919958581406</v>
      </c>
      <c r="AE611" s="49" t="n">
        <v>1.755059493566956</v>
      </c>
      <c r="AF611" s="50" t="n">
        <v>1.718328177302953</v>
      </c>
    </row>
    <row r="612" hidden="1" s="108">
      <c r="A612" s="49" t="inlineStr">
        <is>
          <t>Saudi_Arabia_PV_3_low_temp_baseline</t>
        </is>
      </c>
      <c r="B612" s="49" t="n">
        <v>4.114219686491222</v>
      </c>
      <c r="C612" s="49" t="n">
        <v>3.933523698297164</v>
      </c>
      <c r="D612" s="49" t="n">
        <v>3.772346570299048</v>
      </c>
      <c r="E612" s="49" t="n">
        <v>3.625211941649426</v>
      </c>
      <c r="F612" s="49" t="n">
        <v>3.488630910412989</v>
      </c>
      <c r="G612" s="49" t="n">
        <v>3.36025403748096</v>
      </c>
      <c r="H612" s="49" t="n">
        <v>3.238429354794321</v>
      </c>
      <c r="I612" s="49" t="n">
        <v>3.121954347073219</v>
      </c>
      <c r="J612" s="49" t="n">
        <v>3.009928409308037</v>
      </c>
      <c r="K612" s="49" t="n">
        <v>2.901660809857977</v>
      </c>
      <c r="L612" s="49" t="n">
        <v>2.79661097208323</v>
      </c>
      <c r="M612" s="49" t="n">
        <v>2.728517729937304</v>
      </c>
      <c r="N612" s="49" t="n">
        <v>2.664909822939793</v>
      </c>
      <c r="O612" s="49" t="n">
        <v>2.604369588416489</v>
      </c>
      <c r="P612" s="49" t="n">
        <v>2.546648021334371</v>
      </c>
      <c r="Q612" s="49" t="n">
        <v>2.490827241350372</v>
      </c>
      <c r="R612" s="49" t="n">
        <v>2.436344544635369</v>
      </c>
      <c r="S612" s="49" t="n">
        <v>2.384383870990772</v>
      </c>
      <c r="T612" s="49" t="n">
        <v>2.334092414957248</v>
      </c>
      <c r="U612" s="49" t="n">
        <v>2.285615799752977</v>
      </c>
      <c r="V612" s="49" t="n">
        <v>2.238255940343328</v>
      </c>
      <c r="W612" s="49" t="n">
        <v>2.190510190644238</v>
      </c>
      <c r="X612" s="49" t="n">
        <v>2.143444782050508</v>
      </c>
      <c r="Y612" s="49" t="n">
        <v>2.098122544383888</v>
      </c>
      <c r="Z612" s="49" t="n">
        <v>2.058487521487903</v>
      </c>
      <c r="AA612" s="49" t="n">
        <v>1.994890770273503</v>
      </c>
      <c r="AB612" s="49" t="n">
        <v>1.951157331104054</v>
      </c>
      <c r="AC612" s="49" t="n">
        <v>1.909020388462131</v>
      </c>
      <c r="AD612" s="49" t="n">
        <v>1.868320966729368</v>
      </c>
      <c r="AE612" s="49" t="n">
        <v>1.828924570395507</v>
      </c>
      <c r="AF612" s="50" t="n">
        <v>1.790716399518187</v>
      </c>
    </row>
    <row r="613" hidden="1" s="108">
      <c r="A613" s="49" t="inlineStr">
        <is>
          <t>Saudi_Arabia_PV_4_low_temp_baseline</t>
        </is>
      </c>
      <c r="B613" s="49" t="n">
        <v>4.706095889031042</v>
      </c>
      <c r="C613" s="49" t="n">
        <v>4.497866255409495</v>
      </c>
      <c r="D613" s="49" t="n">
        <v>4.312890307226988</v>
      </c>
      <c r="E613" s="49" t="n">
        <v>4.144637421618715</v>
      </c>
      <c r="F613" s="49" t="n">
        <v>3.988947183229228</v>
      </c>
      <c r="G613" s="49" t="n">
        <v>3.84301806061434</v>
      </c>
      <c r="H613" s="49" t="n">
        <v>3.70488029050685</v>
      </c>
      <c r="I613" s="49" t="n">
        <v>3.573100096330061</v>
      </c>
      <c r="J613" s="49" t="n">
        <v>3.446603733846146</v>
      </c>
      <c r="K613" s="49" t="n">
        <v>3.324567732096272</v>
      </c>
      <c r="L613" s="49" t="n">
        <v>3.206347676698155</v>
      </c>
      <c r="M613" s="49" t="n">
        <v>3.127578050247966</v>
      </c>
      <c r="N613" s="49" t="n">
        <v>3.054138580375256</v>
      </c>
      <c r="O613" s="49" t="n">
        <v>2.984336803649089</v>
      </c>
      <c r="P613" s="49" t="n">
        <v>2.917875504093986</v>
      </c>
      <c r="Q613" s="49" t="n">
        <v>2.853659128133729</v>
      </c>
      <c r="R613" s="49" t="n">
        <v>2.791016217269045</v>
      </c>
      <c r="S613" s="49" t="n">
        <v>2.731360060506555</v>
      </c>
      <c r="T613" s="49" t="n">
        <v>2.673672920971908</v>
      </c>
      <c r="U613" s="49" t="n">
        <v>2.618128762911212</v>
      </c>
      <c r="V613" s="49" t="n">
        <v>2.563894657083623</v>
      </c>
      <c r="W613" s="49" t="n">
        <v>2.509174552347603</v>
      </c>
      <c r="X613" s="49" t="n">
        <v>2.455244452499675</v>
      </c>
      <c r="Y613" s="49" t="n">
        <v>2.403373026205488</v>
      </c>
      <c r="Z613" s="49" t="n">
        <v>2.358267297345433</v>
      </c>
      <c r="AA613" s="49" t="n">
        <v>2.284545340324095</v>
      </c>
      <c r="AB613" s="49" t="n">
        <v>2.234507047928669</v>
      </c>
      <c r="AC613" s="49" t="n">
        <v>2.186353600032991</v>
      </c>
      <c r="AD613" s="49" t="n">
        <v>2.139895567393743</v>
      </c>
      <c r="AE613" s="49" t="n">
        <v>2.094972729254237</v>
      </c>
      <c r="AF613" s="50" t="n">
        <v>2.051448363732127</v>
      </c>
    </row>
    <row r="614" hidden="1" s="108">
      <c r="A614" s="49" t="inlineStr">
        <is>
          <t>Saudi_Arabia_Onshore_2_high_temp_baseline</t>
        </is>
      </c>
      <c r="B614" s="49" t="n">
        <v>7.406536374797231</v>
      </c>
      <c r="C614" s="49" t="n">
        <v>7.100914959567351</v>
      </c>
      <c r="D614" s="49" t="n">
        <v>6.805258737847328</v>
      </c>
      <c r="E614" s="49" t="n">
        <v>6.51682708194369</v>
      </c>
      <c r="F614" s="49" t="n">
        <v>6.233627082063824</v>
      </c>
      <c r="G614" s="49" t="n">
        <v>5.954153251773365</v>
      </c>
      <c r="H614" s="49" t="n">
        <v>5.67723031748011</v>
      </c>
      <c r="I614" s="49" t="n">
        <v>5.401913738150279</v>
      </c>
      <c r="J614" s="49" t="n">
        <v>5.127424254698051</v>
      </c>
      <c r="K614" s="49" t="n">
        <v>4.853103372026688</v>
      </c>
      <c r="L614" s="49" t="n">
        <v>4.578382189338228</v>
      </c>
      <c r="M614" s="49" t="n">
        <v>4.472797500310394</v>
      </c>
      <c r="N614" s="49" t="n">
        <v>4.381156254198039</v>
      </c>
      <c r="O614" s="49" t="n">
        <v>4.290922015696007</v>
      </c>
      <c r="P614" s="49" t="n">
        <v>4.202199368818028</v>
      </c>
      <c r="Q614" s="49" t="n">
        <v>4.115444943573343</v>
      </c>
      <c r="R614" s="49" t="n">
        <v>4.029279304371732</v>
      </c>
      <c r="S614" s="49" t="n">
        <v>3.943927403251755</v>
      </c>
      <c r="T614" s="49" t="n">
        <v>3.861811525804718</v>
      </c>
      <c r="U614" s="49" t="n">
        <v>3.779066190261947</v>
      </c>
      <c r="V614" s="49" t="n">
        <v>3.695969522460703</v>
      </c>
      <c r="W614" s="49" t="n">
        <v>3.6198206516481</v>
      </c>
      <c r="X614" s="49" t="n">
        <v>3.544712324166479</v>
      </c>
      <c r="Y614" s="49" t="n">
        <v>3.469890251079696</v>
      </c>
      <c r="Z614" s="49" t="n">
        <v>3.399249865307556</v>
      </c>
      <c r="AA614" s="49" t="n">
        <v>3.293399717032127</v>
      </c>
      <c r="AB614" s="49" t="n">
        <v>3.214442429920643</v>
      </c>
      <c r="AC614" s="49" t="n">
        <v>3.136195115699979</v>
      </c>
      <c r="AD614" s="49" t="n">
        <v>3.058546634348888</v>
      </c>
      <c r="AE614" s="49" t="n">
        <v>2.981398739019961</v>
      </c>
      <c r="AF614" s="50" t="n">
        <v>2.90466393830774</v>
      </c>
    </row>
    <row r="615" hidden="1" s="108">
      <c r="A615" s="49" t="inlineStr">
        <is>
          <t>Saudi_Arabia_Onshore_3_high_temp_baseline</t>
        </is>
      </c>
      <c r="B615" s="49" t="n">
        <v>8.837646775691731</v>
      </c>
      <c r="C615" s="49" t="n">
        <v>8.478024224142528</v>
      </c>
      <c r="D615" s="49" t="n">
        <v>8.130953555113745</v>
      </c>
      <c r="E615" s="49" t="n">
        <v>7.793050525047002</v>
      </c>
      <c r="F615" s="49" t="n">
        <v>7.461857379664415</v>
      </c>
      <c r="G615" s="49" t="n">
        <v>7.135520421442484</v>
      </c>
      <c r="H615" s="49" t="n">
        <v>6.812595293020506</v>
      </c>
      <c r="I615" s="49" t="n">
        <v>6.491923782013417</v>
      </c>
      <c r="J615" s="49" t="n">
        <v>6.172552783145505</v>
      </c>
      <c r="K615" s="49" t="n">
        <v>5.853679191861088</v>
      </c>
      <c r="L615" s="49" t="n">
        <v>5.534611333677429</v>
      </c>
      <c r="M615" s="49" t="n">
        <v>5.40863921047645</v>
      </c>
      <c r="N615" s="49" t="n">
        <v>5.300057925346106</v>
      </c>
      <c r="O615" s="49" t="n">
        <v>5.193176802440401</v>
      </c>
      <c r="P615" s="49" t="n">
        <v>5.088124605220152</v>
      </c>
      <c r="Q615" s="49" t="n">
        <v>4.985469894713965</v>
      </c>
      <c r="R615" s="49" t="n">
        <v>4.883486274763707</v>
      </c>
      <c r="S615" s="49" t="n">
        <v>4.782453342031094</v>
      </c>
      <c r="T615" s="49" t="n">
        <v>4.685394469272983</v>
      </c>
      <c r="U615" s="49" t="n">
        <v>4.587479246559746</v>
      </c>
      <c r="V615" s="49" t="n">
        <v>4.489054510254465</v>
      </c>
      <c r="W615" s="49" t="n">
        <v>4.39924494244854</v>
      </c>
      <c r="X615" s="49" t="n">
        <v>4.310749281755737</v>
      </c>
      <c r="Y615" s="49" t="n">
        <v>4.222626568980166</v>
      </c>
      <c r="Z615" s="49" t="n">
        <v>4.139741788924115</v>
      </c>
      <c r="AA615" s="49" t="n">
        <v>4.01290009868023</v>
      </c>
      <c r="AB615" s="49" t="n">
        <v>3.919656619376071</v>
      </c>
      <c r="AC615" s="49" t="n">
        <v>3.827315722894411</v>
      </c>
      <c r="AD615" s="49" t="n">
        <v>3.735739269797553</v>
      </c>
      <c r="AE615" s="49" t="n">
        <v>3.644805169969607</v>
      </c>
      <c r="AF615" s="50" t="n">
        <v>3.554404720385091</v>
      </c>
    </row>
    <row r="616" hidden="1" s="108">
      <c r="A616" s="49" t="inlineStr">
        <is>
          <t>Saudi_Arabia_Offshore_1_high_temp_baseline</t>
        </is>
      </c>
      <c r="B616" s="49" t="n">
        <v>12.97589478740992</v>
      </c>
      <c r="C616" s="49" t="n">
        <v>12.42027104108746</v>
      </c>
      <c r="D616" s="49" t="n">
        <v>11.90114454974359</v>
      </c>
      <c r="E616" s="49" t="n">
        <v>11.40673831795972</v>
      </c>
      <c r="F616" s="49" t="n">
        <v>10.92952001547619</v>
      </c>
      <c r="G616" s="49" t="n">
        <v>10.46434937274983</v>
      </c>
      <c r="H616" s="49" t="n">
        <v>10.00753203285637</v>
      </c>
      <c r="I616" s="49" t="n">
        <v>9.556295538605651</v>
      </c>
      <c r="J616" s="49" t="n">
        <v>9.108480083259057</v>
      </c>
      <c r="K616" s="49" t="n">
        <v>8.662346372394584</v>
      </c>
      <c r="L616" s="49" t="n">
        <v>8.216451021606463</v>
      </c>
      <c r="M616" s="49" t="n">
        <v>7.998020175999336</v>
      </c>
      <c r="N616" s="49" t="n">
        <v>7.799804444877376</v>
      </c>
      <c r="O616" s="49" t="n">
        <v>7.614575952312915</v>
      </c>
      <c r="P616" s="49" t="n">
        <v>7.439364886412179</v>
      </c>
      <c r="Q616" s="49" t="n">
        <v>7.272349932435564</v>
      </c>
      <c r="R616" s="49" t="n">
        <v>7.112970112240093</v>
      </c>
      <c r="S616" s="49" t="n">
        <v>6.958152684768321</v>
      </c>
      <c r="T616" s="49" t="n">
        <v>6.808187944894736</v>
      </c>
      <c r="U616" s="49" t="n">
        <v>6.663522630453605</v>
      </c>
      <c r="V616" s="49" t="n">
        <v>6.520166602468336</v>
      </c>
      <c r="W616" s="49" t="n">
        <v>6.36705177730847</v>
      </c>
      <c r="X616" s="49" t="n">
        <v>6.217274777814399</v>
      </c>
      <c r="Y616" s="49" t="n">
        <v>6.07244084561008</v>
      </c>
      <c r="Z616" s="49" t="n">
        <v>5.935713021041659</v>
      </c>
      <c r="AA616" s="49" t="n">
        <v>5.762080222176364</v>
      </c>
      <c r="AB616" s="49" t="n">
        <v>5.622645019249864</v>
      </c>
      <c r="AC616" s="49" t="n">
        <v>5.486466490571214</v>
      </c>
      <c r="AD616" s="49" t="n">
        <v>5.35305530398436</v>
      </c>
      <c r="AE616" s="49" t="n">
        <v>5.222008162641157</v>
      </c>
      <c r="AF616" s="50" t="n">
        <v>5.092988475213781</v>
      </c>
    </row>
    <row r="617" hidden="1" s="108">
      <c r="A617" s="49" t="inlineStr">
        <is>
          <t>Saudi_Arabia_Offshore_2_high_temp_baseline</t>
        </is>
      </c>
      <c r="B617" s="49" t="n">
        <v>14.65410727361489</v>
      </c>
      <c r="C617" s="49" t="n">
        <v>14.04086499610036</v>
      </c>
      <c r="D617" s="49" t="n">
        <v>13.47362994551391</v>
      </c>
      <c r="E617" s="49" t="n">
        <v>12.93826491000672</v>
      </c>
      <c r="F617" s="49" t="n">
        <v>12.42577712968491</v>
      </c>
      <c r="G617" s="49" t="n">
        <v>11.93007513155487</v>
      </c>
      <c r="H617" s="49" t="n">
        <v>11.44682377150149</v>
      </c>
      <c r="I617" s="49" t="n">
        <v>10.97281059966428</v>
      </c>
      <c r="J617" s="49" t="n">
        <v>10.50557232446701</v>
      </c>
      <c r="K617" s="49" t="n">
        <v>10.0431631020462</v>
      </c>
      <c r="L617" s="49" t="n">
        <v>9.584004623859132</v>
      </c>
      <c r="M617" s="49" t="n">
        <v>9.332273786287534</v>
      </c>
      <c r="N617" s="49" t="n">
        <v>9.106030060588829</v>
      </c>
      <c r="O617" s="49" t="n">
        <v>8.89618891527515</v>
      </c>
      <c r="P617" s="49" t="n">
        <v>8.6990256752712</v>
      </c>
      <c r="Q617" s="49" t="n">
        <v>8.512259563355023</v>
      </c>
      <c r="R617" s="49" t="n">
        <v>8.335199000484511</v>
      </c>
      <c r="S617" s="49" t="n">
        <v>8.16397282989784</v>
      </c>
      <c r="T617" s="49" t="n">
        <v>7.998959332782833</v>
      </c>
      <c r="U617" s="49" t="n">
        <v>7.84073605433303</v>
      </c>
      <c r="V617" s="49" t="n">
        <v>7.684258009283625</v>
      </c>
      <c r="W617" s="49" t="n">
        <v>7.514595740849488</v>
      </c>
      <c r="X617" s="49" t="n">
        <v>7.349266251176644</v>
      </c>
      <c r="Y617" s="49" t="n">
        <v>7.190315472113467</v>
      </c>
      <c r="Z617" s="49" t="n">
        <v>7.041771652783816</v>
      </c>
      <c r="AA617" s="49" t="n">
        <v>6.846465170705851</v>
      </c>
      <c r="AB617" s="49" t="n">
        <v>6.694711634045305</v>
      </c>
      <c r="AC617" s="49" t="n">
        <v>6.547228012448307</v>
      </c>
      <c r="AD617" s="49" t="n">
        <v>6.403401086675751</v>
      </c>
      <c r="AE617" s="49" t="n">
        <v>6.262726182248981</v>
      </c>
      <c r="AF617" s="50" t="n">
        <v>6.124782791982415</v>
      </c>
    </row>
    <row r="618" hidden="1" s="108">
      <c r="A618" s="49" t="inlineStr">
        <is>
          <t>Saudi_Arabia_PV_1_high_temp_baseline</t>
        </is>
      </c>
      <c r="B618" s="49" t="n">
        <v>8.096156598222372</v>
      </c>
      <c r="C618" s="49" t="n">
        <v>7.639152195699014</v>
      </c>
      <c r="D618" s="49" t="n">
        <v>7.202964023146388</v>
      </c>
      <c r="E618" s="49" t="n">
        <v>6.781594823278523</v>
      </c>
      <c r="F618" s="49" t="n">
        <v>6.371197188422404</v>
      </c>
      <c r="G618" s="49" t="n">
        <v>5.969158964654373</v>
      </c>
      <c r="H618" s="49" t="n">
        <v>5.573625685288804</v>
      </c>
      <c r="I618" s="49" t="n">
        <v>5.183232107031715</v>
      </c>
      <c r="J618" s="49" t="n">
        <v>4.796942215865985</v>
      </c>
      <c r="K618" s="49" t="n">
        <v>4.413949240858846</v>
      </c>
      <c r="L618" s="49" t="n">
        <v>4.033610657891704</v>
      </c>
      <c r="M618" s="49" t="n">
        <v>3.915437199860723</v>
      </c>
      <c r="N618" s="49" t="n">
        <v>3.800983086532608</v>
      </c>
      <c r="O618" s="49" t="n">
        <v>3.689012136872827</v>
      </c>
      <c r="P618" s="49" t="n">
        <v>3.579311497699616</v>
      </c>
      <c r="Q618" s="49" t="n">
        <v>3.471082087042809</v>
      </c>
      <c r="R618" s="49" t="n">
        <v>3.363835884177045</v>
      </c>
      <c r="S618" s="49" t="n">
        <v>3.258613760544963</v>
      </c>
      <c r="T618" s="49" t="n">
        <v>3.154672873538594</v>
      </c>
      <c r="U618" s="49" t="n">
        <v>3.052144195655718</v>
      </c>
      <c r="V618" s="49" t="n">
        <v>2.950420412182192</v>
      </c>
      <c r="W618" s="49" t="n">
        <v>2.849426208649748</v>
      </c>
      <c r="X618" s="49" t="n">
        <v>2.748620105780912</v>
      </c>
      <c r="Y618" s="49" t="n">
        <v>2.648923872805606</v>
      </c>
      <c r="Z618" s="49" t="n">
        <v>2.553738836568872</v>
      </c>
      <c r="AA618" s="49" t="n">
        <v>2.437471233931986</v>
      </c>
      <c r="AB618" s="49" t="n">
        <v>2.337972221211475</v>
      </c>
      <c r="AC618" s="49" t="n">
        <v>2.239441055668096</v>
      </c>
      <c r="AD618" s="49" t="n">
        <v>2.141732557046601</v>
      </c>
      <c r="AE618" s="49" t="n">
        <v>2.044723490687138</v>
      </c>
      <c r="AF618" s="50" t="n">
        <v>1.948308258582678</v>
      </c>
    </row>
    <row r="619" hidden="1" s="108">
      <c r="A619" s="49" t="inlineStr">
        <is>
          <t>Saudi_Arabia_PV_2_high_temp_baseline</t>
        </is>
      </c>
      <c r="B619" s="49" t="n">
        <v>8.395316376959586</v>
      </c>
      <c r="C619" s="49" t="n">
        <v>7.921957963174638</v>
      </c>
      <c r="D619" s="49" t="n">
        <v>7.470805237761103</v>
      </c>
      <c r="E619" s="49" t="n">
        <v>7.035346897590999</v>
      </c>
      <c r="F619" s="49" t="n">
        <v>6.611402279607747</v>
      </c>
      <c r="G619" s="49" t="n">
        <v>6.196129961785446</v>
      </c>
      <c r="H619" s="49" t="n">
        <v>5.7875100138423</v>
      </c>
      <c r="I619" s="49" t="n">
        <v>5.384052899077934</v>
      </c>
      <c r="J619" s="49" t="n">
        <v>4.984625962616996</v>
      </c>
      <c r="K619" s="49" t="n">
        <v>4.588344978435076</v>
      </c>
      <c r="L619" s="49" t="n">
        <v>4.194503635516307</v>
      </c>
      <c r="M619" s="49" t="n">
        <v>4.071803789810909</v>
      </c>
      <c r="N619" s="49" t="n">
        <v>3.9530355542825</v>
      </c>
      <c r="O619" s="49" t="n">
        <v>3.83689012441717</v>
      </c>
      <c r="P619" s="49" t="n">
        <v>3.723142890494918</v>
      </c>
      <c r="Q619" s="49" t="n">
        <v>3.610947508973839</v>
      </c>
      <c r="R619" s="49" t="n">
        <v>3.499787032154102</v>
      </c>
      <c r="S619" s="49" t="n">
        <v>3.390765888769034</v>
      </c>
      <c r="T619" s="49" t="n">
        <v>3.283096935498462</v>
      </c>
      <c r="U619" s="49" t="n">
        <v>3.176919690050498</v>
      </c>
      <c r="V619" s="49" t="n">
        <v>3.071590309391393</v>
      </c>
      <c r="W619" s="49" t="n">
        <v>2.966996836058628</v>
      </c>
      <c r="X619" s="49" t="n">
        <v>2.86257896553876</v>
      </c>
      <c r="Y619" s="49" t="n">
        <v>2.759313695238548</v>
      </c>
      <c r="Z619" s="49" t="n">
        <v>2.660805785518779</v>
      </c>
      <c r="AA619" s="49" t="n">
        <v>2.539924301910169</v>
      </c>
      <c r="AB619" s="49" t="n">
        <v>2.436794328525373</v>
      </c>
      <c r="AC619" s="49" t="n">
        <v>2.334663083168923</v>
      </c>
      <c r="AD619" s="49" t="n">
        <v>2.233375492325543</v>
      </c>
      <c r="AE619" s="49" t="n">
        <v>2.132799821293053</v>
      </c>
      <c r="AF619" s="50" t="n">
        <v>2.032823088925898</v>
      </c>
    </row>
    <row r="620" hidden="1" s="108">
      <c r="A620" s="49" t="inlineStr">
        <is>
          <t>Saudi_Arabia_PV_3_high_temp_baseline</t>
        </is>
      </c>
      <c r="B620" s="49" t="n">
        <v>8.673237493752159</v>
      </c>
      <c r="C620" s="49" t="n">
        <v>8.183966719943825</v>
      </c>
      <c r="D620" s="49" t="n">
        <v>7.718113315363839</v>
      </c>
      <c r="E620" s="49" t="n">
        <v>7.268834155253123</v>
      </c>
      <c r="F620" s="49" t="n">
        <v>6.831736804114949</v>
      </c>
      <c r="G620" s="49" t="n">
        <v>6.403836999411693</v>
      </c>
      <c r="H620" s="49" t="n">
        <v>5.983014232137513</v>
      </c>
      <c r="I620" s="49" t="n">
        <v>5.567705668228129</v>
      </c>
      <c r="J620" s="49" t="n">
        <v>5.156723716552715</v>
      </c>
      <c r="K620" s="49" t="n">
        <v>4.749142006290592</v>
      </c>
      <c r="L620" s="49" t="n">
        <v>4.344221255984191</v>
      </c>
      <c r="M620" s="49" t="n">
        <v>4.217355145699693</v>
      </c>
      <c r="N620" s="49" t="n">
        <v>4.094622889895762</v>
      </c>
      <c r="O620" s="49" t="n">
        <v>3.974634728444331</v>
      </c>
      <c r="P620" s="49" t="n">
        <v>3.85714893175037</v>
      </c>
      <c r="Q620" s="49" t="n">
        <v>3.741268252215344</v>
      </c>
      <c r="R620" s="49" t="n">
        <v>3.626444987119802</v>
      </c>
      <c r="S620" s="49" t="n">
        <v>3.513841308950378</v>
      </c>
      <c r="T620" s="49" t="n">
        <v>3.402624337932425</v>
      </c>
      <c r="U620" s="49" t="n">
        <v>3.292938479309096</v>
      </c>
      <c r="V620" s="49" t="n">
        <v>3.184103891969872</v>
      </c>
      <c r="W620" s="49" t="n">
        <v>3.07603140786973</v>
      </c>
      <c r="X620" s="49" t="n">
        <v>2.968152411333673</v>
      </c>
      <c r="Y620" s="49" t="n">
        <v>2.861495272503154</v>
      </c>
      <c r="Z620" s="49" t="n">
        <v>2.759854873690526</v>
      </c>
      <c r="AA620" s="49" t="n">
        <v>2.634674259580913</v>
      </c>
      <c r="AB620" s="49" t="n">
        <v>2.528186746202951</v>
      </c>
      <c r="AC620" s="49" t="n">
        <v>2.422761672519137</v>
      </c>
      <c r="AD620" s="49" t="n">
        <v>2.318236716727639</v>
      </c>
      <c r="AE620" s="49" t="n">
        <v>2.214474039379486</v>
      </c>
      <c r="AF620" s="50" t="n">
        <v>2.111355474111212</v>
      </c>
    </row>
    <row r="621" hidden="1" s="108">
      <c r="A621" s="49" t="inlineStr">
        <is>
          <t>Saudi_Arabia_PV_4_high_temp_baseline</t>
        </is>
      </c>
      <c r="B621" s="49" t="n">
        <v>9.643270645888826</v>
      </c>
      <c r="C621" s="49" t="n">
        <v>9.10101904425321</v>
      </c>
      <c r="D621" s="49" t="n">
        <v>8.585988929947757</v>
      </c>
      <c r="E621" s="49" t="n">
        <v>8.09017666037583</v>
      </c>
      <c r="F621" s="49" t="n">
        <v>7.608445097232011</v>
      </c>
      <c r="G621" s="49" t="n">
        <v>7.13730398025929</v>
      </c>
      <c r="H621" s="49" t="n">
        <v>6.674273062797514</v>
      </c>
      <c r="I621" s="49" t="n">
        <v>6.217524083549616</v>
      </c>
      <c r="J621" s="49" t="n">
        <v>5.765667384317362</v>
      </c>
      <c r="K621" s="49" t="n">
        <v>5.317618550443918</v>
      </c>
      <c r="L621" s="49" t="n">
        <v>4.872511712119853</v>
      </c>
      <c r="M621" s="49" t="n">
        <v>4.730638398123311</v>
      </c>
      <c r="N621" s="49" t="n">
        <v>4.593614832836608</v>
      </c>
      <c r="O621" s="49" t="n">
        <v>4.459801435074815</v>
      </c>
      <c r="P621" s="49" t="n">
        <v>4.328913078470619</v>
      </c>
      <c r="Q621" s="49" t="n">
        <v>4.199891250071839</v>
      </c>
      <c r="R621" s="49" t="n">
        <v>4.072089838614804</v>
      </c>
      <c r="S621" s="49" t="n">
        <v>3.946880008700133</v>
      </c>
      <c r="T621" s="49" t="n">
        <v>3.823279177411714</v>
      </c>
      <c r="U621" s="49" t="n">
        <v>3.701457738375159</v>
      </c>
      <c r="V621" s="49" t="n">
        <v>3.580613673996707</v>
      </c>
      <c r="W621" s="49" t="n">
        <v>3.460511518334822</v>
      </c>
      <c r="X621" s="49" t="n">
        <v>3.340681904971996</v>
      </c>
      <c r="Y621" s="49" t="n">
        <v>3.222342965638102</v>
      </c>
      <c r="Z621" s="49" t="n">
        <v>3.109993082967797</v>
      </c>
      <c r="AA621" s="49" t="n">
        <v>2.969806009150197</v>
      </c>
      <c r="AB621" s="49" t="n">
        <v>2.851803653743763</v>
      </c>
      <c r="AC621" s="49" t="n">
        <v>2.735115911934479</v>
      </c>
      <c r="AD621" s="49" t="n">
        <v>2.619555087129851</v>
      </c>
      <c r="AE621" s="49" t="n">
        <v>2.504962050642908</v>
      </c>
      <c r="AF621" s="50" t="n">
        <v>2.391200632930038</v>
      </c>
    </row>
    <row r="622" hidden="1" s="108">
      <c r="A622" s="49" t="inlineStr">
        <is>
          <t>Sweden_Onshore_2_low_temp_baseline</t>
        </is>
      </c>
      <c r="B622" s="49" t="n">
        <v>4.003068496534101</v>
      </c>
      <c r="C622" s="49" t="n">
        <v>3.892895471431242</v>
      </c>
      <c r="D622" s="49" t="n">
        <v>3.791623694558941</v>
      </c>
      <c r="E622" s="49" t="n">
        <v>3.697306731122901</v>
      </c>
      <c r="F622" s="49" t="n">
        <v>3.60855611318601</v>
      </c>
      <c r="G622" s="49" t="n">
        <v>3.524347785841298</v>
      </c>
      <c r="H622" s="49" t="n">
        <v>3.44390544801669</v>
      </c>
      <c r="I622" s="49" t="n">
        <v>3.366626917060854</v>
      </c>
      <c r="J622" s="49" t="n">
        <v>3.292035833999488</v>
      </c>
      <c r="K622" s="49" t="n">
        <v>3.219748947196512</v>
      </c>
      <c r="L622" s="49" t="n">
        <v>3.149453326913562</v>
      </c>
      <c r="M622" s="49" t="n">
        <v>3.083890966624519</v>
      </c>
      <c r="N622" s="49" t="n">
        <v>3.031011331482787</v>
      </c>
      <c r="O622" s="49" t="n">
        <v>2.979788723237539</v>
      </c>
      <c r="P622" s="49" t="n">
        <v>2.930304005827082</v>
      </c>
      <c r="Q622" s="49" t="n">
        <v>2.882945012830644</v>
      </c>
      <c r="R622" s="49" t="n">
        <v>2.8364986026919</v>
      </c>
      <c r="S622" s="49" t="n">
        <v>2.791154103590155</v>
      </c>
      <c r="T622" s="49" t="n">
        <v>2.749009058688716</v>
      </c>
      <c r="U622" s="49" t="n">
        <v>2.70669501246526</v>
      </c>
      <c r="V622" s="49" t="n">
        <v>2.664451461559897</v>
      </c>
      <c r="W622" s="49" t="n">
        <v>2.627015489448576</v>
      </c>
      <c r="X622" s="49" t="n">
        <v>2.591031158269598</v>
      </c>
      <c r="Y622" s="49" t="n">
        <v>2.555845305024107</v>
      </c>
      <c r="Z622" s="49" t="n">
        <v>2.524823317466987</v>
      </c>
      <c r="AA622" s="49" t="n">
        <v>2.463961164404568</v>
      </c>
      <c r="AB622" s="49" t="n">
        <v>2.426885961859146</v>
      </c>
      <c r="AC622" s="49" t="n">
        <v>2.390984134371204</v>
      </c>
      <c r="AD622" s="49" t="n">
        <v>2.356161010251066</v>
      </c>
      <c r="AE622" s="49" t="n">
        <v>2.322333730386316</v>
      </c>
      <c r="AF622" s="50" t="n">
        <v>2.289429339648734</v>
      </c>
    </row>
    <row r="623" hidden="1" s="108">
      <c r="A623" s="49" t="inlineStr">
        <is>
          <t>Sweden_Onshore_3_low_temp_baseline</t>
        </is>
      </c>
      <c r="B623" s="49" t="n">
        <v>5.251870697726815</v>
      </c>
      <c r="C623" s="49" t="n">
        <v>5.108729964063479</v>
      </c>
      <c r="D623" s="49" t="n">
        <v>4.977559657066149</v>
      </c>
      <c r="E623" s="49" t="n">
        <v>4.85573086376875</v>
      </c>
      <c r="F623" s="49" t="n">
        <v>4.741367886792363</v>
      </c>
      <c r="G623" s="49" t="n">
        <v>4.633086949530553</v>
      </c>
      <c r="H623" s="49" t="n">
        <v>4.529838705926377</v>
      </c>
      <c r="I623" s="49" t="n">
        <v>4.430808830997204</v>
      </c>
      <c r="J623" s="49" t="n">
        <v>4.335352820690859</v>
      </c>
      <c r="K623" s="49" t="n">
        <v>4.242951822360215</v>
      </c>
      <c r="L623" s="49" t="n">
        <v>4.153181871872642</v>
      </c>
      <c r="M623" s="49" t="n">
        <v>4.066576939441282</v>
      </c>
      <c r="N623" s="49" t="n">
        <v>3.997045000070276</v>
      </c>
      <c r="O623" s="49" t="n">
        <v>3.929725396740711</v>
      </c>
      <c r="P623" s="49" t="n">
        <v>3.864726715224298</v>
      </c>
      <c r="Q623" s="49" t="n">
        <v>3.802570908360873</v>
      </c>
      <c r="R623" s="49" t="n">
        <v>3.741623639588817</v>
      </c>
      <c r="S623" s="49" t="n">
        <v>3.682139868247306</v>
      </c>
      <c r="T623" s="49" t="n">
        <v>3.62694340400465</v>
      </c>
      <c r="U623" s="49" t="n">
        <v>3.571498678371603</v>
      </c>
      <c r="V623" s="49" t="n">
        <v>3.516128643020053</v>
      </c>
      <c r="W623" s="49" t="n">
        <v>3.467221425495857</v>
      </c>
      <c r="X623" s="49" t="n">
        <v>3.420249084763247</v>
      </c>
      <c r="Y623" s="49" t="n">
        <v>3.374332580164229</v>
      </c>
      <c r="Z623" s="49" t="n">
        <v>3.333999922562657</v>
      </c>
      <c r="AA623" s="49" t="n">
        <v>3.253503162605935</v>
      </c>
      <c r="AB623" s="49" t="n">
        <v>3.204993243362812</v>
      </c>
      <c r="AC623" s="49" t="n">
        <v>3.158044599061497</v>
      </c>
      <c r="AD623" s="49" t="n">
        <v>3.112529784542835</v>
      </c>
      <c r="AE623" s="49" t="n">
        <v>3.068337274675236</v>
      </c>
      <c r="AF623" s="50" t="n">
        <v>3.025368891659365</v>
      </c>
    </row>
    <row r="624" hidden="1" s="108">
      <c r="A624" s="49" t="inlineStr">
        <is>
          <t>Sweden_Offshore_1_low_temp_baseline</t>
        </is>
      </c>
      <c r="B624" s="49" t="n">
        <v>5.476209216365414</v>
      </c>
      <c r="C624" s="49" t="n">
        <v>5.301280861725572</v>
      </c>
      <c r="D624" s="49" t="n">
        <v>5.149550426827986</v>
      </c>
      <c r="E624" s="49" t="n">
        <v>5.014406296475209</v>
      </c>
      <c r="F624" s="49" t="n">
        <v>4.891680028436739</v>
      </c>
      <c r="G624" s="49" t="n">
        <v>4.778580429567725</v>
      </c>
      <c r="H624" s="49" t="n">
        <v>4.673150191047634</v>
      </c>
      <c r="I624" s="49" t="n">
        <v>4.573965607767464</v>
      </c>
      <c r="J624" s="49" t="n">
        <v>4.47995984286011</v>
      </c>
      <c r="K624" s="49" t="n">
        <v>4.390313504172897</v>
      </c>
      <c r="L624" s="49" t="n">
        <v>4.304384015093664</v>
      </c>
      <c r="M624" s="49" t="n">
        <v>4.1913315299231</v>
      </c>
      <c r="N624" s="49" t="n">
        <v>4.092388167053538</v>
      </c>
      <c r="O624" s="49" t="n">
        <v>4.002683010453667</v>
      </c>
      <c r="P624" s="49" t="n">
        <v>3.920196556958196</v>
      </c>
      <c r="Q624" s="49" t="n">
        <v>3.843682884199648</v>
      </c>
      <c r="R624" s="49" t="n">
        <v>3.77273586187141</v>
      </c>
      <c r="S624" s="49" t="n">
        <v>3.70530250646363</v>
      </c>
      <c r="T624" s="49" t="n">
        <v>3.641551203260405</v>
      </c>
      <c r="U624" s="49" t="n">
        <v>3.581752290991066</v>
      </c>
      <c r="V624" s="49" t="n">
        <v>3.523273719779733</v>
      </c>
      <c r="W624" s="49" t="n">
        <v>3.457466212141334</v>
      </c>
      <c r="X624" s="49" t="n">
        <v>3.394471127716656</v>
      </c>
      <c r="Y624" s="49" t="n">
        <v>3.335320501773989</v>
      </c>
      <c r="Z624" s="49" t="n">
        <v>3.282054319475617</v>
      </c>
      <c r="AA624" s="49" t="n">
        <v>3.20542143602497</v>
      </c>
      <c r="AB624" s="49" t="n">
        <v>3.1516223381205</v>
      </c>
      <c r="AC624" s="49" t="n">
        <v>3.100529245433958</v>
      </c>
      <c r="AD624" s="49" t="n">
        <v>3.051816201914761</v>
      </c>
      <c r="AE624" s="49" t="n">
        <v>3.005215053436058</v>
      </c>
      <c r="AF624" s="50" t="n">
        <v>2.960502530006327</v>
      </c>
    </row>
    <row r="625" hidden="1" s="108">
      <c r="A625" s="49" t="inlineStr">
        <is>
          <t>Sweden_Offshore_2_low_temp_baseline</t>
        </is>
      </c>
      <c r="B625" s="49" t="n">
        <v>6.55281247302551</v>
      </c>
      <c r="C625" s="49" t="n">
        <v>6.34471942759953</v>
      </c>
      <c r="D625" s="49" t="n">
        <v>6.165627960197908</v>
      </c>
      <c r="E625" s="49" t="n">
        <v>6.007281168736762</v>
      </c>
      <c r="F625" s="49" t="n">
        <v>5.864473964657172</v>
      </c>
      <c r="G625" s="49" t="n">
        <v>5.733721515485316</v>
      </c>
      <c r="H625" s="49" t="n">
        <v>5.61258049974147</v>
      </c>
      <c r="I625" s="49" t="n">
        <v>5.499274026679843</v>
      </c>
      <c r="J625" s="49" t="n">
        <v>5.392470885419943</v>
      </c>
      <c r="K625" s="49" t="n">
        <v>5.291148875555483</v>
      </c>
      <c r="L625" s="49" t="n">
        <v>5.19450659538394</v>
      </c>
      <c r="M625" s="49" t="n">
        <v>5.05661865872422</v>
      </c>
      <c r="N625" s="49" t="n">
        <v>4.936380151649026</v>
      </c>
      <c r="O625" s="49" t="n">
        <v>4.82768499874693</v>
      </c>
      <c r="P625" s="49" t="n">
        <v>4.728001931175616</v>
      </c>
      <c r="Q625" s="49" t="n">
        <v>4.635769507237947</v>
      </c>
      <c r="R625" s="49" t="n">
        <v>4.550479121787967</v>
      </c>
      <c r="S625" s="49" t="n">
        <v>4.469557497358579</v>
      </c>
      <c r="T625" s="49" t="n">
        <v>4.393216277448276</v>
      </c>
      <c r="U625" s="49" t="n">
        <v>4.321794914070864</v>
      </c>
      <c r="V625" s="49" t="n">
        <v>4.251994121983692</v>
      </c>
      <c r="W625" s="49" t="n">
        <v>4.172967926128514</v>
      </c>
      <c r="X625" s="49" t="n">
        <v>4.097435637371187</v>
      </c>
      <c r="Y625" s="49" t="n">
        <v>4.026692312040672</v>
      </c>
      <c r="Z625" s="49" t="n">
        <v>3.963297279615452</v>
      </c>
      <c r="AA625" s="49" t="n">
        <v>3.870569081170893</v>
      </c>
      <c r="AB625" s="49" t="n">
        <v>3.80644507462738</v>
      </c>
      <c r="AC625" s="49" t="n">
        <v>3.745685962290371</v>
      </c>
      <c r="AD625" s="49" t="n">
        <v>3.687883815567234</v>
      </c>
      <c r="AE625" s="49" t="n">
        <v>3.632703109112785</v>
      </c>
      <c r="AF625" s="50" t="n">
        <v>3.579864537605316</v>
      </c>
    </row>
    <row r="626" hidden="1" s="108">
      <c r="A626" s="49" t="inlineStr">
        <is>
          <t>Sweden_PV_4_low_temp_baseline</t>
        </is>
      </c>
      <c r="B626" s="49" t="n">
        <v>6.32943937717773</v>
      </c>
      <c r="C626" s="49" t="n">
        <v>6.049114180764501</v>
      </c>
      <c r="D626" s="49" t="n">
        <v>5.800325229633997</v>
      </c>
      <c r="E626" s="49" t="n">
        <v>5.574174936887157</v>
      </c>
      <c r="F626" s="49" t="n">
        <v>5.364993783391614</v>
      </c>
      <c r="G626" s="49" t="n">
        <v>5.168963215177151</v>
      </c>
      <c r="H626" s="49" t="n">
        <v>4.983397800781463</v>
      </c>
      <c r="I626" s="49" t="n">
        <v>4.806342383458283</v>
      </c>
      <c r="J626" s="49" t="n">
        <v>4.636332409657308</v>
      </c>
      <c r="K626" s="49" t="n">
        <v>4.47224440775372</v>
      </c>
      <c r="L626" s="49" t="n">
        <v>4.313198961528892</v>
      </c>
      <c r="M626" s="49" t="n">
        <v>4.207231711281114</v>
      </c>
      <c r="N626" s="49" t="n">
        <v>4.108431319819394</v>
      </c>
      <c r="O626" s="49" t="n">
        <v>4.014522052520405</v>
      </c>
      <c r="P626" s="49" t="n">
        <v>3.925105895595296</v>
      </c>
      <c r="Q626" s="49" t="n">
        <v>3.838708944818065</v>
      </c>
      <c r="R626" s="49" t="n">
        <v>3.75442767502589</v>
      </c>
      <c r="S626" s="49" t="n">
        <v>3.67416767924146</v>
      </c>
      <c r="T626" s="49" t="n">
        <v>3.596558860370519</v>
      </c>
      <c r="U626" s="49" t="n">
        <v>3.521836855330141</v>
      </c>
      <c r="V626" s="49" t="n">
        <v>3.448879648780375</v>
      </c>
      <c r="W626" s="49" t="n">
        <v>3.375269350715001</v>
      </c>
      <c r="X626" s="49" t="n">
        <v>3.302722639248308</v>
      </c>
      <c r="Y626" s="49" t="n">
        <v>3.232950377978867</v>
      </c>
      <c r="Z626" s="49" t="n">
        <v>3.172300156220861</v>
      </c>
      <c r="AA626" s="49" t="n">
        <v>3.073058399570161</v>
      </c>
      <c r="AB626" s="49" t="n">
        <v>3.005753122393759</v>
      </c>
      <c r="AC626" s="49" t="n">
        <v>2.940987978720468</v>
      </c>
      <c r="AD626" s="49" t="n">
        <v>2.878507540600908</v>
      </c>
      <c r="AE626" s="49" t="n">
        <v>2.818095768181352</v>
      </c>
      <c r="AF626" s="50" t="n">
        <v>2.759568310128667</v>
      </c>
    </row>
    <row r="627" hidden="1" s="108">
      <c r="A627" s="49" t="inlineStr">
        <is>
          <t>Sweden_Onshore_2_high_temp_baseline</t>
        </is>
      </c>
      <c r="B627" s="49" t="n">
        <v>5.94084925345469</v>
      </c>
      <c r="C627" s="49" t="n">
        <v>5.694013366265104</v>
      </c>
      <c r="D627" s="49" t="n">
        <v>5.455370363259147</v>
      </c>
      <c r="E627" s="49" t="n">
        <v>5.222789606283085</v>
      </c>
      <c r="F627" s="49" t="n">
        <v>4.994728818875424</v>
      </c>
      <c r="G627" s="49" t="n">
        <v>4.77002976080903</v>
      </c>
      <c r="H627" s="49" t="n">
        <v>4.547794880286494</v>
      </c>
      <c r="I627" s="49" t="n">
        <v>4.327309315535647</v>
      </c>
      <c r="J627" s="49" t="n">
        <v>4.107989629551978</v>
      </c>
      <c r="K627" s="49" t="n">
        <v>3.889348991873773</v>
      </c>
      <c r="L627" s="49" t="n">
        <v>3.670972851724411</v>
      </c>
      <c r="M627" s="49" t="n">
        <v>3.586540094555514</v>
      </c>
      <c r="N627" s="49" t="n">
        <v>3.513278515517329</v>
      </c>
      <c r="O627" s="49" t="n">
        <v>3.441112177052799</v>
      </c>
      <c r="P627" s="49" t="n">
        <v>3.370123524408637</v>
      </c>
      <c r="Q627" s="49" t="n">
        <v>3.300677311012627</v>
      </c>
      <c r="R627" s="49" t="n">
        <v>3.231665046969876</v>
      </c>
      <c r="S627" s="49" t="n">
        <v>3.163266103129004</v>
      </c>
      <c r="T627" s="49" t="n">
        <v>3.097420845718658</v>
      </c>
      <c r="U627" s="49" t="n">
        <v>3.031028680068733</v>
      </c>
      <c r="V627" s="49" t="n">
        <v>2.964312280717808</v>
      </c>
      <c r="W627" s="49" t="n">
        <v>2.903484534374569</v>
      </c>
      <c r="X627" s="49" t="n">
        <v>2.843365671566299</v>
      </c>
      <c r="Y627" s="49" t="n">
        <v>2.783346153100033</v>
      </c>
      <c r="Z627" s="49" t="n">
        <v>2.726530813951722</v>
      </c>
      <c r="AA627" s="49" t="n">
        <v>2.641478810661321</v>
      </c>
      <c r="AB627" s="49" t="n">
        <v>2.577760988636289</v>
      </c>
      <c r="AC627" s="49" t="n">
        <v>2.514463574793565</v>
      </c>
      <c r="AD627" s="49" t="n">
        <v>2.45149075735669</v>
      </c>
      <c r="AE627" s="49" t="n">
        <v>2.388756930913861</v>
      </c>
      <c r="AF627" s="50" t="n">
        <v>2.326184954098213</v>
      </c>
    </row>
    <row r="628" hidden="1" s="108">
      <c r="A628" s="49" t="inlineStr">
        <is>
          <t>Sweden_Onshore_3_high_temp_baseline</t>
        </is>
      </c>
      <c r="B628" s="49" t="n">
        <v>7.444494889032427</v>
      </c>
      <c r="C628" s="49" t="n">
        <v>7.14771194954145</v>
      </c>
      <c r="D628" s="49" t="n">
        <v>6.861628229985117</v>
      </c>
      <c r="E628" s="49" t="n">
        <v>6.583274185445138</v>
      </c>
      <c r="F628" s="49" t="n">
        <v>6.310486818324826</v>
      </c>
      <c r="G628" s="49" t="n">
        <v>6.041628298193334</v>
      </c>
      <c r="H628" s="49" t="n">
        <v>5.775415976496181</v>
      </c>
      <c r="I628" s="49" t="n">
        <v>5.510814774682428</v>
      </c>
      <c r="J628" s="49" t="n">
        <v>5.246966329510661</v>
      </c>
      <c r="K628" s="49" t="n">
        <v>4.983140740020767</v>
      </c>
      <c r="L628" s="49" t="n">
        <v>4.718702718491964</v>
      </c>
      <c r="M628" s="49" t="n">
        <v>4.612201254412327</v>
      </c>
      <c r="N628" s="49" t="n">
        <v>4.520792009905577</v>
      </c>
      <c r="O628" s="49" t="n">
        <v>4.43080560912587</v>
      </c>
      <c r="P628" s="49" t="n">
        <v>4.342351202035084</v>
      </c>
      <c r="Q628" s="49" t="n">
        <v>4.255919944549197</v>
      </c>
      <c r="R628" s="49" t="n">
        <v>4.1700078674887</v>
      </c>
      <c r="S628" s="49" t="n">
        <v>4.084855740351836</v>
      </c>
      <c r="T628" s="49" t="n">
        <v>4.003085867353289</v>
      </c>
      <c r="U628" s="49" t="n">
        <v>3.920500395794559</v>
      </c>
      <c r="V628" s="49" t="n">
        <v>3.837399582154104</v>
      </c>
      <c r="W628" s="49" t="n">
        <v>3.762536658010052</v>
      </c>
      <c r="X628" s="49" t="n">
        <v>3.688564857785297</v>
      </c>
      <c r="Y628" s="49" t="n">
        <v>3.614655729831351</v>
      </c>
      <c r="Z628" s="49" t="n">
        <v>3.544996876488193</v>
      </c>
      <c r="AA628" s="49" t="n">
        <v>3.437135596548162</v>
      </c>
      <c r="AB628" s="49" t="n">
        <v>3.35799868655963</v>
      </c>
      <c r="AC628" s="49" t="n">
        <v>3.279339600344456</v>
      </c>
      <c r="AD628" s="49" t="n">
        <v>3.20102258395291</v>
      </c>
      <c r="AE628" s="49" t="n">
        <v>3.122925338897192</v>
      </c>
      <c r="AF628" s="50" t="n">
        <v>3.044936640552499</v>
      </c>
    </row>
    <row r="629" hidden="1" s="108">
      <c r="A629" s="49" t="inlineStr">
        <is>
          <t>Sweden_Offshore_1_high_temp_baseline</t>
        </is>
      </c>
      <c r="B629" s="49" t="n">
        <v>7.289152581965656</v>
      </c>
      <c r="C629" s="49" t="n">
        <v>6.975071212156054</v>
      </c>
      <c r="D629" s="49" t="n">
        <v>6.682574307895263</v>
      </c>
      <c r="E629" s="49" t="n">
        <v>6.405182557034436</v>
      </c>
      <c r="F629" s="49" t="n">
        <v>6.138783884227109</v>
      </c>
      <c r="G629" s="49" t="n">
        <v>5.880601910698148</v>
      </c>
      <c r="H629" s="49" t="n">
        <v>5.628669517598999</v>
      </c>
      <c r="I629" s="49" t="n">
        <v>5.381537578853939</v>
      </c>
      <c r="J629" s="49" t="n">
        <v>5.138103318988485</v>
      </c>
      <c r="K629" s="49" t="n">
        <v>4.897503901646401</v>
      </c>
      <c r="L629" s="49" t="n">
        <v>4.659047643538539</v>
      </c>
      <c r="M629" s="49" t="n">
        <v>4.535818135799728</v>
      </c>
      <c r="N629" s="49" t="n">
        <v>4.424419260417395</v>
      </c>
      <c r="O629" s="49" t="n">
        <v>4.320622113721766</v>
      </c>
      <c r="P629" s="49" t="n">
        <v>4.222690096126588</v>
      </c>
      <c r="Q629" s="49" t="n">
        <v>4.12955861652558</v>
      </c>
      <c r="R629" s="49" t="n">
        <v>4.040901111682944</v>
      </c>
      <c r="S629" s="49" t="n">
        <v>3.954918637565513</v>
      </c>
      <c r="T629" s="49" t="n">
        <v>3.871782680692042</v>
      </c>
      <c r="U629" s="49" t="n">
        <v>3.791756579166945</v>
      </c>
      <c r="V629" s="49" t="n">
        <v>3.712502074335966</v>
      </c>
      <c r="W629" s="49" t="n">
        <v>3.627452304491975</v>
      </c>
      <c r="X629" s="49" t="n">
        <v>3.544359314096083</v>
      </c>
      <c r="Y629" s="49" t="n">
        <v>3.464165242939624</v>
      </c>
      <c r="Z629" s="49" t="n">
        <v>3.388726417902953</v>
      </c>
      <c r="AA629" s="49" t="n">
        <v>3.291637414419806</v>
      </c>
      <c r="AB629" s="49" t="n">
        <v>3.214610013518684</v>
      </c>
      <c r="AC629" s="49" t="n">
        <v>3.139494276305863</v>
      </c>
      <c r="AD629" s="49" t="n">
        <v>3.066003601283119</v>
      </c>
      <c r="AE629" s="49" t="n">
        <v>2.993901771940245</v>
      </c>
      <c r="AF629" s="50" t="n">
        <v>2.922991633882949</v>
      </c>
    </row>
    <row r="630" hidden="1" s="108">
      <c r="A630" s="49" t="inlineStr">
        <is>
          <t>Sweden_Offshore_2_high_temp_baseline</t>
        </is>
      </c>
      <c r="B630" s="49" t="n">
        <v>8.154526221346073</v>
      </c>
      <c r="C630" s="49" t="n">
        <v>7.813392719538054</v>
      </c>
      <c r="D630" s="49" t="n">
        <v>7.498752808052013</v>
      </c>
      <c r="E630" s="49" t="n">
        <v>7.202784863648286</v>
      </c>
      <c r="F630" s="49" t="n">
        <v>6.920533054338755</v>
      </c>
      <c r="G630" s="49" t="n">
        <v>6.648658398175766</v>
      </c>
      <c r="H630" s="49" t="n">
        <v>6.384801520129921</v>
      </c>
      <c r="I630" s="49" t="n">
        <v>6.127230161292456</v>
      </c>
      <c r="J630" s="49" t="n">
        <v>5.874631511966824</v>
      </c>
      <c r="K630" s="49" t="n">
        <v>5.625983504429291</v>
      </c>
      <c r="L630" s="49" t="n">
        <v>5.380471643700434</v>
      </c>
      <c r="M630" s="49" t="n">
        <v>5.239649840463639</v>
      </c>
      <c r="N630" s="49" t="n">
        <v>5.11345657159278</v>
      </c>
      <c r="O630" s="49" t="n">
        <v>4.996681887793205</v>
      </c>
      <c r="P630" s="49" t="n">
        <v>4.88719085770853</v>
      </c>
      <c r="Q630" s="49" t="n">
        <v>4.783676668898125</v>
      </c>
      <c r="R630" s="49" t="n">
        <v>4.685744651434867</v>
      </c>
      <c r="S630" s="49" t="n">
        <v>4.591173345907028</v>
      </c>
      <c r="T630" s="49" t="n">
        <v>4.50018162391684</v>
      </c>
      <c r="U630" s="49" t="n">
        <v>4.413103015441735</v>
      </c>
      <c r="V630" s="49" t="n">
        <v>4.32703982958132</v>
      </c>
      <c r="W630" s="49" t="n">
        <v>4.233172695272096</v>
      </c>
      <c r="X630" s="49" t="n">
        <v>4.141843068122712</v>
      </c>
      <c r="Y630" s="49" t="n">
        <v>4.054230436759925</v>
      </c>
      <c r="Z630" s="49" t="n">
        <v>3.972655953609351</v>
      </c>
      <c r="AA630" s="49" t="n">
        <v>3.864227858391022</v>
      </c>
      <c r="AB630" s="49" t="n">
        <v>3.780910676826032</v>
      </c>
      <c r="AC630" s="49" t="n">
        <v>3.700108395310774</v>
      </c>
      <c r="AD630" s="49" t="n">
        <v>3.621471056899429</v>
      </c>
      <c r="AE630" s="49" t="n">
        <v>3.544710950871515</v>
      </c>
      <c r="AF630" s="50" t="n">
        <v>3.469588639418957</v>
      </c>
    </row>
    <row r="631" hidden="1" s="108">
      <c r="A631" s="49" t="inlineStr">
        <is>
          <t>Sweden_PV_4_high_temp_baseline</t>
        </is>
      </c>
      <c r="B631" s="49" t="n">
        <v>12.47601734198249</v>
      </c>
      <c r="C631" s="49" t="n">
        <v>11.7805939649368</v>
      </c>
      <c r="D631" s="49" t="n">
        <v>11.12462569212476</v>
      </c>
      <c r="E631" s="49" t="n">
        <v>10.49594224167907</v>
      </c>
      <c r="F631" s="49" t="n">
        <v>9.886708273188397</v>
      </c>
      <c r="G631" s="49" t="n">
        <v>9.291578173765668</v>
      </c>
      <c r="H631" s="49" t="n">
        <v>8.70673225299624</v>
      </c>
      <c r="I631" s="49" t="n">
        <v>8.129334735488827</v>
      </c>
      <c r="J631" s="49" t="n">
        <v>7.557210591454772</v>
      </c>
      <c r="K631" s="49" t="n">
        <v>6.988643449697332</v>
      </c>
      <c r="L631" s="49" t="n">
        <v>6.422244119069672</v>
      </c>
      <c r="M631" s="49" t="n">
        <v>6.236508057553306</v>
      </c>
      <c r="N631" s="49" t="n">
        <v>6.057705491860895</v>
      </c>
      <c r="O631" s="49" t="n">
        <v>5.883454905088355</v>
      </c>
      <c r="P631" s="49" t="n">
        <v>5.713338095829975</v>
      </c>
      <c r="Q631" s="49" t="n">
        <v>5.545819259354718</v>
      </c>
      <c r="R631" s="49" t="n">
        <v>5.379961331398575</v>
      </c>
      <c r="S631" s="49" t="n">
        <v>5.217742583177815</v>
      </c>
      <c r="T631" s="49" t="n">
        <v>5.057739266933117</v>
      </c>
      <c r="U631" s="49" t="n">
        <v>4.900193929545768</v>
      </c>
      <c r="V631" s="49" t="n">
        <v>4.743946194432175</v>
      </c>
      <c r="W631" s="49" t="n">
        <v>4.589523724078663</v>
      </c>
      <c r="X631" s="49" t="n">
        <v>4.435137802172078</v>
      </c>
      <c r="Y631" s="49" t="n">
        <v>4.282521342376974</v>
      </c>
      <c r="Z631" s="49" t="n">
        <v>4.138070614306316</v>
      </c>
      <c r="AA631" s="49" t="n">
        <v>3.953553543413043</v>
      </c>
      <c r="AB631" s="49" t="n">
        <v>3.800302294613292</v>
      </c>
      <c r="AC631" s="49" t="n">
        <v>3.648499904055833</v>
      </c>
      <c r="AD631" s="49" t="n">
        <v>3.497854457854484</v>
      </c>
      <c r="AE631" s="49" t="n">
        <v>3.348116055533429</v>
      </c>
      <c r="AF631" s="50" t="n">
        <v>3.199068476893001</v>
      </c>
    </row>
    <row r="632" hidden="1" s="108">
      <c r="A632" s="49" t="inlineStr">
        <is>
          <t>Singapore_Offshore_1_low_temp_baseline</t>
        </is>
      </c>
      <c r="B632" s="49" t="n">
        <v>15.9348520228604</v>
      </c>
      <c r="C632" s="49" t="n">
        <v>15.43065086590658</v>
      </c>
      <c r="D632" s="49" t="n">
        <v>14.99810458489159</v>
      </c>
      <c r="E632" s="49" t="n">
        <v>14.61669702002184</v>
      </c>
      <c r="F632" s="49" t="n">
        <v>14.27349078837255</v>
      </c>
      <c r="G632" s="49" t="n">
        <v>13.95982084157856</v>
      </c>
      <c r="H632" s="49" t="n">
        <v>13.66960892618796</v>
      </c>
      <c r="I632" s="49" t="n">
        <v>13.39843207330676</v>
      </c>
      <c r="J632" s="49" t="n">
        <v>13.14297432491897</v>
      </c>
      <c r="K632" s="49" t="n">
        <v>12.90068726624946</v>
      </c>
      <c r="L632" s="49" t="n">
        <v>12.66957090331674</v>
      </c>
      <c r="M632" s="49" t="n">
        <v>12.33217691984615</v>
      </c>
      <c r="N632" s="49" t="n">
        <v>12.03829238767601</v>
      </c>
      <c r="O632" s="49" t="n">
        <v>11.77285532636815</v>
      </c>
      <c r="P632" s="49" t="n">
        <v>11.52962204413452</v>
      </c>
      <c r="Q632" s="49" t="n">
        <v>11.30474120075865</v>
      </c>
      <c r="R632" s="49" t="n">
        <v>11.09695857458038</v>
      </c>
      <c r="S632" s="49" t="n">
        <v>10.89992682286681</v>
      </c>
      <c r="T632" s="49" t="n">
        <v>10.71416841042039</v>
      </c>
      <c r="U632" s="49" t="n">
        <v>10.54052107124584</v>
      </c>
      <c r="V632" s="49" t="n">
        <v>10.37084653114526</v>
      </c>
      <c r="W632" s="49" t="n">
        <v>10.17839445569695</v>
      </c>
      <c r="X632" s="49" t="n">
        <v>9.994530052590736</v>
      </c>
      <c r="Y632" s="49" t="n">
        <v>9.82244523527379</v>
      </c>
      <c r="Z632" s="49" t="n">
        <v>9.668447938927086</v>
      </c>
      <c r="AA632" s="49" t="n">
        <v>9.442095105369846</v>
      </c>
      <c r="AB632" s="49" t="n">
        <v>9.286240195897751</v>
      </c>
      <c r="AC632" s="49" t="n">
        <v>9.138647328518951</v>
      </c>
      <c r="AD632" s="49" t="n">
        <v>8.998309278215896</v>
      </c>
      <c r="AE632" s="49" t="n">
        <v>8.864397649945651</v>
      </c>
      <c r="AF632" s="50" t="n">
        <v>8.736222908889912</v>
      </c>
    </row>
    <row r="633" hidden="1" s="108">
      <c r="A633" s="49" t="inlineStr">
        <is>
          <t>Singapore_Offshore_1_high_temp_baseline</t>
        </is>
      </c>
      <c r="B633" s="49" t="n">
        <v>18.79369937275701</v>
      </c>
      <c r="C633" s="49" t="n">
        <v>18.04144040341457</v>
      </c>
      <c r="D633" s="49" t="n">
        <v>17.35492583483865</v>
      </c>
      <c r="E633" s="49" t="n">
        <v>16.71405901829891</v>
      </c>
      <c r="F633" s="49" t="n">
        <v>16.10605852821269</v>
      </c>
      <c r="G633" s="49" t="n">
        <v>15.5222667194756</v>
      </c>
      <c r="H633" s="49" t="n">
        <v>14.95652089372242</v>
      </c>
      <c r="I633" s="49" t="n">
        <v>14.40425190852594</v>
      </c>
      <c r="J633" s="49" t="n">
        <v>13.86195276064118</v>
      </c>
      <c r="K633" s="49" t="n">
        <v>13.32684886797175</v>
      </c>
      <c r="L633" s="49" t="n">
        <v>12.79668465273112</v>
      </c>
      <c r="M633" s="49" t="n">
        <v>12.46552827782289</v>
      </c>
      <c r="N633" s="49" t="n">
        <v>12.17098118923091</v>
      </c>
      <c r="O633" s="49" t="n">
        <v>11.89993428942061</v>
      </c>
      <c r="P633" s="49" t="n">
        <v>11.64701017284875</v>
      </c>
      <c r="Q633" s="49" t="n">
        <v>11.40891471540537</v>
      </c>
      <c r="R633" s="49" t="n">
        <v>11.18464531099795</v>
      </c>
      <c r="S633" s="49" t="n">
        <v>10.9686180385481</v>
      </c>
      <c r="T633" s="49" t="n">
        <v>10.76137395475631</v>
      </c>
      <c r="U633" s="49" t="n">
        <v>10.56374068202846</v>
      </c>
      <c r="V633" s="49" t="n">
        <v>10.36844683523821</v>
      </c>
      <c r="W633" s="49" t="n">
        <v>10.15494752002605</v>
      </c>
      <c r="X633" s="49" t="n">
        <v>9.947214471489453</v>
      </c>
      <c r="Y633" s="49" t="n">
        <v>9.748158115205383</v>
      </c>
      <c r="Z633" s="49" t="n">
        <v>9.563525900244404</v>
      </c>
      <c r="AA633" s="49" t="n">
        <v>9.311207237079351</v>
      </c>
      <c r="AB633" s="49" t="n">
        <v>9.120866833659912</v>
      </c>
      <c r="AC633" s="49" t="n">
        <v>8.936040924415961</v>
      </c>
      <c r="AD633" s="49" t="n">
        <v>8.755811471440374</v>
      </c>
      <c r="AE633" s="49" t="n">
        <v>8.579416403869022</v>
      </c>
      <c r="AF633" s="50" t="n">
        <v>8.406214221299875</v>
      </c>
    </row>
    <row r="634" hidden="1" s="108">
      <c r="A634" s="49" t="inlineStr">
        <is>
          <t>Slovenia_PV_4_low_temp_baseline</t>
        </is>
      </c>
      <c r="B634" s="49" t="n">
        <v>5.927127980620683</v>
      </c>
      <c r="C634" s="49" t="n">
        <v>5.665071241151518</v>
      </c>
      <c r="D634" s="49" t="n">
        <v>5.432297334633962</v>
      </c>
      <c r="E634" s="49" t="n">
        <v>5.220537247337426</v>
      </c>
      <c r="F634" s="49" t="n">
        <v>5.024521642263268</v>
      </c>
      <c r="G634" s="49" t="n">
        <v>4.840701250183388</v>
      </c>
      <c r="H634" s="49" t="n">
        <v>4.666579828598634</v>
      </c>
      <c r="I634" s="49" t="n">
        <v>4.500339812895483</v>
      </c>
      <c r="J634" s="49" t="n">
        <v>4.3406195938575</v>
      </c>
      <c r="K634" s="49" t="n">
        <v>4.18637456634105</v>
      </c>
      <c r="L634" s="49" t="n">
        <v>4.036786959250264</v>
      </c>
      <c r="M634" s="49" t="n">
        <v>3.937843025996571</v>
      </c>
      <c r="N634" s="49" t="n">
        <v>3.845544922347792</v>
      </c>
      <c r="O634" s="49" t="n">
        <v>3.757784756444432</v>
      </c>
      <c r="P634" s="49" t="n">
        <v>3.674193996845722</v>
      </c>
      <c r="Q634" s="49" t="n">
        <v>3.593407297677051</v>
      </c>
      <c r="R634" s="49" t="n">
        <v>3.514587614553645</v>
      </c>
      <c r="S634" s="49" t="n">
        <v>3.439500507243671</v>
      </c>
      <c r="T634" s="49" t="n">
        <v>3.36687666819113</v>
      </c>
      <c r="U634" s="49" t="n">
        <v>3.296934472986724</v>
      </c>
      <c r="V634" s="49" t="n">
        <v>3.22863433267143</v>
      </c>
      <c r="W634" s="49" t="n">
        <v>3.159733748818059</v>
      </c>
      <c r="X634" s="49" t="n">
        <v>3.091825403325303</v>
      </c>
      <c r="Y634" s="49" t="n">
        <v>3.026494472584948</v>
      </c>
      <c r="Z634" s="49" t="n">
        <v>2.969622491127926</v>
      </c>
      <c r="AA634" s="49" t="n">
        <v>2.87699831484478</v>
      </c>
      <c r="AB634" s="49" t="n">
        <v>2.813972596172001</v>
      </c>
      <c r="AC634" s="49" t="n">
        <v>2.753306804945946</v>
      </c>
      <c r="AD634" s="49" t="n">
        <v>2.694764175048595</v>
      </c>
      <c r="AE634" s="49" t="n">
        <v>2.638144438743062</v>
      </c>
      <c r="AF634" s="50" t="n">
        <v>2.583276692264723</v>
      </c>
    </row>
    <row r="635" hidden="1" s="108">
      <c r="A635" s="49" t="inlineStr">
        <is>
          <t>Slovenia_PV_4_high_temp_baseline</t>
        </is>
      </c>
      <c r="B635" s="49" t="n">
        <v>11.79597009850148</v>
      </c>
      <c r="C635" s="49" t="n">
        <v>11.13703411842608</v>
      </c>
      <c r="D635" s="49" t="n">
        <v>10.5143880941446</v>
      </c>
      <c r="E635" s="49" t="n">
        <v>9.916861687429488</v>
      </c>
      <c r="F635" s="49" t="n">
        <v>9.337263724186148</v>
      </c>
      <c r="G635" s="49" t="n">
        <v>8.770688700765854</v>
      </c>
      <c r="H635" s="49" t="n">
        <v>8.213632188935826</v>
      </c>
      <c r="I635" s="49" t="n">
        <v>7.663493356051706</v>
      </c>
      <c r="J635" s="49" t="n">
        <v>7.118278338498682</v>
      </c>
      <c r="K635" s="49" t="n">
        <v>6.576414752037429</v>
      </c>
      <c r="L635" s="49" t="n">
        <v>6.036631014408476</v>
      </c>
      <c r="M635" s="49" t="n">
        <v>5.861512099436112</v>
      </c>
      <c r="N635" s="49" t="n">
        <v>5.692769569789173</v>
      </c>
      <c r="O635" s="49" t="n">
        <v>5.528238582952381</v>
      </c>
      <c r="P635" s="49" t="n">
        <v>5.36754434067664</v>
      </c>
      <c r="Q635" s="49" t="n">
        <v>5.209288578496158</v>
      </c>
      <c r="R635" s="49" t="n">
        <v>5.052617706818739</v>
      </c>
      <c r="S635" s="49" t="n">
        <v>4.899347444179845</v>
      </c>
      <c r="T635" s="49" t="n">
        <v>4.74817904866272</v>
      </c>
      <c r="U635" s="49" t="n">
        <v>4.599339396838312</v>
      </c>
      <c r="V635" s="49" t="n">
        <v>4.451767768905611</v>
      </c>
      <c r="W635" s="49" t="n">
        <v>4.305342689611492</v>
      </c>
      <c r="X635" s="49" t="n">
        <v>4.159188434524046</v>
      </c>
      <c r="Y635" s="49" t="n">
        <v>4.01491485493874</v>
      </c>
      <c r="Z635" s="49" t="n">
        <v>3.878466820019718</v>
      </c>
      <c r="AA635" s="49" t="n">
        <v>3.705121425718784</v>
      </c>
      <c r="AB635" s="49" t="n">
        <v>3.561015090157031</v>
      </c>
      <c r="AC635" s="49" t="n">
        <v>3.418546529566418</v>
      </c>
      <c r="AD635" s="49" t="n">
        <v>3.277464060199028</v>
      </c>
      <c r="AE635" s="49" t="n">
        <v>3.137553930328438</v>
      </c>
      <c r="AF635" s="50" t="n">
        <v>2.998632861273914</v>
      </c>
    </row>
    <row r="636" hidden="1" s="108">
      <c r="A636" s="49" t="inlineStr">
        <is>
          <t>Slovakia_Onshore_3_low_temp_baseline</t>
        </is>
      </c>
      <c r="B636" s="49" t="n">
        <v>6.444320914457818</v>
      </c>
      <c r="C636" s="49" t="n">
        <v>6.266227504678257</v>
      </c>
      <c r="D636" s="49" t="n">
        <v>6.102159308457381</v>
      </c>
      <c r="E636" s="49" t="n">
        <v>5.949018810618594</v>
      </c>
      <c r="F636" s="49" t="n">
        <v>5.804595116182835</v>
      </c>
      <c r="G636" s="49" t="n">
        <v>5.667256406342637</v>
      </c>
      <c r="H636" s="49" t="n">
        <v>5.53576455983306</v>
      </c>
      <c r="I636" s="49" t="n">
        <v>5.409158131868429</v>
      </c>
      <c r="J636" s="49" t="n">
        <v>5.28667559749395</v>
      </c>
      <c r="K636" s="49" t="n">
        <v>5.167703349251816</v>
      </c>
      <c r="L636" s="49" t="n">
        <v>5.051739476055907</v>
      </c>
      <c r="M636" s="49" t="n">
        <v>4.94676086483204</v>
      </c>
      <c r="N636" s="49" t="n">
        <v>4.861761934642944</v>
      </c>
      <c r="O636" s="49" t="n">
        <v>4.779381381496904</v>
      </c>
      <c r="P636" s="49" t="n">
        <v>4.699744522835475</v>
      </c>
      <c r="Q636" s="49" t="n">
        <v>4.623459067646476</v>
      </c>
      <c r="R636" s="49" t="n">
        <v>4.548615911507857</v>
      </c>
      <c r="S636" s="49" t="n">
        <v>4.475511677114246</v>
      </c>
      <c r="T636" s="49" t="n">
        <v>4.40743961498921</v>
      </c>
      <c r="U636" s="49" t="n">
        <v>4.339106703222821</v>
      </c>
      <c r="V636" s="49" t="n">
        <v>4.270889572752411</v>
      </c>
      <c r="W636" s="49" t="n">
        <v>4.210277010817123</v>
      </c>
      <c r="X636" s="49" t="n">
        <v>4.15194473258133</v>
      </c>
      <c r="Y636" s="49" t="n">
        <v>4.094866790386892</v>
      </c>
      <c r="Z636" s="49" t="n">
        <v>4.044319389460655</v>
      </c>
      <c r="AA636" s="49" t="n">
        <v>3.946992762763508</v>
      </c>
      <c r="AB636" s="49" t="n">
        <v>3.886967871287834</v>
      </c>
      <c r="AC636" s="49" t="n">
        <v>3.828785176618697</v>
      </c>
      <c r="AD636" s="49" t="n">
        <v>3.772295146981866</v>
      </c>
      <c r="AE636" s="49" t="n">
        <v>3.717366885147641</v>
      </c>
      <c r="AF636" s="50" t="n">
        <v>3.663885118334842</v>
      </c>
    </row>
    <row r="637" hidden="1" s="108">
      <c r="A637" s="49" t="inlineStr">
        <is>
          <t>Slovakia_PV_4_low_temp_baseline</t>
        </is>
      </c>
      <c r="B637" s="49" t="n">
        <v>6.401886295078771</v>
      </c>
      <c r="C637" s="49" t="n">
        <v>6.118124006419741</v>
      </c>
      <c r="D637" s="49" t="n">
        <v>5.866334867127955</v>
      </c>
      <c r="E637" s="49" t="n">
        <v>5.637513569887418</v>
      </c>
      <c r="F637" s="49" t="n">
        <v>5.425922473661752</v>
      </c>
      <c r="G637" s="49" t="n">
        <v>5.227697508649817</v>
      </c>
      <c r="H637" s="49" t="n">
        <v>5.040121506658858</v>
      </c>
      <c r="I637" s="49" t="n">
        <v>4.861216416747093</v>
      </c>
      <c r="J637" s="49" t="n">
        <v>4.689500706810958</v>
      </c>
      <c r="K637" s="49" t="n">
        <v>4.523838022602897</v>
      </c>
      <c r="L637" s="49" t="n">
        <v>4.363338984417975</v>
      </c>
      <c r="M637" s="49" t="n">
        <v>4.256007090738296</v>
      </c>
      <c r="N637" s="49" t="n">
        <v>4.155969382052103</v>
      </c>
      <c r="O637" s="49" t="n">
        <v>4.060908138140176</v>
      </c>
      <c r="P637" s="49" t="n">
        <v>3.970415679883829</v>
      </c>
      <c r="Q637" s="49" t="n">
        <v>3.882992096006271</v>
      </c>
      <c r="R637" s="49" t="n">
        <v>3.79771820863703</v>
      </c>
      <c r="S637" s="49" t="n">
        <v>3.716527230018777</v>
      </c>
      <c r="T637" s="49" t="n">
        <v>3.638026181654061</v>
      </c>
      <c r="U637" s="49" t="n">
        <v>3.562452608731865</v>
      </c>
      <c r="V637" s="49" t="n">
        <v>3.488666807667017</v>
      </c>
      <c r="W637" s="49" t="n">
        <v>3.414204779373194</v>
      </c>
      <c r="X637" s="49" t="n">
        <v>3.34081957991673</v>
      </c>
      <c r="Y637" s="49" t="n">
        <v>3.270246471527133</v>
      </c>
      <c r="Z637" s="49" t="n">
        <v>3.208923491124009</v>
      </c>
      <c r="AA637" s="49" t="n">
        <v>3.108457417726247</v>
      </c>
      <c r="AB637" s="49" t="n">
        <v>3.040380953400504</v>
      </c>
      <c r="AC637" s="49" t="n">
        <v>2.974879030939418</v>
      </c>
      <c r="AD637" s="49" t="n">
        <v>2.911692608949372</v>
      </c>
      <c r="AE637" s="49" t="n">
        <v>2.850602594739725</v>
      </c>
      <c r="AF637" s="50" t="n">
        <v>2.791422035079357</v>
      </c>
    </row>
    <row r="638" hidden="1" s="108">
      <c r="A638" s="49" t="inlineStr">
        <is>
          <t>Slovakia_Onshore_3_high_temp_baseline</t>
        </is>
      </c>
      <c r="B638" s="49" t="n">
        <v>9.651068233735723</v>
      </c>
      <c r="C638" s="49" t="n">
        <v>9.256350013037451</v>
      </c>
      <c r="D638" s="49" t="n">
        <v>8.873948821744611</v>
      </c>
      <c r="E638" s="49" t="n">
        <v>8.500156490318954</v>
      </c>
      <c r="F638" s="49" t="n">
        <v>8.132253905273471</v>
      </c>
      <c r="G638" s="49" t="n">
        <v>7.768164705986214</v>
      </c>
      <c r="H638" s="49" t="n">
        <v>7.406245891886753</v>
      </c>
      <c r="I638" s="49" t="n">
        <v>7.045155090922133</v>
      </c>
      <c r="J638" s="49" t="n">
        <v>6.683762998747437</v>
      </c>
      <c r="K638" s="49" t="n">
        <v>6.32109358206333</v>
      </c>
      <c r="L638" s="49" t="n">
        <v>5.956281961884972</v>
      </c>
      <c r="M638" s="49" t="n">
        <v>5.818534609062245</v>
      </c>
      <c r="N638" s="49" t="n">
        <v>5.698655349980898</v>
      </c>
      <c r="O638" s="49" t="n">
        <v>5.580529372510705</v>
      </c>
      <c r="P638" s="49" t="n">
        <v>5.464287954076867</v>
      </c>
      <c r="Q638" s="49" t="n">
        <v>5.350513596846156</v>
      </c>
      <c r="R638" s="49" t="n">
        <v>5.237433732784392</v>
      </c>
      <c r="S638" s="49" t="n">
        <v>5.125334778668313</v>
      </c>
      <c r="T638" s="49" t="n">
        <v>5.017317277944231</v>
      </c>
      <c r="U638" s="49" t="n">
        <v>4.908425394531715</v>
      </c>
      <c r="V638" s="49" t="n">
        <v>4.799015084923078</v>
      </c>
      <c r="W638" s="49" t="n">
        <v>4.699636485646193</v>
      </c>
      <c r="X638" s="49" t="n">
        <v>4.601228429608411</v>
      </c>
      <c r="Y638" s="49" t="n">
        <v>4.502808845200283</v>
      </c>
      <c r="Z638" s="49" t="n">
        <v>4.409316759514193</v>
      </c>
      <c r="AA638" s="49" t="n">
        <v>4.270666770065308</v>
      </c>
      <c r="AB638" s="49" t="n">
        <v>4.165826690495979</v>
      </c>
      <c r="AC638" s="49" t="n">
        <v>4.061458914940049</v>
      </c>
      <c r="AD638" s="49" t="n">
        <v>3.957399753810803</v>
      </c>
      <c r="AE638" s="49" t="n">
        <v>3.853501523187044</v>
      </c>
      <c r="AF638" s="50" t="n">
        <v>3.7496297100107</v>
      </c>
    </row>
    <row r="639" hidden="1" s="108">
      <c r="A639" s="49" t="inlineStr">
        <is>
          <t>Slovakia_PV_4_high_temp_baseline</t>
        </is>
      </c>
      <c r="B639" s="49" t="n">
        <v>12.58366513224717</v>
      </c>
      <c r="C639" s="49" t="n">
        <v>11.8822852507686</v>
      </c>
      <c r="D639" s="49" t="n">
        <v>11.22078023670878</v>
      </c>
      <c r="E639" s="49" t="n">
        <v>10.58685971850896</v>
      </c>
      <c r="F639" s="49" t="n">
        <v>9.972611662779144</v>
      </c>
      <c r="G639" s="49" t="n">
        <v>9.372638680509274</v>
      </c>
      <c r="H639" s="49" t="n">
        <v>8.783084581718594</v>
      </c>
      <c r="I639" s="49" t="n">
        <v>8.201086954143292</v>
      </c>
      <c r="J639" s="49" t="n">
        <v>7.624450770880693</v>
      </c>
      <c r="K639" s="49" t="n">
        <v>7.051444291729566</v>
      </c>
      <c r="L639" s="49" t="n">
        <v>6.480666278860733</v>
      </c>
      <c r="M639" s="49" t="n">
        <v>6.293265976884934</v>
      </c>
      <c r="N639" s="49" t="n">
        <v>6.112882090830554</v>
      </c>
      <c r="O639" s="49" t="n">
        <v>5.937105766719625</v>
      </c>
      <c r="P639" s="49" t="n">
        <v>5.765514590017808</v>
      </c>
      <c r="Q639" s="49" t="n">
        <v>5.596554891018379</v>
      </c>
      <c r="R639" s="49" t="n">
        <v>5.429278660577116</v>
      </c>
      <c r="S639" s="49" t="n">
        <v>5.265688776993838</v>
      </c>
      <c r="T639" s="49" t="n">
        <v>5.104344658010927</v>
      </c>
      <c r="U639" s="49" t="n">
        <v>4.945492329274527</v>
      </c>
      <c r="V639" s="49" t="n">
        <v>4.787957454666161</v>
      </c>
      <c r="W639" s="49" t="n">
        <v>4.632079374978686</v>
      </c>
      <c r="X639" s="49" t="n">
        <v>4.476307302342707</v>
      </c>
      <c r="Y639" s="49" t="n">
        <v>4.322401767849414</v>
      </c>
      <c r="Z639" s="49" t="n">
        <v>4.176861495091137</v>
      </c>
      <c r="AA639" s="49" t="n">
        <v>3.990716607841243</v>
      </c>
      <c r="AB639" s="49" t="n">
        <v>3.836388969920949</v>
      </c>
      <c r="AC639" s="49" t="n">
        <v>3.683620321128282</v>
      </c>
      <c r="AD639" s="49" t="n">
        <v>3.532120534739573</v>
      </c>
      <c r="AE639" s="49" t="n">
        <v>3.381641836189782</v>
      </c>
      <c r="AF639" s="50" t="n">
        <v>3.231970427958399</v>
      </c>
    </row>
    <row r="640" hidden="1" s="108">
      <c r="A640" s="49" t="inlineStr">
        <is>
          <t>Syria_Offshore_1_low_temp_baseline</t>
        </is>
      </c>
      <c r="B640" s="49" t="n">
        <v>10.77030197201469</v>
      </c>
      <c r="C640" s="49" t="n">
        <v>10.4263009376813</v>
      </c>
      <c r="D640" s="49" t="n">
        <v>10.12751376545417</v>
      </c>
      <c r="E640" s="49" t="n">
        <v>9.860979135163133</v>
      </c>
      <c r="F640" s="49" t="n">
        <v>9.618522251092255</v>
      </c>
      <c r="G640" s="49" t="n">
        <v>9.394666793354363</v>
      </c>
      <c r="H640" s="49" t="n">
        <v>9.185570421934528</v>
      </c>
      <c r="I640" s="49" t="n">
        <v>8.988436450948161</v>
      </c>
      <c r="J640" s="49" t="n">
        <v>8.801167548649465</v>
      </c>
      <c r="K640" s="49" t="n">
        <v>8.62215131105008</v>
      </c>
      <c r="L640" s="49" t="n">
        <v>8.450121844316978</v>
      </c>
      <c r="M640" s="49" t="n">
        <v>8.228799595495076</v>
      </c>
      <c r="N640" s="49" t="n">
        <v>8.034912324347914</v>
      </c>
      <c r="O640" s="49" t="n">
        <v>7.858994075609059</v>
      </c>
      <c r="P640" s="49" t="n">
        <v>7.697120080266882</v>
      </c>
      <c r="Q640" s="49" t="n">
        <v>7.546868882117353</v>
      </c>
      <c r="R640" s="49" t="n">
        <v>7.407451006697181</v>
      </c>
      <c r="S640" s="49" t="n">
        <v>7.274876636780556</v>
      </c>
      <c r="T640" s="49" t="n">
        <v>7.149472769513341</v>
      </c>
      <c r="U640" s="49" t="n">
        <v>7.031764533745829</v>
      </c>
      <c r="V640" s="49" t="n">
        <v>6.916636819828345</v>
      </c>
      <c r="W640" s="49" t="n">
        <v>6.787269057521867</v>
      </c>
      <c r="X640" s="49" t="n">
        <v>6.663377352566144</v>
      </c>
      <c r="Y640" s="49" t="n">
        <v>6.546965215223144</v>
      </c>
      <c r="Z640" s="49" t="n">
        <v>6.441993316859532</v>
      </c>
      <c r="AA640" s="49" t="n">
        <v>6.291642691144069</v>
      </c>
      <c r="AB640" s="49" t="n">
        <v>6.185655249325136</v>
      </c>
      <c r="AC640" s="49" t="n">
        <v>6.084930612101968</v>
      </c>
      <c r="AD640" s="49" t="n">
        <v>5.988834398247962</v>
      </c>
      <c r="AE640" s="49" t="n">
        <v>5.89684469762629</v>
      </c>
      <c r="AF640" s="50" t="n">
        <v>5.808526938058093</v>
      </c>
    </row>
    <row r="641" hidden="1" s="108">
      <c r="A641" s="49" t="inlineStr">
        <is>
          <t>Syria_Offshore_2_low_temp_baseline</t>
        </is>
      </c>
      <c r="B641" s="49" t="n">
        <v>14.27959428872708</v>
      </c>
      <c r="C641" s="49" t="n">
        <v>13.82603859999185</v>
      </c>
      <c r="D641" s="49" t="n">
        <v>13.43510113966235</v>
      </c>
      <c r="E641" s="49" t="n">
        <v>13.08885545330385</v>
      </c>
      <c r="F641" s="49" t="n">
        <v>12.77599694956825</v>
      </c>
      <c r="G641" s="49" t="n">
        <v>12.48895401906645</v>
      </c>
      <c r="H641" s="49" t="n">
        <v>12.22241533540377</v>
      </c>
      <c r="I641" s="49" t="n">
        <v>11.97251595932259</v>
      </c>
      <c r="J641" s="49" t="n">
        <v>11.73635828466062</v>
      </c>
      <c r="K641" s="49" t="n">
        <v>11.51171542465096</v>
      </c>
      <c r="L641" s="49" t="n">
        <v>11.29683974882158</v>
      </c>
      <c r="M641" s="49" t="n">
        <v>10.99782237564706</v>
      </c>
      <c r="N641" s="49" t="n">
        <v>10.7368222509802</v>
      </c>
      <c r="O641" s="49" t="n">
        <v>10.50069409515369</v>
      </c>
      <c r="P641" s="49" t="n">
        <v>10.28398835195907</v>
      </c>
      <c r="Q641" s="49" t="n">
        <v>10.0833432812652</v>
      </c>
      <c r="R641" s="49" t="n">
        <v>9.897663658554505</v>
      </c>
      <c r="S641" s="49" t="n">
        <v>9.721409512353087</v>
      </c>
      <c r="T641" s="49" t="n">
        <v>9.555036156311523</v>
      </c>
      <c r="U641" s="49" t="n">
        <v>9.399274051714752</v>
      </c>
      <c r="V641" s="49" t="n">
        <v>9.247020321333657</v>
      </c>
      <c r="W641" s="49" t="n">
        <v>9.074907204849959</v>
      </c>
      <c r="X641" s="49" t="n">
        <v>8.91033002226292</v>
      </c>
      <c r="Y641" s="49" t="n">
        <v>8.756073986133725</v>
      </c>
      <c r="Z641" s="49" t="n">
        <v>8.617643862532864</v>
      </c>
      <c r="AA641" s="49" t="n">
        <v>8.416106560848569</v>
      </c>
      <c r="AB641" s="49" t="n">
        <v>8.276134269848006</v>
      </c>
      <c r="AC641" s="49" t="n">
        <v>8.14341159575276</v>
      </c>
      <c r="AD641" s="49" t="n">
        <v>8.017059108590404</v>
      </c>
      <c r="AE641" s="49" t="n">
        <v>7.896353438224318</v>
      </c>
      <c r="AF641" s="50" t="n">
        <v>7.780692395734788</v>
      </c>
    </row>
    <row r="642" hidden="1" s="108">
      <c r="A642" s="49" t="inlineStr">
        <is>
          <t>Syria_PV_3_low_temp_baseline</t>
        </is>
      </c>
      <c r="B642" s="49" t="n">
        <v>4.217975119606722</v>
      </c>
      <c r="C642" s="49" t="n">
        <v>4.033466504030368</v>
      </c>
      <c r="D642" s="49" t="n">
        <v>3.868486523668344</v>
      </c>
      <c r="E642" s="49" t="n">
        <v>3.717569074015811</v>
      </c>
      <c r="F642" s="49" t="n">
        <v>3.577231965110596</v>
      </c>
      <c r="G642" s="49" t="n">
        <v>3.445130384513578</v>
      </c>
      <c r="H642" s="49" t="n">
        <v>3.319615682320855</v>
      </c>
      <c r="I642" s="49" t="n">
        <v>3.199487797850901</v>
      </c>
      <c r="J642" s="49" t="n">
        <v>3.083847987199213</v>
      </c>
      <c r="K642" s="49" t="n">
        <v>2.97200695813248</v>
      </c>
      <c r="L642" s="49" t="n">
        <v>2.863425265342453</v>
      </c>
      <c r="M642" s="49" t="n">
        <v>2.794030886234133</v>
      </c>
      <c r="N642" s="49" t="n">
        <v>2.729145541399125</v>
      </c>
      <c r="O642" s="49" t="n">
        <v>2.667347531168127</v>
      </c>
      <c r="P642" s="49" t="n">
        <v>2.608386394065992</v>
      </c>
      <c r="Q642" s="49" t="n">
        <v>2.551341876746233</v>
      </c>
      <c r="R642" s="49" t="n">
        <v>2.495649826113943</v>
      </c>
      <c r="S642" s="49" t="n">
        <v>2.442495292111015</v>
      </c>
      <c r="T642" s="49" t="n">
        <v>2.391023591360421</v>
      </c>
      <c r="U642" s="49" t="n">
        <v>2.341379947436272</v>
      </c>
      <c r="V642" s="49" t="n">
        <v>2.292864980866453</v>
      </c>
      <c r="W642" s="49" t="n">
        <v>2.24396806744943</v>
      </c>
      <c r="X642" s="49" t="n">
        <v>2.195762940875627</v>
      </c>
      <c r="Y642" s="49" t="n">
        <v>2.149312944152162</v>
      </c>
      <c r="Z642" s="49" t="n">
        <v>2.108563929493679</v>
      </c>
      <c r="AA642" s="49" t="n">
        <v>2.043850552961944</v>
      </c>
      <c r="AB642" s="49" t="n">
        <v>1.999022323495046</v>
      </c>
      <c r="AC642" s="49" t="n">
        <v>1.955801083012432</v>
      </c>
      <c r="AD642" s="49" t="n">
        <v>1.914027333519627</v>
      </c>
      <c r="AE642" s="49" t="n">
        <v>1.873566122323644</v>
      </c>
      <c r="AF642" s="50" t="n">
        <v>1.834302245471414</v>
      </c>
    </row>
    <row r="643" hidden="1" s="108">
      <c r="A643" s="49" t="inlineStr">
        <is>
          <t>Syria_PV_4_low_temp_baseline</t>
        </is>
      </c>
      <c r="B643" s="49" t="n">
        <v>4.524827594823396</v>
      </c>
      <c r="C643" s="49" t="n">
        <v>4.326155853289762</v>
      </c>
      <c r="D643" s="49" t="n">
        <v>4.148918280127346</v>
      </c>
      <c r="E643" s="49" t="n">
        <v>3.987099284466924</v>
      </c>
      <c r="F643" s="49" t="n">
        <v>3.836866361053227</v>
      </c>
      <c r="G643" s="49" t="n">
        <v>3.69563864109654</v>
      </c>
      <c r="H643" s="49" t="n">
        <v>3.561601398410793</v>
      </c>
      <c r="I643" s="49" t="n">
        <v>3.433433617834207</v>
      </c>
      <c r="J643" s="49" t="n">
        <v>3.310145928027879</v>
      </c>
      <c r="K643" s="49" t="n">
        <v>3.190979503110226</v>
      </c>
      <c r="L643" s="49" t="n">
        <v>3.075340464107383</v>
      </c>
      <c r="M643" s="49" t="n">
        <v>3.000501421315698</v>
      </c>
      <c r="N643" s="49" t="n">
        <v>2.930584475256836</v>
      </c>
      <c r="O643" s="49" t="n">
        <v>2.864034257693942</v>
      </c>
      <c r="P643" s="49" t="n">
        <v>2.800577730712575</v>
      </c>
      <c r="Q643" s="49" t="n">
        <v>2.739207768036377</v>
      </c>
      <c r="R643" s="49" t="n">
        <v>2.679306929379276</v>
      </c>
      <c r="S643" s="49" t="n">
        <v>2.622174668434975</v>
      </c>
      <c r="T643" s="49" t="n">
        <v>2.566875169823362</v>
      </c>
      <c r="U643" s="49" t="n">
        <v>2.513568362779967</v>
      </c>
      <c r="V643" s="49" t="n">
        <v>2.46148813685595</v>
      </c>
      <c r="W643" s="49" t="n">
        <v>2.408981713074602</v>
      </c>
      <c r="X643" s="49" t="n">
        <v>2.35722300892386</v>
      </c>
      <c r="Y643" s="49" t="n">
        <v>2.3073785773299</v>
      </c>
      <c r="Z643" s="49" t="n">
        <v>2.263777405583332</v>
      </c>
      <c r="AA643" s="49" t="n">
        <v>2.193876660408542</v>
      </c>
      <c r="AB643" s="49" t="n">
        <v>2.145778899416485</v>
      </c>
      <c r="AC643" s="49" t="n">
        <v>2.099434366724748</v>
      </c>
      <c r="AD643" s="49" t="n">
        <v>2.054668557139012</v>
      </c>
      <c r="AE643" s="49" t="n">
        <v>2.011333835187196</v>
      </c>
      <c r="AF643" s="50" t="n">
        <v>1.969304183579961</v>
      </c>
    </row>
    <row r="644" hidden="1" s="108">
      <c r="A644" s="49" t="inlineStr">
        <is>
          <t>Syria_Offshore_1_high_temp_baseline</t>
        </is>
      </c>
      <c r="B644" s="49" t="n">
        <v>14.03108530116912</v>
      </c>
      <c r="C644" s="49" t="n">
        <v>13.45182336747607</v>
      </c>
      <c r="D644" s="49" t="n">
        <v>12.9151002727245</v>
      </c>
      <c r="E644" s="49" t="n">
        <v>12.40690485447105</v>
      </c>
      <c r="F644" s="49" t="n">
        <v>11.91823761890811</v>
      </c>
      <c r="G644" s="49" t="n">
        <v>11.44291808476161</v>
      </c>
      <c r="H644" s="49" t="n">
        <v>10.97646438622902</v>
      </c>
      <c r="I644" s="49" t="n">
        <v>10.51547212484586</v>
      </c>
      <c r="J644" s="49" t="n">
        <v>10.05724711840357</v>
      </c>
      <c r="K644" s="49" t="n">
        <v>9.599576498692496</v>
      </c>
      <c r="L644" s="49" t="n">
        <v>9.140579484145304</v>
      </c>
      <c r="M644" s="49" t="n">
        <v>8.899983714656388</v>
      </c>
      <c r="N644" s="49" t="n">
        <v>8.683052522553936</v>
      </c>
      <c r="O644" s="49" t="n">
        <v>8.481253089621623</v>
      </c>
      <c r="P644" s="49" t="n">
        <v>8.291071276944376</v>
      </c>
      <c r="Q644" s="49" t="n">
        <v>8.110347999262228</v>
      </c>
      <c r="R644" s="49" t="n">
        <v>7.93840692771531</v>
      </c>
      <c r="S644" s="49" t="n">
        <v>7.771627332289898</v>
      </c>
      <c r="T644" s="49" t="n">
        <v>7.610337440805213</v>
      </c>
      <c r="U644" s="49" t="n">
        <v>7.45504737524863</v>
      </c>
      <c r="V644" s="49" t="n">
        <v>7.301072529557668</v>
      </c>
      <c r="W644" s="49" t="n">
        <v>7.136627359616313</v>
      </c>
      <c r="X644" s="49" t="n">
        <v>6.97563195021503</v>
      </c>
      <c r="Y644" s="49" t="n">
        <v>6.81992612239424</v>
      </c>
      <c r="Z644" s="49" t="n">
        <v>6.67315210284517</v>
      </c>
      <c r="AA644" s="49" t="n">
        <v>6.482905225433998</v>
      </c>
      <c r="AB644" s="49" t="n">
        <v>6.33191722505914</v>
      </c>
      <c r="AC644" s="49" t="n">
        <v>6.184116880417048</v>
      </c>
      <c r="AD644" s="49" t="n">
        <v>6.038896210860482</v>
      </c>
      <c r="AE644" s="49" t="n">
        <v>5.895747856664359</v>
      </c>
      <c r="AF644" s="50" t="n">
        <v>5.754242126599006</v>
      </c>
    </row>
    <row r="645" hidden="1" s="108">
      <c r="A645" s="49" t="inlineStr">
        <is>
          <t>Syria_Offshore_2_high_temp_baseline</t>
        </is>
      </c>
      <c r="B645" s="49" t="n">
        <v>17.49158051573207</v>
      </c>
      <c r="C645" s="49" t="n">
        <v>16.78845415493056</v>
      </c>
      <c r="D645" s="49" t="n">
        <v>16.14302094444157</v>
      </c>
      <c r="E645" s="49" t="n">
        <v>15.53666694506542</v>
      </c>
      <c r="F645" s="49" t="n">
        <v>14.95745879402585</v>
      </c>
      <c r="G645" s="49" t="n">
        <v>14.39722098553915</v>
      </c>
      <c r="H645" s="49" t="n">
        <v>13.85004271670901</v>
      </c>
      <c r="I645" s="49" t="n">
        <v>13.31145024728128</v>
      </c>
      <c r="J645" s="49" t="n">
        <v>12.77791765952569</v>
      </c>
      <c r="K645" s="49" t="n">
        <v>12.24656198096063</v>
      </c>
      <c r="L645" s="49" t="n">
        <v>11.71494445878293</v>
      </c>
      <c r="M645" s="49" t="n">
        <v>11.40933450665761</v>
      </c>
      <c r="N645" s="49" t="n">
        <v>11.1359628920445</v>
      </c>
      <c r="O645" s="49" t="n">
        <v>10.88327767827863</v>
      </c>
      <c r="P645" s="49" t="n">
        <v>10.64653578893643</v>
      </c>
      <c r="Q645" s="49" t="n">
        <v>10.42282975964826</v>
      </c>
      <c r="R645" s="49" t="n">
        <v>10.21126860957105</v>
      </c>
      <c r="S645" s="49" t="n">
        <v>10.00693678237939</v>
      </c>
      <c r="T645" s="49" t="n">
        <v>9.810303644431624</v>
      </c>
      <c r="U645" s="49" t="n">
        <v>9.622089620256467</v>
      </c>
      <c r="V645" s="49" t="n">
        <v>9.435903678285221</v>
      </c>
      <c r="W645" s="49" t="n">
        <v>9.23426392878012</v>
      </c>
      <c r="X645" s="49" t="n">
        <v>9.037638047957504</v>
      </c>
      <c r="Y645" s="49" t="n">
        <v>8.848575707734874</v>
      </c>
      <c r="Z645" s="49" t="n">
        <v>8.672112947677322</v>
      </c>
      <c r="AA645" s="49" t="n">
        <v>8.436229118179186</v>
      </c>
      <c r="AB645" s="49" t="n">
        <v>8.254654793413525</v>
      </c>
      <c r="AC645" s="49" t="n">
        <v>8.077856015030914</v>
      </c>
      <c r="AD645" s="49" t="n">
        <v>7.905024307115619</v>
      </c>
      <c r="AE645" s="49" t="n">
        <v>7.735488578334268</v>
      </c>
      <c r="AF645" s="50" t="n">
        <v>7.568683979224838</v>
      </c>
    </row>
    <row r="646" hidden="1" s="108">
      <c r="A646" s="49" t="inlineStr">
        <is>
          <t>Syria_PV_3_high_temp_baseline</t>
        </is>
      </c>
      <c r="B646" s="49" t="n">
        <v>8.940357508934778</v>
      </c>
      <c r="C646" s="49" t="n">
        <v>8.437816518765398</v>
      </c>
      <c r="D646" s="49" t="n">
        <v>7.959794386522093</v>
      </c>
      <c r="E646" s="49" t="n">
        <v>7.498667974645741</v>
      </c>
      <c r="F646" s="49" t="n">
        <v>7.049522441160719</v>
      </c>
      <c r="G646" s="49" t="n">
        <v>6.608999258310808</v>
      </c>
      <c r="H646" s="49" t="n">
        <v>6.174694246349711</v>
      </c>
      <c r="I646" s="49" t="n">
        <v>5.744818910001229</v>
      </c>
      <c r="J646" s="49" t="n">
        <v>5.317998430140769</v>
      </c>
      <c r="K646" s="49" t="n">
        <v>4.893145292770425</v>
      </c>
      <c r="L646" s="49" t="n">
        <v>4.469377040824872</v>
      </c>
      <c r="M646" s="49" t="n">
        <v>4.338446074155025</v>
      </c>
      <c r="N646" s="49" t="n">
        <v>4.211725432254962</v>
      </c>
      <c r="O646" s="49" t="n">
        <v>4.087834871035046</v>
      </c>
      <c r="P646" s="49" t="n">
        <v>3.966543686628851</v>
      </c>
      <c r="Q646" s="49" t="n">
        <v>3.846956470350331</v>
      </c>
      <c r="R646" s="49" t="n">
        <v>3.728525609794097</v>
      </c>
      <c r="S646" s="49" t="n">
        <v>3.612436031840518</v>
      </c>
      <c r="T646" s="49" t="n">
        <v>3.497851795643715</v>
      </c>
      <c r="U646" s="49" t="n">
        <v>3.384927056601571</v>
      </c>
      <c r="V646" s="49" t="n">
        <v>3.272975304676351</v>
      </c>
      <c r="W646" s="49" t="n">
        <v>3.161559009256391</v>
      </c>
      <c r="X646" s="49" t="n">
        <v>3.050417176847735</v>
      </c>
      <c r="Y646" s="49" t="n">
        <v>2.940605671516747</v>
      </c>
      <c r="Z646" s="49" t="n">
        <v>2.836023889456832</v>
      </c>
      <c r="AA646" s="49" t="n">
        <v>2.707355658203195</v>
      </c>
      <c r="AB646" s="49" t="n">
        <v>2.597953002582086</v>
      </c>
      <c r="AC646" s="49" t="n">
        <v>2.489731164930863</v>
      </c>
      <c r="AD646" s="49" t="n">
        <v>2.382528573094283</v>
      </c>
      <c r="AE646" s="49" t="n">
        <v>2.276208356249304</v>
      </c>
      <c r="AF646" s="50" t="n">
        <v>2.17065349847037</v>
      </c>
    </row>
    <row r="647" hidden="1" s="108">
      <c r="A647" s="49" t="inlineStr">
        <is>
          <t>Syria_PV_4_high_temp_baseline</t>
        </is>
      </c>
      <c r="B647" s="49" t="n">
        <v>9.480717334955074</v>
      </c>
      <c r="C647" s="49" t="n">
        <v>8.944493236278042</v>
      </c>
      <c r="D647" s="49" t="n">
        <v>8.434449252681134</v>
      </c>
      <c r="E647" s="49" t="n">
        <v>7.942989364861148</v>
      </c>
      <c r="F647" s="49" t="n">
        <v>7.465239716025167</v>
      </c>
      <c r="G647" s="49" t="n">
        <v>6.997890633606708</v>
      </c>
      <c r="H647" s="49" t="n">
        <v>6.53859192822086</v>
      </c>
      <c r="I647" s="49" t="n">
        <v>6.085612933022322</v>
      </c>
      <c r="J647" s="49" t="n">
        <v>5.637639883050937</v>
      </c>
      <c r="K647" s="49" t="n">
        <v>5.193649278920272</v>
      </c>
      <c r="L647" s="49" t="n">
        <v>4.752825558777271</v>
      </c>
      <c r="M647" s="49" t="n">
        <v>4.614075349745916</v>
      </c>
      <c r="N647" s="49" t="n">
        <v>4.479955119169526</v>
      </c>
      <c r="O647" s="49" t="n">
        <v>4.348923286690546</v>
      </c>
      <c r="P647" s="49" t="n">
        <v>4.220717511759477</v>
      </c>
      <c r="Q647" s="49" t="n">
        <v>4.094339984391661</v>
      </c>
      <c r="R647" s="49" t="n">
        <v>3.969181050069285</v>
      </c>
      <c r="S647" s="49" t="n">
        <v>3.84654872013231</v>
      </c>
      <c r="T647" s="49" t="n">
        <v>3.725513900393425</v>
      </c>
      <c r="U647" s="49" t="n">
        <v>3.60624346130136</v>
      </c>
      <c r="V647" s="49" t="n">
        <v>3.487976528381932</v>
      </c>
      <c r="W647" s="49" t="n">
        <v>3.37080072675874</v>
      </c>
      <c r="X647" s="49" t="n">
        <v>3.253776780768296</v>
      </c>
      <c r="Y647" s="49" t="n">
        <v>3.138060426882737</v>
      </c>
      <c r="Z647" s="49" t="n">
        <v>3.027916779380512</v>
      </c>
      <c r="AA647" s="49" t="n">
        <v>2.891233712699691</v>
      </c>
      <c r="AB647" s="49" t="n">
        <v>2.775502577759558</v>
      </c>
      <c r="AC647" s="49" t="n">
        <v>2.660891238855626</v>
      </c>
      <c r="AD647" s="49" t="n">
        <v>2.547214253433927</v>
      </c>
      <c r="AE647" s="49" t="n">
        <v>2.434313842327596</v>
      </c>
      <c r="AF647" s="50" t="n">
        <v>2.322054446136609</v>
      </c>
    </row>
    <row r="648" hidden="1" s="108">
      <c r="A648" s="49" t="inlineStr">
        <is>
          <t>Thailand_Offshore_1_low_temp_baseline</t>
        </is>
      </c>
      <c r="B648" s="49" t="n">
        <v>11.97085764639918</v>
      </c>
      <c r="C648" s="49" t="n">
        <v>11.59147534869126</v>
      </c>
      <c r="D648" s="49" t="n">
        <v>11.26530194831233</v>
      </c>
      <c r="E648" s="49" t="n">
        <v>10.97710561586713</v>
      </c>
      <c r="F648" s="49" t="n">
        <v>10.71728127262335</v>
      </c>
      <c r="G648" s="49" t="n">
        <v>10.47939579310306</v>
      </c>
      <c r="H648" s="49" t="n">
        <v>10.25893660812836</v>
      </c>
      <c r="I648" s="49" t="n">
        <v>10.05262012048673</v>
      </c>
      <c r="J648" s="49" t="n">
        <v>9.857984647127816</v>
      </c>
      <c r="K648" s="49" t="n">
        <v>9.673138385747066</v>
      </c>
      <c r="L648" s="49" t="n">
        <v>9.4965967298102</v>
      </c>
      <c r="M648" s="49" t="n">
        <v>9.244400679273843</v>
      </c>
      <c r="N648" s="49" t="n">
        <v>9.024518040926099</v>
      </c>
      <c r="O648" s="49" t="n">
        <v>8.825768586147635</v>
      </c>
      <c r="P648" s="49" t="n">
        <v>8.643517584139925</v>
      </c>
      <c r="Q648" s="49" t="n">
        <v>8.474906064319246</v>
      </c>
      <c r="R648" s="49" t="n">
        <v>8.319002807207157</v>
      </c>
      <c r="S648" s="49" t="n">
        <v>8.171096161408681</v>
      </c>
      <c r="T648" s="49" t="n">
        <v>8.03157368673674</v>
      </c>
      <c r="U648" s="49" t="n">
        <v>7.901056960626136</v>
      </c>
      <c r="V648" s="49" t="n">
        <v>7.773505003488618</v>
      </c>
      <c r="W648" s="49" t="n">
        <v>7.629059579890408</v>
      </c>
      <c r="X648" s="49" t="n">
        <v>7.491006233949189</v>
      </c>
      <c r="Y648" s="49" t="n">
        <v>7.361714992926213</v>
      </c>
      <c r="Z648" s="49" t="n">
        <v>7.245869675601362</v>
      </c>
      <c r="AA648" s="49" t="n">
        <v>7.076323691871806</v>
      </c>
      <c r="AB648" s="49" t="n">
        <v>6.959133450958777</v>
      </c>
      <c r="AC648" s="49" t="n">
        <v>6.848095514620803</v>
      </c>
      <c r="AD648" s="49" t="n">
        <v>6.742462480830302</v>
      </c>
      <c r="AE648" s="49" t="n">
        <v>6.641619614902543</v>
      </c>
      <c r="AF648" s="50" t="n">
        <v>6.545055197322956</v>
      </c>
    </row>
    <row r="649" hidden="1" s="108">
      <c r="A649" s="49" t="inlineStr">
        <is>
          <t>Thailand_Offshore_2_low_temp_baseline</t>
        </is>
      </c>
      <c r="B649" s="49" t="n">
        <v>12.93394870646496</v>
      </c>
      <c r="C649" s="49" t="n">
        <v>12.5253391056651</v>
      </c>
      <c r="D649" s="49" t="n">
        <v>12.17585752318363</v>
      </c>
      <c r="E649" s="49" t="n">
        <v>11.86862161741006</v>
      </c>
      <c r="F649" s="49" t="n">
        <v>11.59298780685957</v>
      </c>
      <c r="G649" s="49" t="n">
        <v>11.34182928477547</v>
      </c>
      <c r="H649" s="49" t="n">
        <v>11.11014848585629</v>
      </c>
      <c r="I649" s="49" t="n">
        <v>10.89431030470001</v>
      </c>
      <c r="J649" s="49" t="n">
        <v>10.69159080070571</v>
      </c>
      <c r="K649" s="49" t="n">
        <v>10.49989778914299</v>
      </c>
      <c r="L649" s="49" t="n">
        <v>10.31759049513131</v>
      </c>
      <c r="M649" s="49" t="n">
        <v>10.04163815318164</v>
      </c>
      <c r="N649" s="49" t="n">
        <v>9.801627690967202</v>
      </c>
      <c r="O649" s="49" t="n">
        <v>9.585106746656789</v>
      </c>
      <c r="P649" s="49" t="n">
        <v>9.386913664536811</v>
      </c>
      <c r="Q649" s="49" t="n">
        <v>9.203864709421673</v>
      </c>
      <c r="R649" s="49" t="n">
        <v>9.034923362522244</v>
      </c>
      <c r="S649" s="49" t="n">
        <v>8.87484224570248</v>
      </c>
      <c r="T649" s="49" t="n">
        <v>8.724053737918727</v>
      </c>
      <c r="U649" s="49" t="n">
        <v>8.583250865667502</v>
      </c>
      <c r="V649" s="49" t="n">
        <v>8.445705533776438</v>
      </c>
      <c r="W649" s="49" t="n">
        <v>8.289287128786794</v>
      </c>
      <c r="X649" s="49" t="n">
        <v>8.139948802064648</v>
      </c>
      <c r="Y649" s="49" t="n">
        <v>8.000332479288128</v>
      </c>
      <c r="Z649" s="49" t="n">
        <v>7.875658551682699</v>
      </c>
      <c r="AA649" s="49" t="n">
        <v>7.691116357149184</v>
      </c>
      <c r="AB649" s="49" t="n">
        <v>7.564868906612373</v>
      </c>
      <c r="AC649" s="49" t="n">
        <v>7.445441684096357</v>
      </c>
      <c r="AD649" s="49" t="n">
        <v>7.332003340185921</v>
      </c>
      <c r="AE649" s="49" t="n">
        <v>7.223870175882453</v>
      </c>
      <c r="AF649" s="50" t="n">
        <v>7.120473138213572</v>
      </c>
    </row>
    <row r="650" hidden="1" s="108">
      <c r="A650" s="49" t="inlineStr">
        <is>
          <t>Thailand_PV_4_low_temp_baseline</t>
        </is>
      </c>
      <c r="B650" s="49" t="n">
        <v>4.637118131238015</v>
      </c>
      <c r="C650" s="49" t="n">
        <v>4.432835452041143</v>
      </c>
      <c r="D650" s="49" t="n">
        <v>4.251017357585468</v>
      </c>
      <c r="E650" s="49" t="n">
        <v>4.085328782515374</v>
      </c>
      <c r="F650" s="49" t="n">
        <v>3.931732937965638</v>
      </c>
      <c r="G650" s="49" t="n">
        <v>3.787510875797971</v>
      </c>
      <c r="H650" s="49" t="n">
        <v>3.650750412086698</v>
      </c>
      <c r="I650" s="49" t="n">
        <v>3.520059312392564</v>
      </c>
      <c r="J650" s="49" t="n">
        <v>3.39439465183097</v>
      </c>
      <c r="K650" s="49" t="n">
        <v>3.272956358865062</v>
      </c>
      <c r="L650" s="49" t="n">
        <v>3.155118133731199</v>
      </c>
      <c r="M650" s="49" t="n">
        <v>3.078079642427435</v>
      </c>
      <c r="N650" s="49" t="n">
        <v>3.006149597998727</v>
      </c>
      <c r="O650" s="49" t="n">
        <v>2.937711221796282</v>
      </c>
      <c r="P650" s="49" t="n">
        <v>2.87248309305544</v>
      </c>
      <c r="Q650" s="49" t="n">
        <v>2.809417242093466</v>
      </c>
      <c r="R650" s="49" t="n">
        <v>2.747870982256681</v>
      </c>
      <c r="S650" s="49" t="n">
        <v>2.689202671852227</v>
      </c>
      <c r="T650" s="49" t="n">
        <v>2.632437297769249</v>
      </c>
      <c r="U650" s="49" t="n">
        <v>2.577743639147683</v>
      </c>
      <c r="V650" s="49" t="n">
        <v>2.524322513816022</v>
      </c>
      <c r="W650" s="49" t="n">
        <v>2.470463435482581</v>
      </c>
      <c r="X650" s="49" t="n">
        <v>2.417376156214267</v>
      </c>
      <c r="Y650" s="49" t="n">
        <v>2.366279885955537</v>
      </c>
      <c r="Z650" s="49" t="n">
        <v>2.321697800684482</v>
      </c>
      <c r="AA650" s="49" t="n">
        <v>2.24962609160514</v>
      </c>
      <c r="AB650" s="49" t="n">
        <v>2.200328109386176</v>
      </c>
      <c r="AC650" s="49" t="n">
        <v>2.152852161339498</v>
      </c>
      <c r="AD650" s="49" t="n">
        <v>2.10701557455414</v>
      </c>
      <c r="AE650" s="49" t="n">
        <v>2.062663827263071</v>
      </c>
      <c r="AF650" s="50" t="n">
        <v>2.01966504685014</v>
      </c>
    </row>
    <row r="651" hidden="1" s="108">
      <c r="A651" s="49" t="inlineStr">
        <is>
          <t>Thailand_Offshore_1_high_temp_baseline</t>
        </is>
      </c>
      <c r="B651" s="49" t="n">
        <v>14.28696528273545</v>
      </c>
      <c r="C651" s="49" t="n">
        <v>13.71336897038289</v>
      </c>
      <c r="D651" s="49" t="n">
        <v>13.18890401167086</v>
      </c>
      <c r="E651" s="49" t="n">
        <v>12.69840032806104</v>
      </c>
      <c r="F651" s="49" t="n">
        <v>12.23219746293436</v>
      </c>
      <c r="G651" s="49" t="n">
        <v>11.78374010670344</v>
      </c>
      <c r="H651" s="49" t="n">
        <v>11.34835074989957</v>
      </c>
      <c r="I651" s="49" t="n">
        <v>10.92255034111737</v>
      </c>
      <c r="J651" s="49" t="n">
        <v>10.50365765968893</v>
      </c>
      <c r="K651" s="49" t="n">
        <v>10.08954063088507</v>
      </c>
      <c r="L651" s="49" t="n">
        <v>9.678455244548788</v>
      </c>
      <c r="M651" s="49" t="n">
        <v>9.427304952833484</v>
      </c>
      <c r="N651" s="49" t="n">
        <v>9.203556689609599</v>
      </c>
      <c r="O651" s="49" t="n">
        <v>8.997406964249734</v>
      </c>
      <c r="P651" s="49" t="n">
        <v>8.804834651770943</v>
      </c>
      <c r="Q651" s="49" t="n">
        <v>8.62337664316707</v>
      </c>
      <c r="R651" s="49" t="n">
        <v>8.452283697165845</v>
      </c>
      <c r="S651" s="49" t="n">
        <v>8.287379868014487</v>
      </c>
      <c r="T651" s="49" t="n">
        <v>8.129070371709577</v>
      </c>
      <c r="U651" s="49" t="n">
        <v>7.977974834570851</v>
      </c>
      <c r="V651" s="49" t="n">
        <v>7.828654795205707</v>
      </c>
      <c r="W651" s="49" t="n">
        <v>7.666573164700551</v>
      </c>
      <c r="X651" s="49" t="n">
        <v>7.508643648744832</v>
      </c>
      <c r="Y651" s="49" t="n">
        <v>7.357027903289418</v>
      </c>
      <c r="Z651" s="49" t="n">
        <v>7.216002401716908</v>
      </c>
      <c r="AA651" s="49" t="n">
        <v>7.024237758790949</v>
      </c>
      <c r="AB651" s="49" t="n">
        <v>6.878557844383172</v>
      </c>
      <c r="AC651" s="49" t="n">
        <v>6.736771353791192</v>
      </c>
      <c r="AD651" s="49" t="n">
        <v>6.598175888818405</v>
      </c>
      <c r="AE651" s="49" t="n">
        <v>6.462185307639661</v>
      </c>
      <c r="AF651" s="50" t="n">
        <v>6.328303107544597</v>
      </c>
    </row>
    <row r="652" hidden="1" s="108">
      <c r="A652" s="49" t="inlineStr">
        <is>
          <t>Thailand_Offshore_2_high_temp_baseline</t>
        </is>
      </c>
      <c r="B652" s="49" t="n">
        <v>14.82348720434058</v>
      </c>
      <c r="C652" s="49" t="n">
        <v>14.23762391150796</v>
      </c>
      <c r="D652" s="49" t="n">
        <v>13.70575642466442</v>
      </c>
      <c r="E652" s="49" t="n">
        <v>13.21159398551383</v>
      </c>
      <c r="F652" s="49" t="n">
        <v>12.74479128291264</v>
      </c>
      <c r="G652" s="49" t="n">
        <v>12.29835520893256</v>
      </c>
      <c r="H652" s="49" t="n">
        <v>11.8673215437815</v>
      </c>
      <c r="I652" s="49" t="n">
        <v>11.44802279328492</v>
      </c>
      <c r="J652" s="49" t="n">
        <v>11.03765666892503</v>
      </c>
      <c r="K652" s="49" t="n">
        <v>10.63401846553684</v>
      </c>
      <c r="L652" s="49" t="n">
        <v>10.23532794600195</v>
      </c>
      <c r="M652" s="49" t="n">
        <v>9.971676085549126</v>
      </c>
      <c r="N652" s="49" t="n">
        <v>9.738115706525576</v>
      </c>
      <c r="O652" s="49" t="n">
        <v>9.523886077545084</v>
      </c>
      <c r="P652" s="49" t="n">
        <v>9.324576486947695</v>
      </c>
      <c r="Q652" s="49" t="n">
        <v>9.137486507078492</v>
      </c>
      <c r="R652" s="49" t="n">
        <v>8.961798868414895</v>
      </c>
      <c r="S652" s="49" t="n">
        <v>8.792926380791206</v>
      </c>
      <c r="T652" s="49" t="n">
        <v>8.631318917436559</v>
      </c>
      <c r="U652" s="49" t="n">
        <v>8.477662694054692</v>
      </c>
      <c r="V652" s="49" t="n">
        <v>8.325976812164114</v>
      </c>
      <c r="W652" s="49" t="n">
        <v>8.159224398773393</v>
      </c>
      <c r="X652" s="49" t="n">
        <v>7.997259483386872</v>
      </c>
      <c r="Y652" s="49" t="n">
        <v>7.84248278613873</v>
      </c>
      <c r="Z652" s="49" t="n">
        <v>7.699634197373772</v>
      </c>
      <c r="AA652" s="49" t="n">
        <v>7.501059892146427</v>
      </c>
      <c r="AB652" s="49" t="n">
        <v>7.353596600931986</v>
      </c>
      <c r="AC652" s="49" t="n">
        <v>7.210728768478064</v>
      </c>
      <c r="AD652" s="49" t="n">
        <v>7.071703006968066</v>
      </c>
      <c r="AE652" s="49" t="n">
        <v>6.935894023039261</v>
      </c>
      <c r="AF652" s="50" t="n">
        <v>6.802775527963395</v>
      </c>
    </row>
    <row r="653" hidden="1" s="108">
      <c r="A653" s="49" t="inlineStr">
        <is>
          <t>Thailand_PV_4_high_temp_baseline</t>
        </is>
      </c>
      <c r="B653" s="49" t="n">
        <v>9.413146265640133</v>
      </c>
      <c r="C653" s="49" t="n">
        <v>8.884300396370007</v>
      </c>
      <c r="D653" s="49" t="n">
        <v>8.382996364944127</v>
      </c>
      <c r="E653" s="49" t="n">
        <v>7.901111695535155</v>
      </c>
      <c r="F653" s="49" t="n">
        <v>7.433433003383637</v>
      </c>
      <c r="G653" s="49" t="n">
        <v>6.976418158673548</v>
      </c>
      <c r="H653" s="49" t="n">
        <v>6.527549925621592</v>
      </c>
      <c r="I653" s="49" t="n">
        <v>6.08497260183257</v>
      </c>
      <c r="J653" s="49" t="n">
        <v>5.647275461033336</v>
      </c>
      <c r="K653" s="49" t="n">
        <v>5.21335741052925</v>
      </c>
      <c r="L653" s="49" t="n">
        <v>4.782339003647178</v>
      </c>
      <c r="M653" s="49" t="n">
        <v>4.643454900084331</v>
      </c>
      <c r="N653" s="49" t="n">
        <v>4.509471349416148</v>
      </c>
      <c r="O653" s="49" t="n">
        <v>4.378718268689417</v>
      </c>
      <c r="P653" s="49" t="n">
        <v>4.250903152910908</v>
      </c>
      <c r="Q653" s="49" t="n">
        <v>4.124948682155774</v>
      </c>
      <c r="R653" s="49" t="n">
        <v>4.000197462713031</v>
      </c>
      <c r="S653" s="49" t="n">
        <v>3.878039362934814</v>
      </c>
      <c r="T653" s="49" t="n">
        <v>3.757475332105896</v>
      </c>
      <c r="U653" s="49" t="n">
        <v>3.638676456462</v>
      </c>
      <c r="V653" s="49" t="n">
        <v>3.520828165732509</v>
      </c>
      <c r="W653" s="49" t="n">
        <v>3.404201313400056</v>
      </c>
      <c r="X653" s="49" t="n">
        <v>3.287696423620117</v>
      </c>
      <c r="Y653" s="49" t="n">
        <v>3.172538109526925</v>
      </c>
      <c r="Z653" s="49" t="n">
        <v>3.063246097230623</v>
      </c>
      <c r="AA653" s="49" t="n">
        <v>2.925780399845867</v>
      </c>
      <c r="AB653" s="49" t="n">
        <v>2.810483342491256</v>
      </c>
      <c r="AC653" s="49" t="n">
        <v>2.696328157649756</v>
      </c>
      <c r="AD653" s="49" t="n">
        <v>2.58311631845548</v>
      </c>
      <c r="AE653" s="49" t="n">
        <v>2.470678669653406</v>
      </c>
      <c r="AF653" s="50" t="n">
        <v>2.358869637688881</v>
      </c>
    </row>
    <row r="654" hidden="1" s="108">
      <c r="A654" s="49" t="inlineStr">
        <is>
          <t>Turkmenistan_Onshore_2_low_temp_baseline</t>
        </is>
      </c>
      <c r="B654" s="49" t="n">
        <v>4.957473281000982</v>
      </c>
      <c r="C654" s="49" t="n">
        <v>4.822749727950198</v>
      </c>
      <c r="D654" s="49" t="n">
        <v>4.699480583703149</v>
      </c>
      <c r="E654" s="49" t="n">
        <v>4.585158141932883</v>
      </c>
      <c r="F654" s="49" t="n">
        <v>4.47799352201667</v>
      </c>
      <c r="G654" s="49" t="n">
        <v>4.376667300008934</v>
      </c>
      <c r="H654" s="49" t="n">
        <v>4.280179210175777</v>
      </c>
      <c r="I654" s="49" t="n">
        <v>4.187753277483012</v>
      </c>
      <c r="J654" s="49" t="n">
        <v>4.098775598114844</v>
      </c>
      <c r="K654" s="49" t="n">
        <v>4.012752190432594</v>
      </c>
      <c r="L654" s="49" t="n">
        <v>3.929279640256936</v>
      </c>
      <c r="M654" s="49" t="n">
        <v>3.847252881551163</v>
      </c>
      <c r="N654" s="49" t="n">
        <v>3.78155651905278</v>
      </c>
      <c r="O654" s="49" t="n">
        <v>3.71796908572156</v>
      </c>
      <c r="P654" s="49" t="n">
        <v>3.656594637875832</v>
      </c>
      <c r="Q654" s="49" t="n">
        <v>3.597932827650751</v>
      </c>
      <c r="R654" s="49" t="n">
        <v>3.540419710623273</v>
      </c>
      <c r="S654" s="49" t="n">
        <v>3.48429941024483</v>
      </c>
      <c r="T654" s="49" t="n">
        <v>3.432274491843145</v>
      </c>
      <c r="U654" s="49" t="n">
        <v>3.38000445710537</v>
      </c>
      <c r="V654" s="49" t="n">
        <v>3.32779848308901</v>
      </c>
      <c r="W654" s="49" t="n">
        <v>3.281756708469685</v>
      </c>
      <c r="X654" s="49" t="n">
        <v>3.237562105881598</v>
      </c>
      <c r="Y654" s="49" t="n">
        <v>3.194373579964357</v>
      </c>
      <c r="Z654" s="49" t="n">
        <v>3.156525486909961</v>
      </c>
      <c r="AA654" s="49" t="n">
        <v>3.080226938480842</v>
      </c>
      <c r="AB654" s="49" t="n">
        <v>3.034541455406646</v>
      </c>
      <c r="AC654" s="49" t="n">
        <v>2.990346090371586</v>
      </c>
      <c r="AD654" s="49" t="n">
        <v>2.947519065548689</v>
      </c>
      <c r="AE654" s="49" t="n">
        <v>2.905953824426908</v>
      </c>
      <c r="AF654" s="50" t="n">
        <v>2.865556571770072</v>
      </c>
    </row>
    <row r="655" hidden="1" s="108">
      <c r="A655" s="49" t="inlineStr">
        <is>
          <t>Turkmenistan_Onshore_3_low_temp_baseline</t>
        </is>
      </c>
      <c r="B655" s="49" t="n">
        <v>5.793280685452576</v>
      </c>
      <c r="C655" s="49" t="n">
        <v>5.636496182562944</v>
      </c>
      <c r="D655" s="49" t="n">
        <v>5.493209263614009</v>
      </c>
      <c r="E655" s="49" t="n">
        <v>5.360454735685809</v>
      </c>
      <c r="F655" s="49" t="n">
        <v>5.2361169458221</v>
      </c>
      <c r="G655" s="49" t="n">
        <v>5.118635058757913</v>
      </c>
      <c r="H655" s="49" t="n">
        <v>5.006825420272085</v>
      </c>
      <c r="I655" s="49" t="n">
        <v>4.899769431808595</v>
      </c>
      <c r="J655" s="49" t="n">
        <v>4.796740010686777</v>
      </c>
      <c r="K655" s="49" t="n">
        <v>4.697151771105756</v>
      </c>
      <c r="L655" s="49" t="n">
        <v>4.6005263265994</v>
      </c>
      <c r="M655" s="49" t="n">
        <v>4.504417941883145</v>
      </c>
      <c r="N655" s="49" t="n">
        <v>4.427565479599897</v>
      </c>
      <c r="O655" s="49" t="n">
        <v>4.353194874279745</v>
      </c>
      <c r="P655" s="49" t="n">
        <v>4.28142910210716</v>
      </c>
      <c r="Q655" s="49" t="n">
        <v>4.212857822117629</v>
      </c>
      <c r="R655" s="49" t="n">
        <v>4.14563634612467</v>
      </c>
      <c r="S655" s="49" t="n">
        <v>4.080052811165905</v>
      </c>
      <c r="T655" s="49" t="n">
        <v>4.019295749525117</v>
      </c>
      <c r="U655" s="49" t="n">
        <v>3.958244710176215</v>
      </c>
      <c r="V655" s="49" t="n">
        <v>3.897264471666035</v>
      </c>
      <c r="W655" s="49" t="n">
        <v>3.843567974951705</v>
      </c>
      <c r="X655" s="49" t="n">
        <v>3.792042265241815</v>
      </c>
      <c r="Y655" s="49" t="n">
        <v>3.741695015082105</v>
      </c>
      <c r="Z655" s="49" t="n">
        <v>3.697639290784814</v>
      </c>
      <c r="AA655" s="49" t="n">
        <v>3.608218137701747</v>
      </c>
      <c r="AB655" s="49" t="n">
        <v>3.554902050786923</v>
      </c>
      <c r="AC655" s="49" t="n">
        <v>3.503335865294318</v>
      </c>
      <c r="AD655" s="49" t="n">
        <v>3.453375881908611</v>
      </c>
      <c r="AE655" s="49" t="n">
        <v>3.404896369386231</v>
      </c>
      <c r="AF655" s="50" t="n">
        <v>3.357786660376683</v>
      </c>
    </row>
    <row r="656" hidden="1" s="108">
      <c r="A656" s="49" t="inlineStr">
        <is>
          <t>Turkmenistan_PV_4_low_temp_baseline</t>
        </is>
      </c>
      <c r="B656" s="49" t="n">
        <v>6.099682079360386</v>
      </c>
      <c r="C656" s="49" t="n">
        <v>5.824654324961569</v>
      </c>
      <c r="D656" s="49" t="n">
        <v>5.582842659409667</v>
      </c>
      <c r="E656" s="49" t="n">
        <v>5.364903235003021</v>
      </c>
      <c r="F656" s="49" t="n">
        <v>5.164884017118867</v>
      </c>
      <c r="G656" s="49" t="n">
        <v>4.978777468125188</v>
      </c>
      <c r="H656" s="49" t="n">
        <v>4.803766213636105</v>
      </c>
      <c r="I656" s="49" t="n">
        <v>4.637799776935969</v>
      </c>
      <c r="J656" s="49" t="n">
        <v>4.479342795957155</v>
      </c>
      <c r="K656" s="49" t="n">
        <v>4.327217968443478</v>
      </c>
      <c r="L656" s="49" t="n">
        <v>4.180504151213476</v>
      </c>
      <c r="M656" s="49" t="n">
        <v>4.075455778397863</v>
      </c>
      <c r="N656" s="49" t="n">
        <v>3.977987091285944</v>
      </c>
      <c r="O656" s="49" t="n">
        <v>3.885666264312161</v>
      </c>
      <c r="P656" s="49" t="n">
        <v>3.798065830339452</v>
      </c>
      <c r="Q656" s="49" t="n">
        <v>3.713612724492663</v>
      </c>
      <c r="R656" s="49" t="n">
        <v>3.631343426680605</v>
      </c>
      <c r="S656" s="49" t="n">
        <v>3.553286253848871</v>
      </c>
      <c r="T656" s="49" t="n">
        <v>3.477980661820471</v>
      </c>
      <c r="U656" s="49" t="n">
        <v>3.405676349428871</v>
      </c>
      <c r="V656" s="49" t="n">
        <v>3.335178774614451</v>
      </c>
      <c r="W656" s="49" t="n">
        <v>3.263904643757627</v>
      </c>
      <c r="X656" s="49" t="n">
        <v>3.193693672967393</v>
      </c>
      <c r="Y656" s="49" t="n">
        <v>3.126366368014425</v>
      </c>
      <c r="Z656" s="49" t="n">
        <v>3.06867442380744</v>
      </c>
      <c r="AA656" s="49" t="n">
        <v>2.96987488351829</v>
      </c>
      <c r="AB656" s="49" t="n">
        <v>2.904975982963335</v>
      </c>
      <c r="AC656" s="49" t="n">
        <v>2.842715300614867</v>
      </c>
      <c r="AD656" s="49" t="n">
        <v>2.782822079800983</v>
      </c>
      <c r="AE656" s="49" t="n">
        <v>2.725067436755244</v>
      </c>
      <c r="AF656" s="50" t="n">
        <v>2.669256172426271</v>
      </c>
    </row>
    <row r="657" hidden="1" s="108">
      <c r="A657" s="49" t="inlineStr">
        <is>
          <t>Turkmenistan_Onshore_2_high_temp_baseline</t>
        </is>
      </c>
      <c r="B657" s="49" t="n">
        <v>6.99838550664529</v>
      </c>
      <c r="C657" s="49" t="n">
        <v>6.715802374896136</v>
      </c>
      <c r="D657" s="49" t="n">
        <v>6.443642771373611</v>
      </c>
      <c r="E657" s="49" t="n">
        <v>6.179217108169346</v>
      </c>
      <c r="F657" s="49" t="n">
        <v>5.920579138548954</v>
      </c>
      <c r="G657" s="49" t="n">
        <v>5.666267680285427</v>
      </c>
      <c r="H657" s="49" t="n">
        <v>5.415150704070424</v>
      </c>
      <c r="I657" s="49" t="n">
        <v>5.166326743829234</v>
      </c>
      <c r="J657" s="49" t="n">
        <v>4.919060094599482</v>
      </c>
      <c r="K657" s="49" t="n">
        <v>4.672736795138684</v>
      </c>
      <c r="L657" s="49" t="n">
        <v>4.426833866964484</v>
      </c>
      <c r="M657" s="49" t="n">
        <v>4.326853043113276</v>
      </c>
      <c r="N657" s="49" t="n">
        <v>4.241165034082933</v>
      </c>
      <c r="O657" s="49" t="n">
        <v>4.156908370436943</v>
      </c>
      <c r="P657" s="49" t="n">
        <v>4.07419114437181</v>
      </c>
      <c r="Q657" s="49" t="n">
        <v>3.993483000264829</v>
      </c>
      <c r="R657" s="49" t="n">
        <v>3.913368327271487</v>
      </c>
      <c r="S657" s="49" t="n">
        <v>3.834078514897967</v>
      </c>
      <c r="T657" s="49" t="n">
        <v>3.758102397561749</v>
      </c>
      <c r="U657" s="49" t="n">
        <v>3.681470031276983</v>
      </c>
      <c r="V657" s="49" t="n">
        <v>3.604466960619559</v>
      </c>
      <c r="W657" s="49" t="n">
        <v>3.534675731084137</v>
      </c>
      <c r="X657" s="49" t="n">
        <v>3.465859136583553</v>
      </c>
      <c r="Y657" s="49" t="n">
        <v>3.397237512311807</v>
      </c>
      <c r="Z657" s="49" t="n">
        <v>3.332803610468386</v>
      </c>
      <c r="AA657" s="49" t="n">
        <v>3.232139357970589</v>
      </c>
      <c r="AB657" s="49" t="n">
        <v>3.158963524263517</v>
      </c>
      <c r="AC657" s="49" t="n">
        <v>3.086401057567149</v>
      </c>
      <c r="AD657" s="49" t="n">
        <v>3.014331908300149</v>
      </c>
      <c r="AE657" s="49" t="n">
        <v>2.942649075179897</v>
      </c>
      <c r="AF657" s="50" t="n">
        <v>2.871256387681969</v>
      </c>
    </row>
    <row r="658" hidden="1" s="108">
      <c r="A658" s="49" t="inlineStr">
        <is>
          <t>Turkmenistan_Onshore_3_high_temp_baseline</t>
        </is>
      </c>
      <c r="B658" s="49" t="n">
        <v>7.981981482115415</v>
      </c>
      <c r="C658" s="49" t="n">
        <v>7.666462130416441</v>
      </c>
      <c r="D658" s="49" t="n">
        <v>7.363178445263179</v>
      </c>
      <c r="E658" s="49" t="n">
        <v>7.068902972974588</v>
      </c>
      <c r="F658" s="49" t="n">
        <v>6.781295086513507</v>
      </c>
      <c r="G658" s="49" t="n">
        <v>6.498592339718735</v>
      </c>
      <c r="H658" s="49" t="n">
        <v>6.219424105228692</v>
      </c>
      <c r="I658" s="49" t="n">
        <v>5.942693683751007</v>
      </c>
      <c r="J658" s="49" t="n">
        <v>5.667500768115417</v>
      </c>
      <c r="K658" s="49" t="n">
        <v>5.393088727084891</v>
      </c>
      <c r="L658" s="49" t="n">
        <v>5.118807714038076</v>
      </c>
      <c r="M658" s="49" t="n">
        <v>5.004533718539376</v>
      </c>
      <c r="N658" s="49" t="n">
        <v>4.907219102907103</v>
      </c>
      <c r="O658" s="49" t="n">
        <v>4.811556222456685</v>
      </c>
      <c r="P658" s="49" t="n">
        <v>4.717671661740654</v>
      </c>
      <c r="Q658" s="49" t="n">
        <v>4.626121533447191</v>
      </c>
      <c r="R658" s="49" t="n">
        <v>4.53522105859755</v>
      </c>
      <c r="S658" s="49" t="n">
        <v>4.445243733300744</v>
      </c>
      <c r="T658" s="49" t="n">
        <v>4.359143727375539</v>
      </c>
      <c r="U658" s="49" t="n">
        <v>4.272203287090663</v>
      </c>
      <c r="V658" s="49" t="n">
        <v>4.18476101163081</v>
      </c>
      <c r="W658" s="49" t="n">
        <v>4.106059274941465</v>
      </c>
      <c r="X658" s="49" t="n">
        <v>4.028441524040208</v>
      </c>
      <c r="Y658" s="49" t="n">
        <v>3.950977842479022</v>
      </c>
      <c r="Z658" s="49" t="n">
        <v>3.878397567666014</v>
      </c>
      <c r="AA658" s="49" t="n">
        <v>3.762783231271218</v>
      </c>
      <c r="AB658" s="49" t="n">
        <v>3.679673273986722</v>
      </c>
      <c r="AC658" s="49" t="n">
        <v>3.597196662329154</v>
      </c>
      <c r="AD658" s="49" t="n">
        <v>3.515204915179079</v>
      </c>
      <c r="AE658" s="49" t="n">
        <v>3.433564771136461</v>
      </c>
      <c r="AF658" s="50" t="n">
        <v>3.352155529400021</v>
      </c>
    </row>
    <row r="659" hidden="1" s="108">
      <c r="A659" s="49" t="inlineStr">
        <is>
          <t>Turkmenistan_PV_4_high_temp_baseline</t>
        </is>
      </c>
      <c r="B659" s="49" t="n">
        <v>11.56832872871922</v>
      </c>
      <c r="C659" s="49" t="n">
        <v>10.91981625461657</v>
      </c>
      <c r="D659" s="49" t="n">
        <v>10.30908047715546</v>
      </c>
      <c r="E659" s="49" t="n">
        <v>9.724929359373169</v>
      </c>
      <c r="F659" s="49" t="n">
        <v>9.160180778216683</v>
      </c>
      <c r="G659" s="49" t="n">
        <v>8.609955877642777</v>
      </c>
      <c r="H659" s="49" t="n">
        <v>8.070787985295215</v>
      </c>
      <c r="I659" s="49" t="n">
        <v>7.540121718083656</v>
      </c>
      <c r="J659" s="49" t="n">
        <v>7.016014478554892</v>
      </c>
      <c r="K659" s="49" t="n">
        <v>6.496949909379453</v>
      </c>
      <c r="L659" s="49" t="n">
        <v>5.981716623558003</v>
      </c>
      <c r="M659" s="49" t="n">
        <v>5.809124521143323</v>
      </c>
      <c r="N659" s="49" t="n">
        <v>5.643333592643447</v>
      </c>
      <c r="O659" s="49" t="n">
        <v>5.482033112104441</v>
      </c>
      <c r="P659" s="49" t="n">
        <v>5.324829119355954</v>
      </c>
      <c r="Q659" s="49" t="n">
        <v>5.170226583016635</v>
      </c>
      <c r="R659" s="49" t="n">
        <v>5.017312338173617</v>
      </c>
      <c r="S659" s="49" t="n">
        <v>4.868044122648056</v>
      </c>
      <c r="T659" s="49" t="n">
        <v>4.721030385142887</v>
      </c>
      <c r="U659" s="49" t="n">
        <v>4.576520324008148</v>
      </c>
      <c r="V659" s="49" t="n">
        <v>4.433374900898942</v>
      </c>
      <c r="W659" s="49" t="n">
        <v>4.29099351986682</v>
      </c>
      <c r="X659" s="49" t="n">
        <v>4.148917713116658</v>
      </c>
      <c r="Y659" s="49" t="n">
        <v>4.00888806687285</v>
      </c>
      <c r="Z659" s="49" t="n">
        <v>3.877335245692893</v>
      </c>
      <c r="AA659" s="49" t="n">
        <v>3.705900252524624</v>
      </c>
      <c r="AB659" s="49" t="n">
        <v>3.566092739518098</v>
      </c>
      <c r="AC659" s="49" t="n">
        <v>3.428078311216714</v>
      </c>
      <c r="AD659" s="49" t="n">
        <v>3.29158823964219</v>
      </c>
      <c r="AE659" s="49" t="n">
        <v>3.156394430756509</v>
      </c>
      <c r="AF659" s="50" t="n">
        <v>3.022301432643052</v>
      </c>
    </row>
    <row r="660" hidden="1" s="108">
      <c r="A660" s="49" t="inlineStr">
        <is>
          <t>Tunisia_Onshore_3_low_temp_baseline</t>
        </is>
      </c>
      <c r="B660" s="49" t="n">
        <v>6.738300516048037</v>
      </c>
      <c r="C660" s="49" t="n">
        <v>6.552321181111556</v>
      </c>
      <c r="D660" s="49" t="n">
        <v>6.381001499640551</v>
      </c>
      <c r="E660" s="49" t="n">
        <v>6.221089505353779</v>
      </c>
      <c r="F660" s="49" t="n">
        <v>6.070263385416832</v>
      </c>
      <c r="G660" s="49" t="n">
        <v>5.926808828409929</v>
      </c>
      <c r="H660" s="49" t="n">
        <v>5.789424533180367</v>
      </c>
      <c r="I660" s="49" t="n">
        <v>5.657099431399901</v>
      </c>
      <c r="J660" s="49" t="n">
        <v>5.529032152161595</v>
      </c>
      <c r="K660" s="49" t="n">
        <v>5.404576457166522</v>
      </c>
      <c r="L660" s="49" t="n">
        <v>5.283203232768665</v>
      </c>
      <c r="M660" s="49" t="n">
        <v>5.173403132398558</v>
      </c>
      <c r="N660" s="49" t="n">
        <v>5.084497649644504</v>
      </c>
      <c r="O660" s="49" t="n">
        <v>4.998333897264295</v>
      </c>
      <c r="P660" s="49" t="n">
        <v>4.91504364334839</v>
      </c>
      <c r="Q660" s="49" t="n">
        <v>4.835263452688702</v>
      </c>
      <c r="R660" s="49" t="n">
        <v>4.756996604643222</v>
      </c>
      <c r="S660" s="49" t="n">
        <v>4.680553774948499</v>
      </c>
      <c r="T660" s="49" t="n">
        <v>4.609382305207571</v>
      </c>
      <c r="U660" s="49" t="n">
        <v>4.537943116311513</v>
      </c>
      <c r="V660" s="49" t="n">
        <v>4.466630117872234</v>
      </c>
      <c r="W660" s="49" t="n">
        <v>4.40323391676953</v>
      </c>
      <c r="X660" s="49" t="n">
        <v>4.342236837380566</v>
      </c>
      <c r="Y660" s="49" t="n">
        <v>4.282565137381584</v>
      </c>
      <c r="Z660" s="49" t="n">
        <v>4.229746942361477</v>
      </c>
      <c r="AA660" s="49" t="n">
        <v>4.127924401075175</v>
      </c>
      <c r="AB660" s="49" t="n">
        <v>4.065191777433351</v>
      </c>
      <c r="AC660" s="49" t="n">
        <v>4.004399760944912</v>
      </c>
      <c r="AD660" s="49" t="n">
        <v>3.945392324535781</v>
      </c>
      <c r="AE660" s="49" t="n">
        <v>3.88803288722861</v>
      </c>
      <c r="AF660" s="50" t="n">
        <v>3.83220117288266</v>
      </c>
    </row>
    <row r="661" hidden="1" s="108">
      <c r="A661" s="49" t="inlineStr">
        <is>
          <t>Tunisia_Offshore_1_low_temp_baseline</t>
        </is>
      </c>
      <c r="B661" s="49" t="n">
        <v>7.277840807037272</v>
      </c>
      <c r="C661" s="49" t="n">
        <v>7.043988849443257</v>
      </c>
      <c r="D661" s="49" t="n">
        <v>6.839502219490929</v>
      </c>
      <c r="E661" s="49" t="n">
        <v>6.655990899454149</v>
      </c>
      <c r="F661" s="49" t="n">
        <v>6.48816404956641</v>
      </c>
      <c r="G661" s="49" t="n">
        <v>6.332478017812055</v>
      </c>
      <c r="H661" s="49" t="n">
        <v>6.186447104391483</v>
      </c>
      <c r="I661" s="49" t="n">
        <v>6.048262643208039</v>
      </c>
      <c r="J661" s="49" t="n">
        <v>5.916568790833521</v>
      </c>
      <c r="K661" s="49" t="n">
        <v>5.790323699987732</v>
      </c>
      <c r="L661" s="49" t="n">
        <v>5.668709905837929</v>
      </c>
      <c r="M661" s="49" t="n">
        <v>5.521558991134032</v>
      </c>
      <c r="N661" s="49" t="n">
        <v>5.392247789641044</v>
      </c>
      <c r="O661" s="49" t="n">
        <v>5.274632868939751</v>
      </c>
      <c r="P661" s="49" t="n">
        <v>5.166166733870084</v>
      </c>
      <c r="Q661" s="49" t="n">
        <v>5.06527746764886</v>
      </c>
      <c r="R661" s="49" t="n">
        <v>4.97145223068864</v>
      </c>
      <c r="S661" s="49" t="n">
        <v>4.882101346529524</v>
      </c>
      <c r="T661" s="49" t="n">
        <v>4.797436524652759</v>
      </c>
      <c r="U661" s="49" t="n">
        <v>4.717798060874202</v>
      </c>
      <c r="V661" s="49" t="n">
        <v>4.639866054766221</v>
      </c>
      <c r="W661" s="49" t="n">
        <v>4.552729162529283</v>
      </c>
      <c r="X661" s="49" t="n">
        <v>4.469178217120536</v>
      </c>
      <c r="Y661" s="49" t="n">
        <v>4.390513646051168</v>
      </c>
      <c r="Z661" s="49" t="n">
        <v>4.319306587717277</v>
      </c>
      <c r="AA661" s="49" t="n">
        <v>4.218674590428961</v>
      </c>
      <c r="AB661" s="49" t="n">
        <v>4.14686996833863</v>
      </c>
      <c r="AC661" s="49" t="n">
        <v>4.078512853266318</v>
      </c>
      <c r="AD661" s="49" t="n">
        <v>4.013191458238772</v>
      </c>
      <c r="AE661" s="49" t="n">
        <v>3.950566938668124</v>
      </c>
      <c r="AF661" s="50" t="n">
        <v>3.890357093333923</v>
      </c>
    </row>
    <row r="662" hidden="1" s="108">
      <c r="A662" s="49" t="inlineStr">
        <is>
          <t>Tunisia_Offshore_2_low_temp_baseline</t>
        </is>
      </c>
      <c r="B662" s="49" t="n">
        <v>8.981508673220482</v>
      </c>
      <c r="C662" s="49" t="n">
        <v>8.694895696913497</v>
      </c>
      <c r="D662" s="49" t="n">
        <v>8.446604205522281</v>
      </c>
      <c r="E662" s="49" t="n">
        <v>8.22571424035951</v>
      </c>
      <c r="F662" s="49" t="n">
        <v>8.025341224640478</v>
      </c>
      <c r="G662" s="49" t="n">
        <v>7.840875358231594</v>
      </c>
      <c r="H662" s="49" t="n">
        <v>7.66908413938309</v>
      </c>
      <c r="I662" s="49" t="n">
        <v>7.507616393522538</v>
      </c>
      <c r="J662" s="49" t="n">
        <v>7.354710362828365</v>
      </c>
      <c r="K662" s="49" t="n">
        <v>7.209012974948465</v>
      </c>
      <c r="L662" s="49" t="n">
        <v>7.069463187969295</v>
      </c>
      <c r="M662" s="49" t="n">
        <v>6.883464142105763</v>
      </c>
      <c r="N662" s="49" t="n">
        <v>6.720775836957836</v>
      </c>
      <c r="O662" s="49" t="n">
        <v>6.573347797540711</v>
      </c>
      <c r="P662" s="49" t="n">
        <v>6.437842336303674</v>
      </c>
      <c r="Q662" s="49" t="n">
        <v>6.312200330633734</v>
      </c>
      <c r="R662" s="49" t="n">
        <v>6.195750656313602</v>
      </c>
      <c r="S662" s="49" t="n">
        <v>6.085100282167612</v>
      </c>
      <c r="T662" s="49" t="n">
        <v>5.980527633410333</v>
      </c>
      <c r="U662" s="49" t="n">
        <v>5.882479640662384</v>
      </c>
      <c r="V662" s="49" t="n">
        <v>5.78660618989672</v>
      </c>
      <c r="W662" s="49" t="n">
        <v>5.678608717755616</v>
      </c>
      <c r="X662" s="49" t="n">
        <v>5.575253424656733</v>
      </c>
      <c r="Y662" s="49" t="n">
        <v>5.478246683323386</v>
      </c>
      <c r="Z662" s="49" t="n">
        <v>5.390961254096332</v>
      </c>
      <c r="AA662" s="49" t="n">
        <v>5.265043941061511</v>
      </c>
      <c r="AB662" s="49" t="n">
        <v>5.176866020118008</v>
      </c>
      <c r="AC662" s="49" t="n">
        <v>5.09315644810905</v>
      </c>
      <c r="AD662" s="49" t="n">
        <v>5.013376796121229</v>
      </c>
      <c r="AE662" s="49" t="n">
        <v>4.937084127257346</v>
      </c>
      <c r="AF662" s="50" t="n">
        <v>4.86390965490027</v>
      </c>
    </row>
    <row r="663" hidden="1" s="108">
      <c r="A663" s="49" t="inlineStr">
        <is>
          <t>Tunisia_PV_2_low_temp_baseline</t>
        </is>
      </c>
      <c r="B663" s="49" t="n">
        <v>4.047552026209857</v>
      </c>
      <c r="C663" s="49" t="n">
        <v>3.870558063059516</v>
      </c>
      <c r="D663" s="49" t="n">
        <v>3.712337478732219</v>
      </c>
      <c r="E663" s="49" t="n">
        <v>3.567612797769305</v>
      </c>
      <c r="F663" s="49" t="n">
        <v>3.433021370090777</v>
      </c>
      <c r="G663" s="49" t="n">
        <v>3.306298462177554</v>
      </c>
      <c r="H663" s="49" t="n">
        <v>3.185851439291185</v>
      </c>
      <c r="I663" s="49" t="n">
        <v>3.070520806740916</v>
      </c>
      <c r="J663" s="49" t="n">
        <v>2.95943804712192</v>
      </c>
      <c r="K663" s="49" t="n">
        <v>2.851936933308305</v>
      </c>
      <c r="L663" s="49" t="n">
        <v>2.747495979801194</v>
      </c>
      <c r="M663" s="49" t="n">
        <v>2.680986661388802</v>
      </c>
      <c r="N663" s="49" t="n">
        <v>2.618778339569534</v>
      </c>
      <c r="O663" s="49" t="n">
        <v>2.559515918877793</v>
      </c>
      <c r="P663" s="49" t="n">
        <v>2.502961893948367</v>
      </c>
      <c r="Q663" s="49" t="n">
        <v>2.448238492882342</v>
      </c>
      <c r="R663" s="49" t="n">
        <v>2.394807448111771</v>
      </c>
      <c r="S663" s="49" t="n">
        <v>2.343802269953835</v>
      </c>
      <c r="T663" s="49" t="n">
        <v>2.294407043900084</v>
      </c>
      <c r="U663" s="49" t="n">
        <v>2.24676147451517</v>
      </c>
      <c r="V663" s="49" t="n">
        <v>2.200197347631272</v>
      </c>
      <c r="W663" s="49" t="n">
        <v>2.153278225079609</v>
      </c>
      <c r="X663" s="49" t="n">
        <v>2.107022225928592</v>
      </c>
      <c r="Y663" s="49" t="n">
        <v>2.062447025712498</v>
      </c>
      <c r="Z663" s="49" t="n">
        <v>2.023329563232627</v>
      </c>
      <c r="AA663" s="49" t="n">
        <v>1.961275693501756</v>
      </c>
      <c r="AB663" s="49" t="n">
        <v>1.918255303659568</v>
      </c>
      <c r="AC663" s="49" t="n">
        <v>1.876774607769857</v>
      </c>
      <c r="AD663" s="49" t="n">
        <v>1.836681206980904</v>
      </c>
      <c r="AE663" s="49" t="n">
        <v>1.797846149227675</v>
      </c>
      <c r="AF663" s="50" t="n">
        <v>1.76015934714159</v>
      </c>
    </row>
    <row r="664" hidden="1" s="108">
      <c r="A664" s="49" t="inlineStr">
        <is>
          <t>Tunisia_PV_3_low_temp_baseline</t>
        </is>
      </c>
      <c r="B664" s="49" t="n">
        <v>4.219786568028252</v>
      </c>
      <c r="C664" s="49" t="n">
        <v>4.034993963821125</v>
      </c>
      <c r="D664" s="49" t="n">
        <v>3.869932576712161</v>
      </c>
      <c r="E664" s="49" t="n">
        <v>3.719051545199798</v>
      </c>
      <c r="F664" s="49" t="n">
        <v>3.578813941549202</v>
      </c>
      <c r="G664" s="49" t="n">
        <v>3.446837600461283</v>
      </c>
      <c r="H664" s="49" t="n">
        <v>3.321447265760771</v>
      </c>
      <c r="I664" s="49" t="n">
        <v>3.201423262521509</v>
      </c>
      <c r="J664" s="49" t="n">
        <v>3.085851973613581</v>
      </c>
      <c r="K664" s="49" t="n">
        <v>2.974032559572635</v>
      </c>
      <c r="L664" s="49" t="n">
        <v>2.86541642869983</v>
      </c>
      <c r="M664" s="49" t="n">
        <v>2.7959517650721</v>
      </c>
      <c r="N664" s="49" t="n">
        <v>2.731003638450431</v>
      </c>
      <c r="O664" s="49" t="n">
        <v>2.669147741360154</v>
      </c>
      <c r="P664" s="49" t="n">
        <v>2.610133643397292</v>
      </c>
      <c r="Q664" s="49" t="n">
        <v>2.55303917337238</v>
      </c>
      <c r="R664" s="49" t="n">
        <v>2.497298953754254</v>
      </c>
      <c r="S664" s="49" t="n">
        <v>2.444101777783088</v>
      </c>
      <c r="T664" s="49" t="n">
        <v>2.392590920735318</v>
      </c>
      <c r="U664" s="49" t="n">
        <v>2.342912393428853</v>
      </c>
      <c r="V664" s="49" t="n">
        <v>2.294364937321345</v>
      </c>
      <c r="W664" s="49" t="n">
        <v>2.245434458344707</v>
      </c>
      <c r="X664" s="49" t="n">
        <v>2.197196721729698</v>
      </c>
      <c r="Y664" s="49" t="n">
        <v>2.15071889167237</v>
      </c>
      <c r="Z664" s="49" t="n">
        <v>2.109961473279625</v>
      </c>
      <c r="AA664" s="49" t="n">
        <v>2.045150626982509</v>
      </c>
      <c r="AB664" s="49" t="n">
        <v>2.000295679992198</v>
      </c>
      <c r="AC664" s="49" t="n">
        <v>1.957052821649935</v>
      </c>
      <c r="AD664" s="49" t="n">
        <v>1.915262281956367</v>
      </c>
      <c r="AE664" s="49" t="n">
        <v>1.874788876385205</v>
      </c>
      <c r="AF664" s="50" t="n">
        <v>1.835517201154639</v>
      </c>
    </row>
    <row r="665" hidden="1" s="108">
      <c r="A665" s="49" t="inlineStr">
        <is>
          <t>Tunisia_PV_4_low_temp_baseline</t>
        </is>
      </c>
      <c r="B665" s="49" t="n">
        <v>4.800931682451819</v>
      </c>
      <c r="C665" s="49" t="n">
        <v>4.589795873843577</v>
      </c>
      <c r="D665" s="49" t="n">
        <v>4.401614700702444</v>
      </c>
      <c r="E665" s="49" t="n">
        <v>4.229941876466011</v>
      </c>
      <c r="F665" s="49" t="n">
        <v>4.070670461911257</v>
      </c>
      <c r="G665" s="49" t="n">
        <v>3.921034756720411</v>
      </c>
      <c r="H665" s="49" t="n">
        <v>3.77909005736929</v>
      </c>
      <c r="I665" s="49" t="n">
        <v>3.64342072468176</v>
      </c>
      <c r="J665" s="49" t="n">
        <v>3.512966514477161</v>
      </c>
      <c r="K665" s="49" t="n">
        <v>3.386914240944786</v>
      </c>
      <c r="L665" s="49" t="n">
        <v>3.264627480984688</v>
      </c>
      <c r="M665" s="49" t="n">
        <v>3.18503186382801</v>
      </c>
      <c r="N665" s="49" t="n">
        <v>3.110700520027989</v>
      </c>
      <c r="O665" s="49" t="n">
        <v>3.039968332028856</v>
      </c>
      <c r="P665" s="49" t="n">
        <v>2.972543190927778</v>
      </c>
      <c r="Q665" s="49" t="n">
        <v>2.90734686873467</v>
      </c>
      <c r="R665" s="49" t="n">
        <v>2.843718349453725</v>
      </c>
      <c r="S665" s="49" t="n">
        <v>2.783049337530603</v>
      </c>
      <c r="T665" s="49" t="n">
        <v>2.724337881215285</v>
      </c>
      <c r="U665" s="49" t="n">
        <v>2.667755411575068</v>
      </c>
      <c r="V665" s="49" t="n">
        <v>2.61248162956469</v>
      </c>
      <c r="W665" s="49" t="n">
        <v>2.556748185554523</v>
      </c>
      <c r="X665" s="49" t="n">
        <v>2.501810680674326</v>
      </c>
      <c r="Y665" s="49" t="n">
        <v>2.448918504983497</v>
      </c>
      <c r="Z665" s="49" t="n">
        <v>2.402707857038913</v>
      </c>
      <c r="AA665" s="49" t="n">
        <v>2.328327049016669</v>
      </c>
      <c r="AB665" s="49" t="n">
        <v>2.277291592506174</v>
      </c>
      <c r="AC665" s="49" t="n">
        <v>2.228129261382259</v>
      </c>
      <c r="AD665" s="49" t="n">
        <v>2.180653232786463</v>
      </c>
      <c r="AE665" s="49" t="n">
        <v>2.134705458804508</v>
      </c>
      <c r="AF665" s="50" t="n">
        <v>2.090151042356611</v>
      </c>
    </row>
    <row r="666" hidden="1" s="108">
      <c r="A666" s="49" t="inlineStr">
        <is>
          <t>Tunisia_Onshore_3_high_temp_baseline</t>
        </is>
      </c>
      <c r="B666" s="49" t="n">
        <v>10.00637135022042</v>
      </c>
      <c r="C666" s="49" t="n">
        <v>9.599814644879785</v>
      </c>
      <c r="D666" s="49" t="n">
        <v>9.20630418294769</v>
      </c>
      <c r="E666" s="49" t="n">
        <v>8.821948736823336</v>
      </c>
      <c r="F666" s="49" t="n">
        <v>8.443896622193492</v>
      </c>
      <c r="G666" s="49" t="n">
        <v>8.069971763190022</v>
      </c>
      <c r="H666" s="49" t="n">
        <v>7.698453653123287</v>
      </c>
      <c r="I666" s="49" t="n">
        <v>7.327937885285725</v>
      </c>
      <c r="J666" s="49" t="n">
        <v>6.957244156331843</v>
      </c>
      <c r="K666" s="49" t="n">
        <v>6.585353447977278</v>
      </c>
      <c r="L666" s="49" t="n">
        <v>6.21136378887045</v>
      </c>
      <c r="M666" s="49" t="n">
        <v>6.068650460605575</v>
      </c>
      <c r="N666" s="49" t="n">
        <v>5.944735751290867</v>
      </c>
      <c r="O666" s="49" t="n">
        <v>5.822567982273188</v>
      </c>
      <c r="P666" s="49" t="n">
        <v>5.702280253950947</v>
      </c>
      <c r="Q666" s="49" t="n">
        <v>5.584480914883676</v>
      </c>
      <c r="R666" s="49" t="n">
        <v>5.467294571434334</v>
      </c>
      <c r="S666" s="49" t="n">
        <v>5.351018962685936</v>
      </c>
      <c r="T666" s="49" t="n">
        <v>5.23891237571703</v>
      </c>
      <c r="U666" s="49" t="n">
        <v>5.125751246779126</v>
      </c>
      <c r="V666" s="49" t="n">
        <v>5.011908712986124</v>
      </c>
      <c r="W666" s="49" t="n">
        <v>4.908640847552117</v>
      </c>
      <c r="X666" s="49" t="n">
        <v>4.80638230706777</v>
      </c>
      <c r="Y666" s="49" t="n">
        <v>4.704100082326834</v>
      </c>
      <c r="Z666" s="49" t="n">
        <v>4.606981501395892</v>
      </c>
      <c r="AA666" s="49" t="n">
        <v>4.462414880255174</v>
      </c>
      <c r="AB666" s="49" t="n">
        <v>4.353351698668085</v>
      </c>
      <c r="AC666" s="49" t="n">
        <v>4.24476976772987</v>
      </c>
      <c r="AD666" s="49" t="n">
        <v>4.136495702736469</v>
      </c>
      <c r="AE666" s="49" t="n">
        <v>4.028372882268702</v>
      </c>
      <c r="AF666" s="50" t="n">
        <v>3.920258460984929</v>
      </c>
    </row>
    <row r="667" hidden="1" s="108">
      <c r="A667" s="49" t="inlineStr">
        <is>
          <t>Tunisia_Offshore_1_high_temp_baseline</t>
        </is>
      </c>
      <c r="B667" s="49" t="n">
        <v>10.25274174277316</v>
      </c>
      <c r="C667" s="49" t="n">
        <v>9.805866301026647</v>
      </c>
      <c r="D667" s="49" t="n">
        <v>9.386794987051587</v>
      </c>
      <c r="E667" s="49" t="n">
        <v>8.986687231319419</v>
      </c>
      <c r="F667" s="49" t="n">
        <v>8.599900364969443</v>
      </c>
      <c r="G667" s="49" t="n">
        <v>8.222595074989878</v>
      </c>
      <c r="H667" s="49" t="n">
        <v>7.852023312010115</v>
      </c>
      <c r="I667" s="49" t="n">
        <v>7.486134025677476</v>
      </c>
      <c r="J667" s="49" t="n">
        <v>7.123340608609046</v>
      </c>
      <c r="K667" s="49" t="n">
        <v>6.762376533496781</v>
      </c>
      <c r="L667" s="49" t="n">
        <v>6.402201863503358</v>
      </c>
      <c r="M667" s="49" t="n">
        <v>6.23123775063131</v>
      </c>
      <c r="N667" s="49" t="n">
        <v>6.075558467130724</v>
      </c>
      <c r="O667" s="49" t="n">
        <v>5.929684426550752</v>
      </c>
      <c r="P667" s="49" t="n">
        <v>5.791360911486652</v>
      </c>
      <c r="Q667" s="49" t="n">
        <v>5.659203715870607</v>
      </c>
      <c r="R667" s="49" t="n">
        <v>5.532782046217013</v>
      </c>
      <c r="S667" s="49" t="n">
        <v>5.409769916216929</v>
      </c>
      <c r="T667" s="49" t="n">
        <v>5.290381895115632</v>
      </c>
      <c r="U667" s="49" t="n">
        <v>5.174950073309263</v>
      </c>
      <c r="V667" s="49" t="n">
        <v>5.060461264310092</v>
      </c>
      <c r="W667" s="49" t="n">
        <v>4.939339388135834</v>
      </c>
      <c r="X667" s="49" t="n">
        <v>4.820519798623517</v>
      </c>
      <c r="Y667" s="49" t="n">
        <v>4.705194980681309</v>
      </c>
      <c r="Z667" s="49" t="n">
        <v>4.595721242023573</v>
      </c>
      <c r="AA667" s="49" t="n">
        <v>4.458315787726569</v>
      </c>
      <c r="AB667" s="49" t="n">
        <v>4.346326807248611</v>
      </c>
      <c r="AC667" s="49" t="n">
        <v>4.236508957620543</v>
      </c>
      <c r="AD667" s="49" t="n">
        <v>4.128479640293815</v>
      </c>
      <c r="AE667" s="49" t="n">
        <v>4.021921484738725</v>
      </c>
      <c r="AF667" s="50" t="n">
        <v>3.916567615507872</v>
      </c>
    </row>
    <row r="668" hidden="1" s="108">
      <c r="A668" s="49" t="inlineStr">
        <is>
          <t>Tunisia_Offshore_2_high_temp_baseline</t>
        </is>
      </c>
      <c r="B668" s="49" t="n">
        <v>11.73454143498245</v>
      </c>
      <c r="C668" s="49" t="n">
        <v>11.23812984238618</v>
      </c>
      <c r="D668" s="49" t="n">
        <v>10.77715739313684</v>
      </c>
      <c r="E668" s="49" t="n">
        <v>10.34066215054635</v>
      </c>
      <c r="F668" s="49" t="n">
        <v>9.921666944046757</v>
      </c>
      <c r="G668" s="49" t="n">
        <v>9.515441878524225</v>
      </c>
      <c r="H668" s="49" t="n">
        <v>9.11861742338246</v>
      </c>
      <c r="I668" s="49" t="n">
        <v>8.728693548166072</v>
      </c>
      <c r="J668" s="49" t="n">
        <v>8.343750326846319</v>
      </c>
      <c r="K668" s="49" t="n">
        <v>7.962268402440592</v>
      </c>
      <c r="L668" s="49" t="n">
        <v>7.583012816144009</v>
      </c>
      <c r="M668" s="49" t="n">
        <v>7.383039615493628</v>
      </c>
      <c r="N668" s="49" t="n">
        <v>7.202666244716291</v>
      </c>
      <c r="O668" s="49" t="n">
        <v>7.034883565866718</v>
      </c>
      <c r="P668" s="49" t="n">
        <v>6.876813530936306</v>
      </c>
      <c r="Q668" s="49" t="n">
        <v>6.726691904006044</v>
      </c>
      <c r="R668" s="49" t="n">
        <v>6.583977841970772</v>
      </c>
      <c r="S668" s="49" t="n">
        <v>6.445689368308854</v>
      </c>
      <c r="T668" s="49" t="n">
        <v>6.312111109246172</v>
      </c>
      <c r="U668" s="49" t="n">
        <v>6.183680002722716</v>
      </c>
      <c r="V668" s="49" t="n">
        <v>6.05651950731288</v>
      </c>
      <c r="W668" s="49" t="n">
        <v>5.919739286113728</v>
      </c>
      <c r="X668" s="49" t="n">
        <v>5.786151428192946</v>
      </c>
      <c r="Y668" s="49" t="n">
        <v>5.657314326051051</v>
      </c>
      <c r="Z668" s="49" t="n">
        <v>5.536300005395054</v>
      </c>
      <c r="AA668" s="49" t="n">
        <v>5.379356590611795</v>
      </c>
      <c r="AB668" s="49" t="n">
        <v>5.255593363682937</v>
      </c>
      <c r="AC668" s="49" t="n">
        <v>5.134932486543832</v>
      </c>
      <c r="AD668" s="49" t="n">
        <v>5.016895687415719</v>
      </c>
      <c r="AE668" s="49" t="n">
        <v>4.901088283030173</v>
      </c>
      <c r="AF668" s="50" t="n">
        <v>4.787180374067033</v>
      </c>
    </row>
    <row r="669" hidden="1" s="108">
      <c r="A669" s="49" t="inlineStr">
        <is>
          <t>Tunisia_PV_2_high_temp_baseline</t>
        </is>
      </c>
      <c r="B669" s="49" t="n">
        <v>8.559104745506955</v>
      </c>
      <c r="C669" s="49" t="n">
        <v>8.077374617827966</v>
      </c>
      <c r="D669" s="49" t="n">
        <v>7.618682054939383</v>
      </c>
      <c r="E669" s="49" t="n">
        <v>7.176210413244867</v>
      </c>
      <c r="F669" s="49" t="n">
        <v>6.74558128731101</v>
      </c>
      <c r="G669" s="49" t="n">
        <v>6.323817303237378</v>
      </c>
      <c r="H669" s="49" t="n">
        <v>5.908800427649529</v>
      </c>
      <c r="I669" s="49" t="n">
        <v>5.498967396692868</v>
      </c>
      <c r="J669" s="49" t="n">
        <v>5.093128165414951</v>
      </c>
      <c r="K669" s="49" t="n">
        <v>4.690352423863993</v>
      </c>
      <c r="L669" s="49" t="n">
        <v>4.289895807117699</v>
      </c>
      <c r="M669" s="49" t="n">
        <v>4.164562082237299</v>
      </c>
      <c r="N669" s="49" t="n">
        <v>4.043297868613356</v>
      </c>
      <c r="O669" s="49" t="n">
        <v>3.924739147928962</v>
      </c>
      <c r="P669" s="49" t="n">
        <v>3.80864972583275</v>
      </c>
      <c r="Q669" s="49" t="n">
        <v>3.694148509041016</v>
      </c>
      <c r="R669" s="49" t="n">
        <v>3.580697550620695</v>
      </c>
      <c r="S669" s="49" t="n">
        <v>3.469440954023282</v>
      </c>
      <c r="T669" s="49" t="n">
        <v>3.359560314013532</v>
      </c>
      <c r="U669" s="49" t="n">
        <v>3.251198592763763</v>
      </c>
      <c r="V669" s="49" t="n">
        <v>3.143687305757271</v>
      </c>
      <c r="W669" s="49" t="n">
        <v>3.036945756527532</v>
      </c>
      <c r="X669" s="49" t="n">
        <v>2.930375465439911</v>
      </c>
      <c r="Y669" s="49" t="n">
        <v>2.824987468114877</v>
      </c>
      <c r="Z669" s="49" t="n">
        <v>2.724511874038491</v>
      </c>
      <c r="AA669" s="49" t="n">
        <v>2.600871047820693</v>
      </c>
      <c r="AB669" s="49" t="n">
        <v>2.495590540114611</v>
      </c>
      <c r="AC669" s="49" t="n">
        <v>2.391331382501261</v>
      </c>
      <c r="AD669" s="49" t="n">
        <v>2.287932480144103</v>
      </c>
      <c r="AE669" s="49" t="n">
        <v>2.1852569311966</v>
      </c>
      <c r="AF669" s="50" t="n">
        <v>2.083187272202195</v>
      </c>
    </row>
    <row r="670" hidden="1" s="108">
      <c r="A670" s="49" t="inlineStr">
        <is>
          <t>Tunisia_PV_3_high_temp_baseline</t>
        </is>
      </c>
      <c r="B670" s="49" t="n">
        <v>8.860783496529772</v>
      </c>
      <c r="C670" s="49" t="n">
        <v>8.361990918983096</v>
      </c>
      <c r="D670" s="49" t="n">
        <v>7.887490616054361</v>
      </c>
      <c r="E670" s="49" t="n">
        <v>7.430110135254816</v>
      </c>
      <c r="F670" s="49" t="n">
        <v>6.985243553236741</v>
      </c>
      <c r="G670" s="49" t="n">
        <v>6.549759646084699</v>
      </c>
      <c r="H670" s="49" t="n">
        <v>6.121431692804404</v>
      </c>
      <c r="I670" s="49" t="n">
        <v>5.698616889325256</v>
      </c>
      <c r="J670" s="49" t="n">
        <v>5.280065259247984</v>
      </c>
      <c r="K670" s="49" t="n">
        <v>4.864800212562383</v>
      </c>
      <c r="L670" s="49" t="n">
        <v>4.45204088555645</v>
      </c>
      <c r="M670" s="49" t="n">
        <v>4.322112970600985</v>
      </c>
      <c r="N670" s="49" t="n">
        <v>4.196475196344209</v>
      </c>
      <c r="O670" s="49" t="n">
        <v>4.073681747953516</v>
      </c>
      <c r="P670" s="49" t="n">
        <v>3.953480591346013</v>
      </c>
      <c r="Q670" s="49" t="n">
        <v>3.834938544827895</v>
      </c>
      <c r="R670" s="49" t="n">
        <v>3.717486034722002</v>
      </c>
      <c r="S670" s="49" t="n">
        <v>3.602330273914844</v>
      </c>
      <c r="T670" s="49" t="n">
        <v>3.488605305481867</v>
      </c>
      <c r="U670" s="49" t="n">
        <v>3.376460707791154</v>
      </c>
      <c r="V670" s="49" t="n">
        <v>3.265189891054962</v>
      </c>
      <c r="W670" s="49" t="n">
        <v>3.154806171823091</v>
      </c>
      <c r="X670" s="49" t="n">
        <v>3.044583746564779</v>
      </c>
      <c r="Y670" s="49" t="n">
        <v>2.93558810904747</v>
      </c>
      <c r="Z670" s="49" t="n">
        <v>2.831750151187093</v>
      </c>
      <c r="AA670" s="49" t="n">
        <v>2.70347547061767</v>
      </c>
      <c r="AB670" s="49" t="n">
        <v>2.594533147403877</v>
      </c>
      <c r="AC670" s="49" t="n">
        <v>2.486645172095365</v>
      </c>
      <c r="AD670" s="49" t="n">
        <v>2.379640766107478</v>
      </c>
      <c r="AE670" s="49" t="n">
        <v>2.273374702689171</v>
      </c>
      <c r="AF670" s="50" t="n">
        <v>2.167722282251273</v>
      </c>
    </row>
    <row r="671" hidden="1" s="108">
      <c r="A671" s="49" t="inlineStr">
        <is>
          <t>Tunisia_PV_4_high_temp_baseline</t>
        </is>
      </c>
      <c r="B671" s="49" t="n">
        <v>9.87826834028664</v>
      </c>
      <c r="C671" s="49" t="n">
        <v>9.323980328926197</v>
      </c>
      <c r="D671" s="49" t="n">
        <v>8.797924818779162</v>
      </c>
      <c r="E671" s="49" t="n">
        <v>8.291630545497913</v>
      </c>
      <c r="F671" s="49" t="n">
        <v>7.799653269490772</v>
      </c>
      <c r="G671" s="49" t="n">
        <v>7.318287903388484</v>
      </c>
      <c r="H671" s="49" t="n">
        <v>6.844895890884871</v>
      </c>
      <c r="I671" s="49" t="n">
        <v>6.377527005400268</v>
      </c>
      <c r="J671" s="49" t="n">
        <v>5.914693897752036</v>
      </c>
      <c r="K671" s="49" t="n">
        <v>5.455231159421924</v>
      </c>
      <c r="L671" s="49" t="n">
        <v>4.998203671924871</v>
      </c>
      <c r="M671" s="49" t="n">
        <v>4.852720526461314</v>
      </c>
      <c r="N671" s="49" t="n">
        <v>4.712234364513835</v>
      </c>
      <c r="O671" s="49" t="n">
        <v>4.57506375513326</v>
      </c>
      <c r="P671" s="49" t="n">
        <v>4.440919501022075</v>
      </c>
      <c r="Q671" s="49" t="n">
        <v>4.30871467768141</v>
      </c>
      <c r="R671" s="49" t="n">
        <v>4.17778552512042</v>
      </c>
      <c r="S671" s="49" t="n">
        <v>4.049548654183232</v>
      </c>
      <c r="T671" s="49" t="n">
        <v>3.922993536830697</v>
      </c>
      <c r="U671" s="49" t="n">
        <v>3.798298639386431</v>
      </c>
      <c r="V671" s="49" t="n">
        <v>3.674637759610664</v>
      </c>
      <c r="W671" s="49" t="n">
        <v>3.551966620163286</v>
      </c>
      <c r="X671" s="49" t="n">
        <v>3.429431055080345</v>
      </c>
      <c r="Y671" s="49" t="n">
        <v>3.308279607626421</v>
      </c>
      <c r="Z671" s="49" t="n">
        <v>3.193118833732079</v>
      </c>
      <c r="AA671" s="49" t="n">
        <v>3.049252654491385</v>
      </c>
      <c r="AB671" s="49" t="n">
        <v>2.927995382565865</v>
      </c>
      <c r="AC671" s="49" t="n">
        <v>2.807912417765222</v>
      </c>
      <c r="AD671" s="49" t="n">
        <v>2.688800906168613</v>
      </c>
      <c r="AE671" s="49" t="n">
        <v>2.570488043712284</v>
      </c>
      <c r="AF671" s="50" t="n">
        <v>2.452825155802131</v>
      </c>
    </row>
    <row r="672" hidden="1" s="108">
      <c r="A672" s="49" t="inlineStr">
        <is>
          <t>Turkey_Onshore_3_low_temp_baseline</t>
        </is>
      </c>
      <c r="B672" s="49" t="n">
        <v>6.782971613594983</v>
      </c>
      <c r="C672" s="49" t="n">
        <v>6.599677036965103</v>
      </c>
      <c r="D672" s="49" t="n">
        <v>6.432351588460593</v>
      </c>
      <c r="E672" s="49" t="n">
        <v>6.277506696553346</v>
      </c>
      <c r="F672" s="49" t="n">
        <v>6.132654129060655</v>
      </c>
      <c r="G672" s="49" t="n">
        <v>5.995958951102203</v>
      </c>
      <c r="H672" s="49" t="n">
        <v>5.8660303627766</v>
      </c>
      <c r="I672" s="49" t="n">
        <v>5.741789680426358</v>
      </c>
      <c r="J672" s="49" t="n">
        <v>5.622383753506774</v>
      </c>
      <c r="K672" s="49" t="n">
        <v>5.507126312562268</v>
      </c>
      <c r="L672" s="49" t="n">
        <v>5.395457122148843</v>
      </c>
      <c r="M672" s="49" t="n">
        <v>5.282665307997285</v>
      </c>
      <c r="N672" s="49" t="n">
        <v>5.192645920434453</v>
      </c>
      <c r="O672" s="49" t="n">
        <v>5.105554259660345</v>
      </c>
      <c r="P672" s="49" t="n">
        <v>5.021536166171444</v>
      </c>
      <c r="Q672" s="49" t="n">
        <v>4.941289710723608</v>
      </c>
      <c r="R672" s="49" t="n">
        <v>4.862632475704228</v>
      </c>
      <c r="S672" s="49" t="n">
        <v>4.785905628820018</v>
      </c>
      <c r="T672" s="49" t="n">
        <v>4.714882663238</v>
      </c>
      <c r="U672" s="49" t="n">
        <v>4.643504526870435</v>
      </c>
      <c r="V672" s="49" t="n">
        <v>4.572202931786075</v>
      </c>
      <c r="W672" s="49" t="n">
        <v>4.509494208750302</v>
      </c>
      <c r="X672" s="49" t="n">
        <v>4.449352264757676</v>
      </c>
      <c r="Y672" s="49" t="n">
        <v>4.39060301427811</v>
      </c>
      <c r="Z672" s="49" t="n">
        <v>4.339299828714073</v>
      </c>
      <c r="AA672" s="49" t="n">
        <v>4.234285725011178</v>
      </c>
      <c r="AB672" s="49" t="n">
        <v>4.172011571658177</v>
      </c>
      <c r="AC672" s="49" t="n">
        <v>4.111806695769276</v>
      </c>
      <c r="AD672" s="49" t="n">
        <v>4.053501398854116</v>
      </c>
      <c r="AE672" s="49" t="n">
        <v>3.996947212522148</v>
      </c>
      <c r="AF672" s="50" t="n">
        <v>3.942013466741216</v>
      </c>
    </row>
    <row r="673" hidden="1" s="108">
      <c r="A673" s="49" t="inlineStr">
        <is>
          <t>Turkey_Offshore_1_low_temp_baseline</t>
        </is>
      </c>
      <c r="B673" s="49" t="n">
        <v>7.340686530025921</v>
      </c>
      <c r="C673" s="49" t="n">
        <v>7.106619359409201</v>
      </c>
      <c r="D673" s="49" t="n">
        <v>6.903568825516393</v>
      </c>
      <c r="E673" s="49" t="n">
        <v>6.722639474731828</v>
      </c>
      <c r="F673" s="49" t="n">
        <v>6.558220809010562</v>
      </c>
      <c r="G673" s="49" t="n">
        <v>6.406554259300762</v>
      </c>
      <c r="H673" s="49" t="n">
        <v>6.265002625140342</v>
      </c>
      <c r="I673" s="49" t="n">
        <v>6.131646309788283</v>
      </c>
      <c r="J673" s="49" t="n">
        <v>6.005045657073598</v>
      </c>
      <c r="K673" s="49" t="n">
        <v>5.884093792518082</v>
      </c>
      <c r="L673" s="49" t="n">
        <v>5.767921628780773</v>
      </c>
      <c r="M673" s="49" t="n">
        <v>5.616616211769205</v>
      </c>
      <c r="N673" s="49" t="n">
        <v>5.484137616564562</v>
      </c>
      <c r="O673" s="49" t="n">
        <v>5.363987880351683</v>
      </c>
      <c r="P673" s="49" t="n">
        <v>5.253472876189334</v>
      </c>
      <c r="Q673" s="49" t="n">
        <v>5.150930448867536</v>
      </c>
      <c r="R673" s="49" t="n">
        <v>5.055818741846223</v>
      </c>
      <c r="S673" s="49" t="n">
        <v>4.965398969203898</v>
      </c>
      <c r="T673" s="49" t="n">
        <v>4.879895690999524</v>
      </c>
      <c r="U673" s="49" t="n">
        <v>4.799669476315074</v>
      </c>
      <c r="V673" s="49" t="n">
        <v>4.721209058693628</v>
      </c>
      <c r="W673" s="49" t="n">
        <v>4.632975035441069</v>
      </c>
      <c r="X673" s="49" t="n">
        <v>4.548496405220653</v>
      </c>
      <c r="Y673" s="49" t="n">
        <v>4.469149508098786</v>
      </c>
      <c r="Z673" s="49" t="n">
        <v>4.397655003498406</v>
      </c>
      <c r="AA673" s="49" t="n">
        <v>4.294996109799335</v>
      </c>
      <c r="AB673" s="49" t="n">
        <v>4.222797450678771</v>
      </c>
      <c r="AC673" s="49" t="n">
        <v>4.154210891075426</v>
      </c>
      <c r="AD673" s="49" t="n">
        <v>4.088801401180621</v>
      </c>
      <c r="AE673" s="49" t="n">
        <v>4.026211087891128</v>
      </c>
      <c r="AF673" s="50" t="n">
        <v>3.966141956532856</v>
      </c>
    </row>
    <row r="674" hidden="1" s="108">
      <c r="A674" s="49" t="inlineStr">
        <is>
          <t>Turkey_Offshore_2_low_temp_baseline</t>
        </is>
      </c>
      <c r="B674" s="49" t="n">
        <v>9.175720909169769</v>
      </c>
      <c r="C674" s="49" t="n">
        <v>8.884403390830471</v>
      </c>
      <c r="D674" s="49" t="n">
        <v>8.633567882547229</v>
      </c>
      <c r="E674" s="49" t="n">
        <v>8.411657644462407</v>
      </c>
      <c r="F674" s="49" t="n">
        <v>8.211386345191483</v>
      </c>
      <c r="G674" s="49" t="n">
        <v>8.027874926441942</v>
      </c>
      <c r="H674" s="49" t="n">
        <v>7.857701853291475</v>
      </c>
      <c r="I674" s="49" t="n">
        <v>7.698378252952756</v>
      </c>
      <c r="J674" s="49" t="n">
        <v>7.548038998730615</v>
      </c>
      <c r="K674" s="49" t="n">
        <v>7.405251448737078</v>
      </c>
      <c r="L674" s="49" t="n">
        <v>7.268891993298548</v>
      </c>
      <c r="M674" s="49" t="n">
        <v>7.076143490857517</v>
      </c>
      <c r="N674" s="49" t="n">
        <v>6.908006482446559</v>
      </c>
      <c r="O674" s="49" t="n">
        <v>6.755967707065333</v>
      </c>
      <c r="P674" s="49" t="n">
        <v>6.616497794550605</v>
      </c>
      <c r="Q674" s="49" t="n">
        <v>6.487419527162346</v>
      </c>
      <c r="R674" s="49" t="n">
        <v>6.368023464042867</v>
      </c>
      <c r="S674" s="49" t="n">
        <v>6.254722078568629</v>
      </c>
      <c r="T674" s="49" t="n">
        <v>6.147810126439491</v>
      </c>
      <c r="U674" s="49" t="n">
        <v>6.047760506277005</v>
      </c>
      <c r="V674" s="49" t="n">
        <v>5.949973947938203</v>
      </c>
      <c r="W674" s="49" t="n">
        <v>5.83933405393539</v>
      </c>
      <c r="X674" s="49" t="n">
        <v>5.733567239298448</v>
      </c>
      <c r="Y674" s="49" t="n">
        <v>5.634477841782543</v>
      </c>
      <c r="Z674" s="49" t="n">
        <v>5.545631801345534</v>
      </c>
      <c r="AA674" s="49" t="n">
        <v>5.41590886151615</v>
      </c>
      <c r="AB674" s="49" t="n">
        <v>5.326051982000543</v>
      </c>
      <c r="AC674" s="49" t="n">
        <v>5.240885641311011</v>
      </c>
      <c r="AD674" s="49" t="n">
        <v>5.159840826948456</v>
      </c>
      <c r="AE674" s="49" t="n">
        <v>5.082449515053355</v>
      </c>
      <c r="AF674" s="50" t="n">
        <v>5.008322098856487</v>
      </c>
    </row>
    <row r="675" hidden="1" s="108">
      <c r="A675" s="49" t="inlineStr">
        <is>
          <t>Turkey_PV_3_low_temp_baseline</t>
        </is>
      </c>
      <c r="B675" s="49" t="n">
        <v>4.23807324908773</v>
      </c>
      <c r="C675" s="49" t="n">
        <v>4.052417271862609</v>
      </c>
      <c r="D675" s="49" t="n">
        <v>3.886598876592089</v>
      </c>
      <c r="E675" s="49" t="n">
        <v>3.735047136503638</v>
      </c>
      <c r="F675" s="49" t="n">
        <v>3.594212662037918</v>
      </c>
      <c r="G675" s="49" t="n">
        <v>3.461705116394499</v>
      </c>
      <c r="H675" s="49" t="n">
        <v>3.335843656404881</v>
      </c>
      <c r="I675" s="49" t="n">
        <v>3.215404659174054</v>
      </c>
      <c r="J675" s="49" t="n">
        <v>3.099471643097977</v>
      </c>
      <c r="K675" s="49" t="n">
        <v>2.98734164549276</v>
      </c>
      <c r="L675" s="49" t="n">
        <v>2.87846447340961</v>
      </c>
      <c r="M675" s="49" t="n">
        <v>2.80861601422298</v>
      </c>
      <c r="N675" s="49" t="n">
        <v>2.743318761189259</v>
      </c>
      <c r="O675" s="49" t="n">
        <v>2.681136875745006</v>
      </c>
      <c r="P675" s="49" t="n">
        <v>2.621818692285619</v>
      </c>
      <c r="Q675" s="49" t="n">
        <v>2.564434209370195</v>
      </c>
      <c r="R675" s="49" t="n">
        <v>2.508413174886313</v>
      </c>
      <c r="S675" s="49" t="n">
        <v>2.454956530961475</v>
      </c>
      <c r="T675" s="49" t="n">
        <v>2.403199862134681</v>
      </c>
      <c r="U675" s="49" t="n">
        <v>2.353291201534104</v>
      </c>
      <c r="V675" s="49" t="n">
        <v>2.30452266412681</v>
      </c>
      <c r="W675" s="49" t="n">
        <v>2.255372114422054</v>
      </c>
      <c r="X675" s="49" t="n">
        <v>2.206918690725047</v>
      </c>
      <c r="Y675" s="49" t="n">
        <v>2.160240593882852</v>
      </c>
      <c r="Z675" s="49" t="n">
        <v>2.119339179827142</v>
      </c>
      <c r="AA675" s="49" t="n">
        <v>2.054133837588394</v>
      </c>
      <c r="AB675" s="49" t="n">
        <v>2.009087433844882</v>
      </c>
      <c r="AC675" s="49" t="n">
        <v>1.965667167835152</v>
      </c>
      <c r="AD675" s="49" t="n">
        <v>1.923711659401397</v>
      </c>
      <c r="AE675" s="49" t="n">
        <v>1.883084366524929</v>
      </c>
      <c r="AF675" s="50" t="n">
        <v>1.843668731102273</v>
      </c>
    </row>
    <row r="676" hidden="1" s="108">
      <c r="A676" s="49" t="inlineStr">
        <is>
          <t>Turkey_PV_4_low_temp_baseline</t>
        </is>
      </c>
      <c r="B676" s="49" t="n">
        <v>4.83510001578766</v>
      </c>
      <c r="C676" s="49" t="n">
        <v>4.622218182217986</v>
      </c>
      <c r="D676" s="49" t="n">
        <v>4.432650060228914</v>
      </c>
      <c r="E676" s="49" t="n">
        <v>4.259829173785789</v>
      </c>
      <c r="F676" s="49" t="n">
        <v>4.099571483210694</v>
      </c>
      <c r="G676" s="49" t="n">
        <v>3.949059007035399</v>
      </c>
      <c r="H676" s="49" t="n">
        <v>3.806310022064723</v>
      </c>
      <c r="I676" s="49" t="n">
        <v>3.669881748032925</v>
      </c>
      <c r="J676" s="49" t="n">
        <v>3.538693464432432</v>
      </c>
      <c r="K676" s="49" t="n">
        <v>3.411916161905121</v>
      </c>
      <c r="L676" s="49" t="n">
        <v>3.28890093644689</v>
      </c>
      <c r="M676" s="49" t="n">
        <v>3.208655362135041</v>
      </c>
      <c r="N676" s="49" t="n">
        <v>3.133725598580831</v>
      </c>
      <c r="O676" s="49" t="n">
        <v>3.062429574274882</v>
      </c>
      <c r="P676" s="49" t="n">
        <v>2.994473310293506</v>
      </c>
      <c r="Q676" s="49" t="n">
        <v>2.928767085843579</v>
      </c>
      <c r="R676" s="49" t="n">
        <v>2.864642732631628</v>
      </c>
      <c r="S676" s="49" t="n">
        <v>2.803509648225916</v>
      </c>
      <c r="T676" s="49" t="n">
        <v>2.744354616486054</v>
      </c>
      <c r="U676" s="49" t="n">
        <v>2.687351980822094</v>
      </c>
      <c r="V676" s="49" t="n">
        <v>2.631671754876479</v>
      </c>
      <c r="W676" s="49" t="n">
        <v>2.575525569204933</v>
      </c>
      <c r="X676" s="49" t="n">
        <v>2.520182679743434</v>
      </c>
      <c r="Y676" s="49" t="n">
        <v>2.466908056296904</v>
      </c>
      <c r="Z676" s="49" t="n">
        <v>2.420394939581721</v>
      </c>
      <c r="AA676" s="49" t="n">
        <v>2.345361281724095</v>
      </c>
      <c r="AB676" s="49" t="n">
        <v>2.293959572690297</v>
      </c>
      <c r="AC676" s="49" t="n">
        <v>2.244450957886944</v>
      </c>
      <c r="AD676" s="49" t="n">
        <v>2.196645974348349</v>
      </c>
      <c r="AE676" s="49" t="n">
        <v>2.150384350651031</v>
      </c>
      <c r="AF676" s="50" t="n">
        <v>2.105529301590885</v>
      </c>
    </row>
    <row r="677" hidden="1" s="108">
      <c r="A677" s="49" t="inlineStr">
        <is>
          <t>Turkey_Onshore_3_high_temp_baseline</t>
        </is>
      </c>
      <c r="B677" s="49" t="n">
        <v>9.24526898887518</v>
      </c>
      <c r="C677" s="49" t="n">
        <v>8.884722807404751</v>
      </c>
      <c r="D677" s="49" t="n">
        <v>8.53833038016707</v>
      </c>
      <c r="E677" s="49" t="n">
        <v>8.202243461602864</v>
      </c>
      <c r="F677" s="49" t="n">
        <v>7.873662472945636</v>
      </c>
      <c r="G677" s="49" t="n">
        <v>7.550470679269351</v>
      </c>
      <c r="H677" s="49" t="n">
        <v>7.23101321621934</v>
      </c>
      <c r="I677" s="49" t="n">
        <v>6.91395721577107</v>
      </c>
      <c r="J677" s="49" t="n">
        <v>6.598199720235653</v>
      </c>
      <c r="K677" s="49" t="n">
        <v>6.282804978175005</v>
      </c>
      <c r="L677" s="49" t="n">
        <v>5.966960463455445</v>
      </c>
      <c r="M677" s="49" t="n">
        <v>5.834248899893261</v>
      </c>
      <c r="N677" s="49" t="n">
        <v>5.721488655745125</v>
      </c>
      <c r="O677" s="49" t="n">
        <v>5.610668983505287</v>
      </c>
      <c r="P677" s="49" t="n">
        <v>5.501938990178278</v>
      </c>
      <c r="Q677" s="49" t="n">
        <v>5.395953252406728</v>
      </c>
      <c r="R677" s="49" t="n">
        <v>5.290729348491936</v>
      </c>
      <c r="S677" s="49" t="n">
        <v>5.186589185984067</v>
      </c>
      <c r="T677" s="49" t="n">
        <v>5.087009498124035</v>
      </c>
      <c r="U677" s="49" t="n">
        <v>4.986438345022427</v>
      </c>
      <c r="V677" s="49" t="n">
        <v>4.885274129410884</v>
      </c>
      <c r="W677" s="49" t="n">
        <v>4.794250848275039</v>
      </c>
      <c r="X677" s="49" t="n">
        <v>4.704523573261378</v>
      </c>
      <c r="Y677" s="49" t="n">
        <v>4.614998681148164</v>
      </c>
      <c r="Z677" s="49" t="n">
        <v>4.531244884231346</v>
      </c>
      <c r="AA677" s="49" t="n">
        <v>4.396846594355184</v>
      </c>
      <c r="AB677" s="49" t="n">
        <v>4.300738116933437</v>
      </c>
      <c r="AC677" s="49" t="n">
        <v>4.205398805607889</v>
      </c>
      <c r="AD677" s="49" t="n">
        <v>4.110654948705377</v>
      </c>
      <c r="AE677" s="49" t="n">
        <v>4.016350757611312</v>
      </c>
      <c r="AF677" s="50" t="n">
        <v>3.922345242616744</v>
      </c>
    </row>
    <row r="678" hidden="1" s="108">
      <c r="A678" s="49" t="inlineStr">
        <is>
          <t>Turkey_Offshore_1_high_temp_baseline</t>
        </is>
      </c>
      <c r="B678" s="49" t="n">
        <v>9.560085672459413</v>
      </c>
      <c r="C678" s="49" t="n">
        <v>9.160702086128813</v>
      </c>
      <c r="D678" s="49" t="n">
        <v>8.790243563787499</v>
      </c>
      <c r="E678" s="49" t="n">
        <v>8.439510140054537</v>
      </c>
      <c r="F678" s="49" t="n">
        <v>8.102625585738938</v>
      </c>
      <c r="G678" s="49" t="n">
        <v>7.775586574182713</v>
      </c>
      <c r="H678" s="49" t="n">
        <v>7.455521861645444</v>
      </c>
      <c r="I678" s="49" t="n">
        <v>7.140282072556215</v>
      </c>
      <c r="J678" s="49" t="n">
        <v>6.82819765800917</v>
      </c>
      <c r="K678" s="49" t="n">
        <v>6.517928546667299</v>
      </c>
      <c r="L678" s="49" t="n">
        <v>6.208366665479188</v>
      </c>
      <c r="M678" s="49" t="n">
        <v>6.044860505259003</v>
      </c>
      <c r="N678" s="49" t="n">
        <v>5.897425342825771</v>
      </c>
      <c r="O678" s="49" t="n">
        <v>5.760285169932385</v>
      </c>
      <c r="P678" s="49" t="n">
        <v>5.631064124918832</v>
      </c>
      <c r="Q678" s="49" t="n">
        <v>5.508303882925439</v>
      </c>
      <c r="R678" s="49" t="n">
        <v>5.391551648551994</v>
      </c>
      <c r="S678" s="49" t="n">
        <v>5.278354048904715</v>
      </c>
      <c r="T678" s="49" t="n">
        <v>5.168938428825351</v>
      </c>
      <c r="U678" s="49" t="n">
        <v>5.063656247577438</v>
      </c>
      <c r="V678" s="49" t="n">
        <v>4.959327139433668</v>
      </c>
      <c r="W678" s="49" t="n">
        <v>4.847604552576708</v>
      </c>
      <c r="X678" s="49" t="n">
        <v>4.738373258409768</v>
      </c>
      <c r="Y678" s="49" t="n">
        <v>4.632898999770521</v>
      </c>
      <c r="Z678" s="49" t="n">
        <v>4.533681050928742</v>
      </c>
      <c r="AA678" s="49" t="n">
        <v>4.404979804810237</v>
      </c>
      <c r="AB678" s="49" t="n">
        <v>4.303236890036175</v>
      </c>
      <c r="AC678" s="49" t="n">
        <v>4.203870233963651</v>
      </c>
      <c r="AD678" s="49" t="n">
        <v>4.106479878239248</v>
      </c>
      <c r="AE678" s="49" t="n">
        <v>4.010734375933457</v>
      </c>
      <c r="AF678" s="50" t="n">
        <v>3.916355313813164</v>
      </c>
    </row>
    <row r="679" hidden="1" s="108">
      <c r="A679" s="49" t="inlineStr">
        <is>
          <t>Turkey_Offshore_2_high_temp_baseline</t>
        </is>
      </c>
      <c r="B679" s="49" t="n">
        <v>11.21561809306375</v>
      </c>
      <c r="C679" s="49" t="n">
        <v>10.75949043592101</v>
      </c>
      <c r="D679" s="49" t="n">
        <v>10.34056045003966</v>
      </c>
      <c r="E679" s="49" t="n">
        <v>9.947255342242794</v>
      </c>
      <c r="F679" s="49" t="n">
        <v>9.572199798718863</v>
      </c>
      <c r="G679" s="49" t="n">
        <v>9.210384109915076</v>
      </c>
      <c r="H679" s="49" t="n">
        <v>8.858229016987835</v>
      </c>
      <c r="I679" s="49" t="n">
        <v>8.513068045443351</v>
      </c>
      <c r="J679" s="49" t="n">
        <v>8.172842183575726</v>
      </c>
      <c r="K679" s="49" t="n">
        <v>7.83591032695576</v>
      </c>
      <c r="L679" s="49" t="n">
        <v>7.500926471007805</v>
      </c>
      <c r="M679" s="49" t="n">
        <v>7.305441577783125</v>
      </c>
      <c r="N679" s="49" t="n">
        <v>7.130661439532114</v>
      </c>
      <c r="O679" s="49" t="n">
        <v>6.969167505747247</v>
      </c>
      <c r="P679" s="49" t="n">
        <v>6.817914271764259</v>
      </c>
      <c r="Q679" s="49" t="n">
        <v>6.675035065748133</v>
      </c>
      <c r="R679" s="49" t="n">
        <v>6.539958481499743</v>
      </c>
      <c r="S679" s="49" t="n">
        <v>6.409527242627239</v>
      </c>
      <c r="T679" s="49" t="n">
        <v>6.284043538709885</v>
      </c>
      <c r="U679" s="49" t="n">
        <v>6.163970943119669</v>
      </c>
      <c r="V679" s="49" t="n">
        <v>6.045203418609951</v>
      </c>
      <c r="W679" s="49" t="n">
        <v>5.916268216375292</v>
      </c>
      <c r="X679" s="49" t="n">
        <v>5.790679541643875</v>
      </c>
      <c r="Y679" s="49" t="n">
        <v>5.670087916164746</v>
      </c>
      <c r="Z679" s="49" t="n">
        <v>5.557748215526273</v>
      </c>
      <c r="AA679" s="49" t="n">
        <v>5.407292154522903</v>
      </c>
      <c r="AB679" s="49" t="n">
        <v>5.291956821064098</v>
      </c>
      <c r="AC679" s="49" t="n">
        <v>5.179866489808986</v>
      </c>
      <c r="AD679" s="49" t="n">
        <v>5.070512480813651</v>
      </c>
      <c r="AE679" s="49" t="n">
        <v>4.963474397841128</v>
      </c>
      <c r="AF679" s="50" t="n">
        <v>4.85840022393618</v>
      </c>
    </row>
    <row r="680" hidden="1" s="108">
      <c r="A680" s="49" t="inlineStr">
        <is>
          <t>Turkey_PV_3_high_temp_baseline</t>
        </is>
      </c>
      <c r="B680" s="49" t="n">
        <v>8.886568779474535</v>
      </c>
      <c r="C680" s="49" t="n">
        <v>8.387828020319981</v>
      </c>
      <c r="D680" s="49" t="n">
        <v>7.913641892356096</v>
      </c>
      <c r="E680" s="49" t="n">
        <v>7.456607593781687</v>
      </c>
      <c r="F680" s="49" t="n">
        <v>7.011965172967043</v>
      </c>
      <c r="G680" s="49" t="n">
        <v>6.576473219931713</v>
      </c>
      <c r="H680" s="49" t="n">
        <v>6.147821615977469</v>
      </c>
      <c r="I680" s="49" t="n">
        <v>5.724301303458473</v>
      </c>
      <c r="J680" s="49" t="n">
        <v>5.304607410515572</v>
      </c>
      <c r="K680" s="49" t="n">
        <v>4.887716165825383</v>
      </c>
      <c r="L680" s="49" t="n">
        <v>4.472804847600985</v>
      </c>
      <c r="M680" s="49" t="n">
        <v>4.342258078642303</v>
      </c>
      <c r="N680" s="49" t="n">
        <v>4.216040902220098</v>
      </c>
      <c r="O680" s="49" t="n">
        <v>4.092704928010203</v>
      </c>
      <c r="P680" s="49" t="n">
        <v>3.972001414975718</v>
      </c>
      <c r="Q680" s="49" t="n">
        <v>3.852993881142222</v>
      </c>
      <c r="R680" s="49" t="n">
        <v>3.735110373496479</v>
      </c>
      <c r="S680" s="49" t="n">
        <v>3.619572457680529</v>
      </c>
      <c r="T680" s="49" t="n">
        <v>3.505509271030856</v>
      </c>
      <c r="U680" s="49" t="n">
        <v>3.393074997304107</v>
      </c>
      <c r="V680" s="49" t="n">
        <v>3.281557430266069</v>
      </c>
      <c r="W680" s="49" t="n">
        <v>3.170970084993521</v>
      </c>
      <c r="X680" s="49" t="n">
        <v>3.060456300214041</v>
      </c>
      <c r="Y680" s="49" t="n">
        <v>2.951087776936431</v>
      </c>
      <c r="Z680" s="49" t="n">
        <v>2.846815961247995</v>
      </c>
      <c r="AA680" s="49" t="n">
        <v>2.717852403226352</v>
      </c>
      <c r="AB680" s="49" t="n">
        <v>2.608256816168752</v>
      </c>
      <c r="AC680" s="49" t="n">
        <v>2.499612566905665</v>
      </c>
      <c r="AD680" s="49" t="n">
        <v>2.391740570116399</v>
      </c>
      <c r="AE680" s="49" t="n">
        <v>2.284487932060279</v>
      </c>
      <c r="AF680" s="50" t="n">
        <v>2.177722781686989</v>
      </c>
    </row>
    <row r="681" hidden="1" s="108">
      <c r="A681" s="49" t="inlineStr">
        <is>
          <t>Turkey_PV_4_high_temp_baseline</t>
        </is>
      </c>
      <c r="B681" s="49" t="n">
        <v>9.948115478814138</v>
      </c>
      <c r="C681" s="49" t="n">
        <v>9.391182439209363</v>
      </c>
      <c r="D681" s="49" t="n">
        <v>8.862611848190193</v>
      </c>
      <c r="E681" s="49" t="n">
        <v>8.353794936847464</v>
      </c>
      <c r="F681" s="49" t="n">
        <v>7.85919480141021</v>
      </c>
      <c r="G681" s="49" t="n">
        <v>7.375039385244591</v>
      </c>
      <c r="H681" s="49" t="n">
        <v>6.898638805414415</v>
      </c>
      <c r="I681" s="49" t="n">
        <v>6.42800146550599</v>
      </c>
      <c r="J681" s="49" t="n">
        <v>5.9616051901348</v>
      </c>
      <c r="K681" s="49" t="n">
        <v>5.498254136186063</v>
      </c>
      <c r="L681" s="49" t="n">
        <v>5.036985727433589</v>
      </c>
      <c r="M681" s="49" t="n">
        <v>4.890307135518539</v>
      </c>
      <c r="N681" s="49" t="n">
        <v>4.748624590648832</v>
      </c>
      <c r="O681" s="49" t="n">
        <v>4.610244739186996</v>
      </c>
      <c r="P681" s="49" t="n">
        <v>4.474871426505395</v>
      </c>
      <c r="Q681" s="49" t="n">
        <v>4.341412136624574</v>
      </c>
      <c r="R681" s="49" t="n">
        <v>4.209200154152692</v>
      </c>
      <c r="S681" s="49" t="n">
        <v>4.0796461582886</v>
      </c>
      <c r="T681" s="49" t="n">
        <v>3.951736810941686</v>
      </c>
      <c r="U681" s="49" t="n">
        <v>3.825646133309448</v>
      </c>
      <c r="V681" s="49" t="n">
        <v>3.700547713127449</v>
      </c>
      <c r="W681" s="49" t="n">
        <v>3.576618059492528</v>
      </c>
      <c r="X681" s="49" t="n">
        <v>3.452866370702273</v>
      </c>
      <c r="Y681" s="49" t="n">
        <v>3.330538616939519</v>
      </c>
      <c r="Z681" s="49" t="n">
        <v>3.214233243501216</v>
      </c>
      <c r="AA681" s="49" t="n">
        <v>3.069334570137134</v>
      </c>
      <c r="AB681" s="49" t="n">
        <v>2.947035966396318</v>
      </c>
      <c r="AC681" s="49" t="n">
        <v>2.825961990413933</v>
      </c>
      <c r="AD681" s="49" t="n">
        <v>2.705913821268933</v>
      </c>
      <c r="AE681" s="49" t="n">
        <v>2.58672237611186</v>
      </c>
      <c r="AF681" s="50" t="n">
        <v>2.468242459883148</v>
      </c>
    </row>
    <row r="682" hidden="1" s="108">
      <c r="A682" s="49" t="inlineStr">
        <is>
          <t>Trinidad_and_Tobago_Offshore_1_low_temp_baseline</t>
        </is>
      </c>
      <c r="B682" s="49" t="n">
        <v>5.529404203136182</v>
      </c>
      <c r="C682" s="49" t="n">
        <v>5.352702102558434</v>
      </c>
      <c r="D682" s="49" t="n">
        <v>5.199352446341874</v>
      </c>
      <c r="E682" s="49" t="n">
        <v>5.062701983360281</v>
      </c>
      <c r="F682" s="49" t="n">
        <v>4.938556077327532</v>
      </c>
      <c r="G682" s="49" t="n">
        <v>4.824106039271645</v>
      </c>
      <c r="H682" s="49" t="n">
        <v>4.717382327386661</v>
      </c>
      <c r="I682" s="49" t="n">
        <v>4.616952369147286</v>
      </c>
      <c r="J682" s="49" t="n">
        <v>4.521742709886656</v>
      </c>
      <c r="K682" s="49" t="n">
        <v>4.430928898786609</v>
      </c>
      <c r="L682" s="49" t="n">
        <v>4.343864414309358</v>
      </c>
      <c r="M682" s="49" t="n">
        <v>4.22985186259199</v>
      </c>
      <c r="N682" s="49" t="n">
        <v>4.130044992845018</v>
      </c>
      <c r="O682" s="49" t="n">
        <v>4.039540235968241</v>
      </c>
      <c r="P682" s="49" t="n">
        <v>3.956304532918964</v>
      </c>
      <c r="Q682" s="49" t="n">
        <v>3.879083586916336</v>
      </c>
      <c r="R682" s="49" t="n">
        <v>3.807468518120756</v>
      </c>
      <c r="S682" s="49" t="n">
        <v>3.739392564728766</v>
      </c>
      <c r="T682" s="49" t="n">
        <v>3.67502521131376</v>
      </c>
      <c r="U682" s="49" t="n">
        <v>3.614638579258981</v>
      </c>
      <c r="V682" s="49" t="n">
        <v>3.555582963934796</v>
      </c>
      <c r="W682" s="49" t="n">
        <v>3.489151586129952</v>
      </c>
      <c r="X682" s="49" t="n">
        <v>3.425552853915321</v>
      </c>
      <c r="Y682" s="49" t="n">
        <v>3.365825521138983</v>
      </c>
      <c r="Z682" s="49" t="n">
        <v>3.312022896621823</v>
      </c>
      <c r="AA682" s="49" t="n">
        <v>3.234700215834546</v>
      </c>
      <c r="AB682" s="49" t="n">
        <v>3.180363730490634</v>
      </c>
      <c r="AC682" s="49" t="n">
        <v>3.128752145093102</v>
      </c>
      <c r="AD682" s="49" t="n">
        <v>3.079537229567244</v>
      </c>
      <c r="AE682" s="49" t="n">
        <v>3.032448956178385</v>
      </c>
      <c r="AF682" s="50" t="n">
        <v>2.987262492490794</v>
      </c>
    </row>
    <row r="683" hidden="1" s="108">
      <c r="A683" s="49" t="inlineStr">
        <is>
          <t>Trinidad_and_Tobago_Offshore_2_low_temp_baseline</t>
        </is>
      </c>
      <c r="B683" s="49" t="n">
        <v>6.847401758228987</v>
      </c>
      <c r="C683" s="49" t="n">
        <v>6.629874425241718</v>
      </c>
      <c r="D683" s="49" t="n">
        <v>6.442610819057608</v>
      </c>
      <c r="E683" s="49" t="n">
        <v>6.276989435376621</v>
      </c>
      <c r="F683" s="49" t="n">
        <v>6.127575148847203</v>
      </c>
      <c r="G683" s="49" t="n">
        <v>5.990728970450667</v>
      </c>
      <c r="H683" s="49" t="n">
        <v>5.863899379380727</v>
      </c>
      <c r="I683" s="49" t="n">
        <v>5.745230702149756</v>
      </c>
      <c r="J683" s="49" t="n">
        <v>5.633332623970958</v>
      </c>
      <c r="K683" s="49" t="n">
        <v>5.527137488841734</v>
      </c>
      <c r="L683" s="49" t="n">
        <v>5.425808194292831</v>
      </c>
      <c r="M683" s="49" t="n">
        <v>5.281842222049031</v>
      </c>
      <c r="N683" s="49" t="n">
        <v>5.156285139824483</v>
      </c>
      <c r="O683" s="49" t="n">
        <v>5.042768655636209</v>
      </c>
      <c r="P683" s="49" t="n">
        <v>4.938652785197569</v>
      </c>
      <c r="Q683" s="49" t="n">
        <v>4.842309015800976</v>
      </c>
      <c r="R683" s="49" t="n">
        <v>4.753206880099661</v>
      </c>
      <c r="S683" s="49" t="n">
        <v>4.668662582751599</v>
      </c>
      <c r="T683" s="49" t="n">
        <v>4.588896833116909</v>
      </c>
      <c r="U683" s="49" t="n">
        <v>4.514263637546209</v>
      </c>
      <c r="V683" s="49" t="n">
        <v>4.441322019764524</v>
      </c>
      <c r="W683" s="49" t="n">
        <v>4.358753824154846</v>
      </c>
      <c r="X683" s="49" t="n">
        <v>4.279830944111167</v>
      </c>
      <c r="Y683" s="49" t="n">
        <v>4.205903904098428</v>
      </c>
      <c r="Z683" s="49" t="n">
        <v>4.139641687153365</v>
      </c>
      <c r="AA683" s="49" t="n">
        <v>4.042789347943684</v>
      </c>
      <c r="AB683" s="49" t="n">
        <v>3.975769478227286</v>
      </c>
      <c r="AC683" s="49" t="n">
        <v>3.912259915398972</v>
      </c>
      <c r="AD683" s="49" t="n">
        <v>3.851835146559587</v>
      </c>
      <c r="AE683" s="49" t="n">
        <v>3.794145180540431</v>
      </c>
      <c r="AF683" s="50" t="n">
        <v>3.738898667834508</v>
      </c>
    </row>
    <row r="684" hidden="1" s="108">
      <c r="A684" s="49" t="inlineStr">
        <is>
          <t>Trinidad_and_Tobago_PV_4_low_temp_baseline</t>
        </is>
      </c>
      <c r="B684" s="49" t="n">
        <v>4.651639674393532</v>
      </c>
      <c r="C684" s="49" t="n">
        <v>4.444997335738057</v>
      </c>
      <c r="D684" s="49" t="n">
        <v>4.261890815984938</v>
      </c>
      <c r="E684" s="49" t="n">
        <v>4.095687987938698</v>
      </c>
      <c r="F684" s="49" t="n">
        <v>3.94216329275775</v>
      </c>
      <c r="G684" s="49" t="n">
        <v>3.798471012852967</v>
      </c>
      <c r="H684" s="49" t="n">
        <v>3.662610093570513</v>
      </c>
      <c r="I684" s="49" t="n">
        <v>3.533123818578992</v>
      </c>
      <c r="J684" s="49" t="n">
        <v>3.408921141702744</v>
      </c>
      <c r="K684" s="49" t="n">
        <v>3.28916522805192</v>
      </c>
      <c r="L684" s="49" t="n">
        <v>3.173201129914391</v>
      </c>
      <c r="M684" s="49" t="n">
        <v>3.094921941961368</v>
      </c>
      <c r="N684" s="49" t="n">
        <v>3.021998493234971</v>
      </c>
      <c r="O684" s="49" t="n">
        <v>2.952726779630432</v>
      </c>
      <c r="P684" s="49" t="n">
        <v>2.886809429580095</v>
      </c>
      <c r="Q684" s="49" t="n">
        <v>2.823142628766349</v>
      </c>
      <c r="R684" s="49" t="n">
        <v>2.761049726244354</v>
      </c>
      <c r="S684" s="49" t="n">
        <v>2.701959520855049</v>
      </c>
      <c r="T684" s="49" t="n">
        <v>2.644845662536667</v>
      </c>
      <c r="U684" s="49" t="n">
        <v>2.589885294406928</v>
      </c>
      <c r="V684" s="49" t="n">
        <v>2.53623770520689</v>
      </c>
      <c r="W684" s="49" t="n">
        <v>2.482092739431828</v>
      </c>
      <c r="X684" s="49" t="n">
        <v>2.42873516602764</v>
      </c>
      <c r="Y684" s="49" t="n">
        <v>2.377447363370607</v>
      </c>
      <c r="Z684" s="49" t="n">
        <v>2.332986093448962</v>
      </c>
      <c r="AA684" s="49" t="n">
        <v>2.25959496807391</v>
      </c>
      <c r="AB684" s="49" t="n">
        <v>2.210128556212258</v>
      </c>
      <c r="AC684" s="49" t="n">
        <v>2.162555842713402</v>
      </c>
      <c r="AD684" s="49" t="n">
        <v>2.116685159989407</v>
      </c>
      <c r="AE684" s="49" t="n">
        <v>2.072354419270337</v>
      </c>
      <c r="AF684" s="50" t="n">
        <v>2.029425328462799</v>
      </c>
    </row>
    <row r="685" hidden="1" s="108">
      <c r="A685" s="49" t="inlineStr">
        <is>
          <t>Trinidad_and_Tobago_Offshore_1_high_temp_baseline</t>
        </is>
      </c>
      <c r="B685" s="49" t="n">
        <v>7.403735061151306</v>
      </c>
      <c r="C685" s="49" t="n">
        <v>7.08309043269062</v>
      </c>
      <c r="D685" s="49" t="n">
        <v>6.784221743249869</v>
      </c>
      <c r="E685" s="49" t="n">
        <v>6.500619772737167</v>
      </c>
      <c r="F685" s="49" t="n">
        <v>6.22815464647808</v>
      </c>
      <c r="G685" s="49" t="n">
        <v>5.964039105133832</v>
      </c>
      <c r="H685" s="49" t="n">
        <v>5.70629942321183</v>
      </c>
      <c r="I685" s="49" t="n">
        <v>5.453482682688183</v>
      </c>
      <c r="J685" s="49" t="n">
        <v>5.204484275247755</v>
      </c>
      <c r="K685" s="49" t="n">
        <v>4.958440964828705</v>
      </c>
      <c r="L685" s="49" t="n">
        <v>4.714661766138493</v>
      </c>
      <c r="M685" s="49" t="n">
        <v>4.58970852040912</v>
      </c>
      <c r="N685" s="49" t="n">
        <v>4.4766708320716</v>
      </c>
      <c r="O685" s="49" t="n">
        <v>4.371300569278292</v>
      </c>
      <c r="P685" s="49" t="n">
        <v>4.271854400258311</v>
      </c>
      <c r="Q685" s="49" t="n">
        <v>4.177264131539469</v>
      </c>
      <c r="R685" s="49" t="n">
        <v>4.087203697609247</v>
      </c>
      <c r="S685" s="49" t="n">
        <v>3.999864752820132</v>
      </c>
      <c r="T685" s="49" t="n">
        <v>3.915421556041912</v>
      </c>
      <c r="U685" s="49" t="n">
        <v>3.83414102868916</v>
      </c>
      <c r="V685" s="49" t="n">
        <v>3.753670104783496</v>
      </c>
      <c r="W685" s="49" t="n">
        <v>3.667268004263009</v>
      </c>
      <c r="X685" s="49" t="n">
        <v>3.582867124405539</v>
      </c>
      <c r="Y685" s="49" t="n">
        <v>3.501418144363977</v>
      </c>
      <c r="Z685" s="49" t="n">
        <v>3.424793504332779</v>
      </c>
      <c r="AA685" s="49" t="n">
        <v>3.326384312738624</v>
      </c>
      <c r="AB685" s="49" t="n">
        <v>3.248225655098051</v>
      </c>
      <c r="AC685" s="49" t="n">
        <v>3.172029996515056</v>
      </c>
      <c r="AD685" s="49" t="n">
        <v>3.097510102848997</v>
      </c>
      <c r="AE685" s="49" t="n">
        <v>3.024429448852537</v>
      </c>
      <c r="AF685" s="50" t="n">
        <v>2.952590829451587</v>
      </c>
    </row>
    <row r="686" hidden="1" s="108">
      <c r="A686" s="49" t="inlineStr">
        <is>
          <t>Trinidad_and_Tobago_Offshore_2_high_temp_baseline</t>
        </is>
      </c>
      <c r="B686" s="49" t="n">
        <v>8.541635594538009</v>
      </c>
      <c r="C686" s="49" t="n">
        <v>8.182944030065315</v>
      </c>
      <c r="D686" s="49" t="n">
        <v>7.852060259821837</v>
      </c>
      <c r="E686" s="49" t="n">
        <v>7.540820803180205</v>
      </c>
      <c r="F686" s="49" t="n">
        <v>7.244055144447168</v>
      </c>
      <c r="G686" s="49" t="n">
        <v>6.958281464572064</v>
      </c>
      <c r="H686" s="49" t="n">
        <v>6.681041177807741</v>
      </c>
      <c r="I686" s="49" t="n">
        <v>6.41053083829062</v>
      </c>
      <c r="J686" s="49" t="n">
        <v>6.145385287492704</v>
      </c>
      <c r="K686" s="49" t="n">
        <v>5.884543259985816</v>
      </c>
      <c r="L686" s="49" t="n">
        <v>5.627160545150208</v>
      </c>
      <c r="M686" s="49" t="n">
        <v>5.479823483246163</v>
      </c>
      <c r="N686" s="49" t="n">
        <v>5.347778271090178</v>
      </c>
      <c r="O686" s="49" t="n">
        <v>5.225576805117969</v>
      </c>
      <c r="P686" s="49" t="n">
        <v>5.11098612267448</v>
      </c>
      <c r="Q686" s="49" t="n">
        <v>5.002639219794777</v>
      </c>
      <c r="R686" s="49" t="n">
        <v>4.900122641941067</v>
      </c>
      <c r="S686" s="49" t="n">
        <v>4.801113937680888</v>
      </c>
      <c r="T686" s="49" t="n">
        <v>4.705841250849548</v>
      </c>
      <c r="U686" s="49" t="n">
        <v>4.614652474713513</v>
      </c>
      <c r="V686" s="49" t="n">
        <v>4.524519213718577</v>
      </c>
      <c r="W686" s="49" t="n">
        <v>4.426436184504143</v>
      </c>
      <c r="X686" s="49" t="n">
        <v>4.330965909904868</v>
      </c>
      <c r="Y686" s="49" t="n">
        <v>4.23933841265518</v>
      </c>
      <c r="Z686" s="49" t="n">
        <v>4.153975126238934</v>
      </c>
      <c r="AA686" s="49" t="n">
        <v>4.04052971747157</v>
      </c>
      <c r="AB686" s="49" t="n">
        <v>3.953262660274748</v>
      </c>
      <c r="AC686" s="49" t="n">
        <v>3.868575528848701</v>
      </c>
      <c r="AD686" s="49" t="n">
        <v>3.786100920592426</v>
      </c>
      <c r="AE686" s="49" t="n">
        <v>3.705536545531649</v>
      </c>
      <c r="AF686" s="50" t="n">
        <v>3.626630603506085</v>
      </c>
    </row>
    <row r="687" hidden="1" s="108">
      <c r="A687" s="49" t="inlineStr">
        <is>
          <t>Trinidad_and_Tobago_PV_4_high_temp_baseline</t>
        </is>
      </c>
      <c r="B687" s="49" t="n">
        <v>9.255391217143984</v>
      </c>
      <c r="C687" s="49" t="n">
        <v>8.736291302272239</v>
      </c>
      <c r="D687" s="49" t="n">
        <v>8.24501572851937</v>
      </c>
      <c r="E687" s="49" t="n">
        <v>7.773287284272435</v>
      </c>
      <c r="F687" s="49" t="n">
        <v>7.315791047414243</v>
      </c>
      <c r="G687" s="49" t="n">
        <v>6.868913844464176</v>
      </c>
      <c r="H687" s="49" t="n">
        <v>6.430086009342027</v>
      </c>
      <c r="I687" s="49" t="n">
        <v>5.997411328182398</v>
      </c>
      <c r="J687" s="49" t="n">
        <v>5.569446480797587</v>
      </c>
      <c r="K687" s="49" t="n">
        <v>5.145063188408664</v>
      </c>
      <c r="L687" s="49" t="n">
        <v>4.723358586813278</v>
      </c>
      <c r="M687" s="49" t="n">
        <v>4.58627514946856</v>
      </c>
      <c r="N687" s="49" t="n">
        <v>4.454174972743343</v>
      </c>
      <c r="O687" s="49" t="n">
        <v>4.32537752836539</v>
      </c>
      <c r="P687" s="49" t="n">
        <v>4.199595477601554</v>
      </c>
      <c r="Q687" s="49" t="n">
        <v>4.07574180614389</v>
      </c>
      <c r="R687" s="49" t="n">
        <v>3.953152585507164</v>
      </c>
      <c r="S687" s="49" t="n">
        <v>3.833249099906983</v>
      </c>
      <c r="T687" s="49" t="n">
        <v>3.715019940193509</v>
      </c>
      <c r="U687" s="49" t="n">
        <v>3.59864543315646</v>
      </c>
      <c r="V687" s="49" t="n">
        <v>3.48329798434651</v>
      </c>
      <c r="W687" s="49" t="n">
        <v>3.368731120714235</v>
      </c>
      <c r="X687" s="49" t="n">
        <v>3.254354454090601</v>
      </c>
      <c r="Y687" s="49" t="n">
        <v>3.141426730425866</v>
      </c>
      <c r="Z687" s="49" t="n">
        <v>3.034595151784839</v>
      </c>
      <c r="AA687" s="49" t="n">
        <v>2.898888227143835</v>
      </c>
      <c r="AB687" s="49" t="n">
        <v>2.7860234471172</v>
      </c>
      <c r="AC687" s="49" t="n">
        <v>2.674412022976539</v>
      </c>
      <c r="AD687" s="49" t="n">
        <v>2.56385512145828</v>
      </c>
      <c r="AE687" s="49" t="n">
        <v>2.454183729439658</v>
      </c>
      <c r="AF687" s="50" t="n">
        <v>2.345252786442113</v>
      </c>
    </row>
    <row r="688" hidden="1" s="108">
      <c r="A688" s="49" t="inlineStr">
        <is>
          <t>Taiwan_Onshore_3_low_temp_baseline</t>
        </is>
      </c>
      <c r="B688" s="49" t="n">
        <v>4.866231211993727</v>
      </c>
      <c r="C688" s="49" t="n">
        <v>4.72915920891541</v>
      </c>
      <c r="D688" s="49" t="n">
        <v>4.601996287738002</v>
      </c>
      <c r="E688" s="49" t="n">
        <v>4.482546420299284</v>
      </c>
      <c r="F688" s="49" t="n">
        <v>4.369241753556093</v>
      </c>
      <c r="G688" s="49" t="n">
        <v>4.260924743893488</v>
      </c>
      <c r="H688" s="49" t="n">
        <v>4.156716825750151</v>
      </c>
      <c r="I688" s="49" t="n">
        <v>4.05593550294526</v>
      </c>
      <c r="J688" s="49" t="n">
        <v>3.958039963711141</v>
      </c>
      <c r="K688" s="49" t="n">
        <v>3.862594232814263</v>
      </c>
      <c r="L688" s="49" t="n">
        <v>3.769241504371396</v>
      </c>
      <c r="M688" s="49" t="n">
        <v>3.691291586160728</v>
      </c>
      <c r="N688" s="49" t="n">
        <v>3.627440291465668</v>
      </c>
      <c r="O688" s="49" t="n">
        <v>3.565472809258036</v>
      </c>
      <c r="P688" s="49" t="n">
        <v>3.505476863080952</v>
      </c>
      <c r="Q688" s="49" t="n">
        <v>3.447879662583207</v>
      </c>
      <c r="R688" s="49" t="n">
        <v>3.391337379509027</v>
      </c>
      <c r="S688" s="49" t="n">
        <v>3.33605824674349</v>
      </c>
      <c r="T688" s="49" t="n">
        <v>3.284359523257726</v>
      </c>
      <c r="U688" s="49" t="n">
        <v>3.232515761169141</v>
      </c>
      <c r="V688" s="49" t="n">
        <v>3.180791416294947</v>
      </c>
      <c r="W688" s="49" t="n">
        <v>3.13445150808715</v>
      </c>
      <c r="X688" s="49" t="n">
        <v>3.089749042460891</v>
      </c>
      <c r="Y688" s="49" t="n">
        <v>3.045961336152106</v>
      </c>
      <c r="Z688" s="49" t="n">
        <v>3.006800437486684</v>
      </c>
      <c r="AA688" s="49" t="n">
        <v>2.934756070588893</v>
      </c>
      <c r="AB688" s="49" t="n">
        <v>2.888990278241198</v>
      </c>
      <c r="AC688" s="49" t="n">
        <v>2.84455124401891</v>
      </c>
      <c r="AD688" s="49" t="n">
        <v>2.801333155841011</v>
      </c>
      <c r="AE688" s="49" t="n">
        <v>2.759243345131638</v>
      </c>
      <c r="AF688" s="50" t="n">
        <v>2.718200164982649</v>
      </c>
    </row>
    <row r="689" hidden="1" s="108">
      <c r="A689" s="49" t="inlineStr">
        <is>
          <t>Taiwan_Offshore_1_low_temp_baseline</t>
        </is>
      </c>
      <c r="B689" s="49" t="n">
        <v>4.890372161818426</v>
      </c>
      <c r="C689" s="49" t="n">
        <v>4.733084064749408</v>
      </c>
      <c r="D689" s="49" t="n">
        <v>4.595435413311629</v>
      </c>
      <c r="E689" s="49" t="n">
        <v>4.471827468183126</v>
      </c>
      <c r="F689" s="49" t="n">
        <v>4.358729999368929</v>
      </c>
      <c r="G689" s="49" t="n">
        <v>4.253778876634598</v>
      </c>
      <c r="H689" s="49" t="n">
        <v>4.155316041162785</v>
      </c>
      <c r="I689" s="49" t="n">
        <v>4.062135270223723</v>
      </c>
      <c r="J689" s="49" t="n">
        <v>3.97333253716556</v>
      </c>
      <c r="K689" s="49" t="n">
        <v>3.888213360423116</v>
      </c>
      <c r="L689" s="49" t="n">
        <v>3.806232998336203</v>
      </c>
      <c r="M689" s="49" t="n">
        <v>3.707513052958275</v>
      </c>
      <c r="N689" s="49" t="n">
        <v>3.620735630852209</v>
      </c>
      <c r="O689" s="49" t="n">
        <v>3.541788881433195</v>
      </c>
      <c r="P689" s="49" t="n">
        <v>3.468967724663004</v>
      </c>
      <c r="Q689" s="49" t="n">
        <v>3.401220038262316</v>
      </c>
      <c r="R689" s="49" t="n">
        <v>3.338202543661908</v>
      </c>
      <c r="S689" s="49" t="n">
        <v>3.278181930837519</v>
      </c>
      <c r="T689" s="49" t="n">
        <v>3.221299865052859</v>
      </c>
      <c r="U689" s="49" t="n">
        <v>3.167784075365748</v>
      </c>
      <c r="V689" s="49" t="n">
        <v>3.115412512933944</v>
      </c>
      <c r="W689" s="49" t="n">
        <v>3.056890193828871</v>
      </c>
      <c r="X689" s="49" t="n">
        <v>3.000768451262714</v>
      </c>
      <c r="Y689" s="49" t="n">
        <v>2.947917096945819</v>
      </c>
      <c r="Z689" s="49" t="n">
        <v>2.900055961312262</v>
      </c>
      <c r="AA689" s="49" t="n">
        <v>2.83250695047534</v>
      </c>
      <c r="AB689" s="49" t="n">
        <v>2.784246747930903</v>
      </c>
      <c r="AC689" s="49" t="n">
        <v>2.738292744837506</v>
      </c>
      <c r="AD689" s="49" t="n">
        <v>2.694369086319472</v>
      </c>
      <c r="AE689" s="49" t="n">
        <v>2.65224877980396</v>
      </c>
      <c r="AF689" s="50" t="n">
        <v>2.61174277726873</v>
      </c>
    </row>
    <row r="690" hidden="1" s="108">
      <c r="A690" s="49" t="inlineStr">
        <is>
          <t>Taiwan_Offshore_2_low_temp_baseline</t>
        </is>
      </c>
      <c r="B690" s="49" t="n">
        <v>5.871491432229877</v>
      </c>
      <c r="C690" s="49" t="n">
        <v>5.68399754191439</v>
      </c>
      <c r="D690" s="49" t="n">
        <v>5.521414377850989</v>
      </c>
      <c r="E690" s="49" t="n">
        <v>5.376638484310037</v>
      </c>
      <c r="F690" s="49" t="n">
        <v>5.24519122238706</v>
      </c>
      <c r="G690" s="49" t="n">
        <v>5.124073608643052</v>
      </c>
      <c r="H690" s="49" t="n">
        <v>5.011182554398732</v>
      </c>
      <c r="I690" s="49" t="n">
        <v>4.904988258909391</v>
      </c>
      <c r="J690" s="49" t="n">
        <v>4.804344332158705</v>
      </c>
      <c r="K690" s="49" t="n">
        <v>4.708370234018078</v>
      </c>
      <c r="L690" s="49" t="n">
        <v>4.616375392211549</v>
      </c>
      <c r="M690" s="49" t="n">
        <v>4.49509086511411</v>
      </c>
      <c r="N690" s="49" t="n">
        <v>4.388954252524354</v>
      </c>
      <c r="O690" s="49" t="n">
        <v>4.292735679344359</v>
      </c>
      <c r="P690" s="49" t="n">
        <v>4.20426682513109</v>
      </c>
      <c r="Q690" s="49" t="n">
        <v>4.122209960933834</v>
      </c>
      <c r="R690" s="49" t="n">
        <v>4.046129040171718</v>
      </c>
      <c r="S690" s="49" t="n">
        <v>3.97381979374985</v>
      </c>
      <c r="T690" s="49" t="n">
        <v>3.905463030490805</v>
      </c>
      <c r="U690" s="49" t="n">
        <v>3.841349026105373</v>
      </c>
      <c r="V690" s="49" t="n">
        <v>3.778651768544537</v>
      </c>
      <c r="W690" s="49" t="n">
        <v>3.708080493728793</v>
      </c>
      <c r="X690" s="49" t="n">
        <v>3.640529519231214</v>
      </c>
      <c r="Y690" s="49" t="n">
        <v>3.577107535983069</v>
      </c>
      <c r="Z690" s="49" t="n">
        <v>3.520005978720567</v>
      </c>
      <c r="AA690" s="49" t="n">
        <v>3.437809890659464</v>
      </c>
      <c r="AB690" s="49" t="n">
        <v>3.380137337699838</v>
      </c>
      <c r="AC690" s="49" t="n">
        <v>3.325372591172871</v>
      </c>
      <c r="AD690" s="49" t="n">
        <v>3.273165917260233</v>
      </c>
      <c r="AE690" s="49" t="n">
        <v>3.22322959842689</v>
      </c>
      <c r="AF690" s="50" t="n">
        <v>3.175324073241033</v>
      </c>
    </row>
    <row r="691" hidden="1" s="108">
      <c r="A691" s="49" t="inlineStr">
        <is>
          <t>Taiwan_PV_4_low_temp_baseline</t>
        </is>
      </c>
      <c r="B691" s="49" t="n">
        <v>5.059039614618594</v>
      </c>
      <c r="C691" s="49" t="n">
        <v>4.835272347650642</v>
      </c>
      <c r="D691" s="49" t="n">
        <v>4.636539378371387</v>
      </c>
      <c r="E691" s="49" t="n">
        <v>4.455782238796631</v>
      </c>
      <c r="F691" s="49" t="n">
        <v>4.288503408234455</v>
      </c>
      <c r="G691" s="49" t="n">
        <v>4.131673782597655</v>
      </c>
      <c r="H691" s="49" t="n">
        <v>3.983163177936213</v>
      </c>
      <c r="I691" s="49" t="n">
        <v>3.841420737448811</v>
      </c>
      <c r="J691" s="49" t="n">
        <v>3.705284794233585</v>
      </c>
      <c r="K691" s="49" t="n">
        <v>3.573864253913736</v>
      </c>
      <c r="L691" s="49" t="n">
        <v>3.446461623065473</v>
      </c>
      <c r="M691" s="49" t="n">
        <v>3.361899936723497</v>
      </c>
      <c r="N691" s="49" t="n">
        <v>3.28303249077799</v>
      </c>
      <c r="O691" s="49" t="n">
        <v>3.208052383328335</v>
      </c>
      <c r="P691" s="49" t="n">
        <v>3.13664435223757</v>
      </c>
      <c r="Q691" s="49" t="n">
        <v>3.067637726371396</v>
      </c>
      <c r="R691" s="49" t="n">
        <v>3.000314757155969</v>
      </c>
      <c r="S691" s="49" t="n">
        <v>2.9361909371505</v>
      </c>
      <c r="T691" s="49" t="n">
        <v>2.874177607598526</v>
      </c>
      <c r="U691" s="49" t="n">
        <v>2.814462645262468</v>
      </c>
      <c r="V691" s="49" t="n">
        <v>2.756154155558867</v>
      </c>
      <c r="W691" s="49" t="n">
        <v>2.697332677355267</v>
      </c>
      <c r="X691" s="49" t="n">
        <v>2.639359925517947</v>
      </c>
      <c r="Y691" s="49" t="n">
        <v>2.583595991985178</v>
      </c>
      <c r="Z691" s="49" t="n">
        <v>2.535086238693475</v>
      </c>
      <c r="AA691" s="49" t="n">
        <v>2.45590270447793</v>
      </c>
      <c r="AB691" s="49" t="n">
        <v>2.402109708548666</v>
      </c>
      <c r="AC691" s="49" t="n">
        <v>2.350337731236992</v>
      </c>
      <c r="AD691" s="49" t="n">
        <v>2.300383179597425</v>
      </c>
      <c r="AE691" s="49" t="n">
        <v>2.252073857312613</v>
      </c>
      <c r="AF691" s="50" t="n">
        <v>2.205262827870152</v>
      </c>
    </row>
    <row r="692" hidden="1" s="108">
      <c r="A692" s="49" t="inlineStr">
        <is>
          <t>Taiwan_Onshore_3_high_temp_baseline</t>
        </is>
      </c>
      <c r="B692" s="49" t="n">
        <v>7.770012291173801</v>
      </c>
      <c r="C692" s="49" t="n">
        <v>7.443700877259433</v>
      </c>
      <c r="D692" s="49" t="n">
        <v>7.126141043687177</v>
      </c>
      <c r="E692" s="49" t="n">
        <v>6.814519846734445</v>
      </c>
      <c r="F692" s="49" t="n">
        <v>6.506765682628203</v>
      </c>
      <c r="G692" s="49" t="n">
        <v>6.201288234342104</v>
      </c>
      <c r="H692" s="49" t="n">
        <v>5.896821148044547</v>
      </c>
      <c r="I692" s="49" t="n">
        <v>5.592322236158517</v>
      </c>
      <c r="J692" s="49" t="n">
        <v>5.286907576733639</v>
      </c>
      <c r="K692" s="49" t="n">
        <v>4.979806444919065</v>
      </c>
      <c r="L692" s="49" t="n">
        <v>4.670329506297444</v>
      </c>
      <c r="M692" s="49" t="n">
        <v>4.559881762793953</v>
      </c>
      <c r="N692" s="49" t="n">
        <v>4.462349298446469</v>
      </c>
      <c r="O692" s="49" t="n">
        <v>4.366018152762189</v>
      </c>
      <c r="P692" s="49" t="n">
        <v>4.270977888452363</v>
      </c>
      <c r="Q692" s="49" t="n">
        <v>4.177643650452035</v>
      </c>
      <c r="R692" s="49" t="n">
        <v>4.0847280559501</v>
      </c>
      <c r="S692" s="49" t="n">
        <v>3.992434205754342</v>
      </c>
      <c r="T692" s="49" t="n">
        <v>3.902991584300197</v>
      </c>
      <c r="U692" s="49" t="n">
        <v>3.812821751919566</v>
      </c>
      <c r="V692" s="49" t="n">
        <v>3.722180544269281</v>
      </c>
      <c r="W692" s="49" t="n">
        <v>3.639411927082841</v>
      </c>
      <c r="X692" s="49" t="n">
        <v>3.557161563213736</v>
      </c>
      <c r="Y692" s="49" t="n">
        <v>3.474715127273223</v>
      </c>
      <c r="Z692" s="49" t="n">
        <v>3.395595314116123</v>
      </c>
      <c r="AA692" s="49" t="n">
        <v>3.284014830008585</v>
      </c>
      <c r="AB692" s="49" t="n">
        <v>3.196407883071924</v>
      </c>
      <c r="AC692" s="49" t="n">
        <v>3.108925128093858</v>
      </c>
      <c r="AD692" s="49" t="n">
        <v>3.021438038598573</v>
      </c>
      <c r="AE692" s="49" t="n">
        <v>2.93382943018928</v>
      </c>
      <c r="AF692" s="50" t="n">
        <v>2.845991361719835</v>
      </c>
    </row>
    <row r="693" hidden="1" s="108">
      <c r="A693" s="49" t="inlineStr">
        <is>
          <t>Taiwan_Offshore_1_high_temp_baseline</t>
        </is>
      </c>
      <c r="B693" s="49" t="n">
        <v>6.990046513747517</v>
      </c>
      <c r="C693" s="49" t="n">
        <v>6.682061631257028</v>
      </c>
      <c r="D693" s="49" t="n">
        <v>6.392605990038975</v>
      </c>
      <c r="E693" s="49" t="n">
        <v>6.115864044257664</v>
      </c>
      <c r="F693" s="49" t="n">
        <v>5.848129371538908</v>
      </c>
      <c r="G693" s="49" t="n">
        <v>5.586885341818757</v>
      </c>
      <c r="H693" s="49" t="n">
        <v>5.330335736337608</v>
      </c>
      <c r="I693" s="49" t="n">
        <v>5.077144912189679</v>
      </c>
      <c r="J693" s="49" t="n">
        <v>4.826284582990647</v>
      </c>
      <c r="K693" s="49" t="n">
        <v>4.576938748414827</v>
      </c>
      <c r="L693" s="49" t="n">
        <v>4.328442169331731</v>
      </c>
      <c r="M693" s="49" t="n">
        <v>4.212462419920952</v>
      </c>
      <c r="N693" s="49" t="n">
        <v>4.106646195496163</v>
      </c>
      <c r="O693" s="49" t="n">
        <v>4.007360204860479</v>
      </c>
      <c r="P693" s="49" t="n">
        <v>3.913110399361954</v>
      </c>
      <c r="Q693" s="49" t="n">
        <v>3.822980010867996</v>
      </c>
      <c r="R693" s="49" t="n">
        <v>3.736685052223557</v>
      </c>
      <c r="S693" s="49" t="n">
        <v>3.652682358262812</v>
      </c>
      <c r="T693" s="49" t="n">
        <v>3.571115885669076</v>
      </c>
      <c r="U693" s="49" t="n">
        <v>3.492207844502272</v>
      </c>
      <c r="V693" s="49" t="n">
        <v>3.413957061778052</v>
      </c>
      <c r="W693" s="49" t="n">
        <v>3.331178568913669</v>
      </c>
      <c r="X693" s="49" t="n">
        <v>3.249997371103055</v>
      </c>
      <c r="Y693" s="49" t="n">
        <v>3.17121135089494</v>
      </c>
      <c r="Z693" s="49" t="n">
        <v>3.096394853235777</v>
      </c>
      <c r="AA693" s="49" t="n">
        <v>3.003053700575245</v>
      </c>
      <c r="AB693" s="49" t="n">
        <v>2.926715968800178</v>
      </c>
      <c r="AC693" s="49" t="n">
        <v>2.851910337701828</v>
      </c>
      <c r="AD693" s="49" t="n">
        <v>2.77838701828977</v>
      </c>
      <c r="AE693" s="49" t="n">
        <v>2.70593954102543</v>
      </c>
      <c r="AF693" s="50" t="n">
        <v>2.63439500622214</v>
      </c>
    </row>
    <row r="694" hidden="1" s="108">
      <c r="A694" s="49" t="inlineStr">
        <is>
          <t>Taiwan_Offshore_2_high_temp_baseline</t>
        </is>
      </c>
      <c r="B694" s="49" t="n">
        <v>7.797543379551982</v>
      </c>
      <c r="C694" s="49" t="n">
        <v>7.462965627199452</v>
      </c>
      <c r="D694" s="49" t="n">
        <v>7.151458532109253</v>
      </c>
      <c r="E694" s="49" t="n">
        <v>6.855996566339208</v>
      </c>
      <c r="F694" s="49" t="n">
        <v>6.572115239725457</v>
      </c>
      <c r="G694" s="49" t="n">
        <v>6.296794909794194</v>
      </c>
      <c r="H694" s="49" t="n">
        <v>6.027891079437884</v>
      </c>
      <c r="I694" s="49" t="n">
        <v>5.763819146556207</v>
      </c>
      <c r="J694" s="49" t="n">
        <v>5.50336859361045</v>
      </c>
      <c r="K694" s="49" t="n">
        <v>5.245587762532592</v>
      </c>
      <c r="L694" s="49" t="n">
        <v>4.98970934443308</v>
      </c>
      <c r="M694" s="49" t="n">
        <v>4.857671139409812</v>
      </c>
      <c r="N694" s="49" t="n">
        <v>4.738329887922175</v>
      </c>
      <c r="O694" s="49" t="n">
        <v>4.627157871327244</v>
      </c>
      <c r="P694" s="49" t="n">
        <v>4.522297220352931</v>
      </c>
      <c r="Q694" s="49" t="n">
        <v>4.422609641701867</v>
      </c>
      <c r="R694" s="49" t="n">
        <v>4.327747941114892</v>
      </c>
      <c r="S694" s="49" t="n">
        <v>4.235784498008037</v>
      </c>
      <c r="T694" s="49" t="n">
        <v>4.146905362840968</v>
      </c>
      <c r="U694" s="49" t="n">
        <v>4.061395412112224</v>
      </c>
      <c r="V694" s="49" t="n">
        <v>3.97674591089715</v>
      </c>
      <c r="W694" s="49" t="n">
        <v>3.885708810453458</v>
      </c>
      <c r="X694" s="49" t="n">
        <v>3.796794068635828</v>
      </c>
      <c r="Y694" s="49" t="n">
        <v>3.711014619728777</v>
      </c>
      <c r="Z694" s="49" t="n">
        <v>3.630365791425144</v>
      </c>
      <c r="AA694" s="49" t="n">
        <v>3.526481532615312</v>
      </c>
      <c r="AB694" s="49" t="n">
        <v>3.444172066243801</v>
      </c>
      <c r="AC694" s="49" t="n">
        <v>3.36394120625596</v>
      </c>
      <c r="AD694" s="49" t="n">
        <v>3.285482093333083</v>
      </c>
      <c r="AE694" s="49" t="n">
        <v>3.208541955972848</v>
      </c>
      <c r="AF694" s="50" t="n">
        <v>3.132909960048364</v>
      </c>
    </row>
    <row r="695" hidden="1" s="108">
      <c r="A695" s="49" t="inlineStr">
        <is>
          <t>Taiwan_PV_4_high_temp_baseline</t>
        </is>
      </c>
      <c r="B695" s="49" t="n">
        <v>10.05182701777479</v>
      </c>
      <c r="C695" s="49" t="n">
        <v>9.488471632340069</v>
      </c>
      <c r="D695" s="49" t="n">
        <v>8.955974776920277</v>
      </c>
      <c r="E695" s="49" t="n">
        <v>8.445170870755206</v>
      </c>
      <c r="F695" s="49" t="n">
        <v>7.950175948688939</v>
      </c>
      <c r="G695" s="49" t="n">
        <v>7.466991126619436</v>
      </c>
      <c r="H695" s="49" t="n">
        <v>6.992773386419788</v>
      </c>
      <c r="I695" s="49" t="n">
        <v>6.525425643034168</v>
      </c>
      <c r="J695" s="49" t="n">
        <v>6.063352432040501</v>
      </c>
      <c r="K695" s="49" t="n">
        <v>5.605307219704916</v>
      </c>
      <c r="L695" s="49" t="n">
        <v>5.150293135175222</v>
      </c>
      <c r="M695" s="49" t="n">
        <v>5.001301897488271</v>
      </c>
      <c r="N695" s="49" t="n">
        <v>4.857793035308365</v>
      </c>
      <c r="O695" s="49" t="n">
        <v>4.717873217196908</v>
      </c>
      <c r="P695" s="49" t="n">
        <v>4.581205973334118</v>
      </c>
      <c r="Q695" s="49" t="n">
        <v>4.446571893395856</v>
      </c>
      <c r="R695" s="49" t="n">
        <v>4.313227247669097</v>
      </c>
      <c r="S695" s="49" t="n">
        <v>4.182731866057759</v>
      </c>
      <c r="T695" s="49" t="n">
        <v>4.053957135469216</v>
      </c>
      <c r="U695" s="49" t="n">
        <v>3.92709111182098</v>
      </c>
      <c r="V695" s="49" t="n">
        <v>3.801215566191059</v>
      </c>
      <c r="W695" s="49" t="n">
        <v>3.676832447931413</v>
      </c>
      <c r="X695" s="49" t="n">
        <v>3.552531735559243</v>
      </c>
      <c r="Y695" s="49" t="n">
        <v>3.429683860162129</v>
      </c>
      <c r="Z695" s="49" t="n">
        <v>3.313347464022971</v>
      </c>
      <c r="AA695" s="49" t="n">
        <v>3.165404486895078</v>
      </c>
      <c r="AB695" s="49" t="n">
        <v>3.042228079257999</v>
      </c>
      <c r="AC695" s="49" t="n">
        <v>2.920265338327428</v>
      </c>
      <c r="AD695" s="49" t="n">
        <v>2.799290537864269</v>
      </c>
      <c r="AE695" s="49" t="n">
        <v>2.679110937435532</v>
      </c>
      <c r="AF695" s="50" t="n">
        <v>2.559560262287069</v>
      </c>
    </row>
    <row r="696" hidden="1" s="108">
      <c r="A696" s="49" t="inlineStr">
        <is>
          <t>Ukraine_Onshore_3_low_temp_baseline</t>
        </is>
      </c>
      <c r="B696" s="49" t="n">
        <v>6.790605151659245</v>
      </c>
      <c r="C696" s="49" t="n">
        <v>6.605990032957235</v>
      </c>
      <c r="D696" s="49" t="n">
        <v>6.43713073433635</v>
      </c>
      <c r="E696" s="49" t="n">
        <v>6.280597587381106</v>
      </c>
      <c r="F696" s="49" t="n">
        <v>6.133944776376341</v>
      </c>
      <c r="G696" s="49" t="n">
        <v>5.995369017974879</v>
      </c>
      <c r="H696" s="49" t="n">
        <v>5.86350385071989</v>
      </c>
      <c r="I696" s="49" t="n">
        <v>5.737289797295637</v>
      </c>
      <c r="J696" s="49" t="n">
        <v>5.615889213379203</v>
      </c>
      <c r="K696" s="49" t="n">
        <v>5.498628606861779</v>
      </c>
      <c r="L696" s="49" t="n">
        <v>5.384958468135017</v>
      </c>
      <c r="M696" s="49" t="n">
        <v>5.27249742296679</v>
      </c>
      <c r="N696" s="49" t="n">
        <v>5.182491458115916</v>
      </c>
      <c r="O696" s="49" t="n">
        <v>5.095384179037271</v>
      </c>
      <c r="P696" s="49" t="n">
        <v>5.011319103641646</v>
      </c>
      <c r="Q696" s="49" t="n">
        <v>4.930983956052284</v>
      </c>
      <c r="R696" s="49" t="n">
        <v>4.852227853818341</v>
      </c>
      <c r="S696" s="49" t="n">
        <v>4.775386814875829</v>
      </c>
      <c r="T696" s="49" t="n">
        <v>4.70417928795192</v>
      </c>
      <c r="U696" s="49" t="n">
        <v>4.632634125995835</v>
      </c>
      <c r="V696" s="49" t="n">
        <v>4.561176585757313</v>
      </c>
      <c r="W696" s="49" t="n">
        <v>4.498201802546139</v>
      </c>
      <c r="X696" s="49" t="n">
        <v>4.437765106395601</v>
      </c>
      <c r="Y696" s="49" t="n">
        <v>4.378709225989967</v>
      </c>
      <c r="Z696" s="49" t="n">
        <v>4.326998234835262</v>
      </c>
      <c r="AA696" s="49" t="n">
        <v>4.222376380657516</v>
      </c>
      <c r="AB696" s="49" t="n">
        <v>4.15987431238876</v>
      </c>
      <c r="AC696" s="49" t="n">
        <v>4.099419276574659</v>
      </c>
      <c r="AD696" s="49" t="n">
        <v>4.040843761805824</v>
      </c>
      <c r="AE696" s="49" t="n">
        <v>3.98400119882732</v>
      </c>
      <c r="AF696" s="50" t="n">
        <v>3.928762575775044</v>
      </c>
    </row>
    <row r="697" hidden="1" s="108">
      <c r="A697" s="49" t="inlineStr">
        <is>
          <t>Ukraine_Offshore_1_low_temp_baseline</t>
        </is>
      </c>
      <c r="B697" s="49" t="n">
        <v>6.178965385295491</v>
      </c>
      <c r="C697" s="49" t="n">
        <v>5.981735481047973</v>
      </c>
      <c r="D697" s="49" t="n">
        <v>5.810837110333054</v>
      </c>
      <c r="E697" s="49" t="n">
        <v>5.65876479449352</v>
      </c>
      <c r="F697" s="49" t="n">
        <v>5.520786553635544</v>
      </c>
      <c r="G697" s="49" t="n">
        <v>5.393733862978539</v>
      </c>
      <c r="H697" s="49" t="n">
        <v>5.275384822522767</v>
      </c>
      <c r="I697" s="49" t="n">
        <v>5.164123277492075</v>
      </c>
      <c r="J697" s="49" t="n">
        <v>5.058738187907045</v>
      </c>
      <c r="K697" s="49" t="n">
        <v>4.958299410963769</v>
      </c>
      <c r="L697" s="49" t="n">
        <v>4.862077522881126</v>
      </c>
      <c r="M697" s="49" t="n">
        <v>4.734198237853345</v>
      </c>
      <c r="N697" s="49" t="n">
        <v>4.622333286381942</v>
      </c>
      <c r="O697" s="49" t="n">
        <v>4.520952191897738</v>
      </c>
      <c r="P697" s="49" t="n">
        <v>4.427761908206683</v>
      </c>
      <c r="Q697" s="49" t="n">
        <v>4.341347731774242</v>
      </c>
      <c r="R697" s="49" t="n">
        <v>4.26124839264331</v>
      </c>
      <c r="S697" s="49" t="n">
        <v>4.18513315299837</v>
      </c>
      <c r="T697" s="49" t="n">
        <v>4.113193068147736</v>
      </c>
      <c r="U697" s="49" t="n">
        <v>4.045734911485204</v>
      </c>
      <c r="V697" s="49" t="n">
        <v>3.979770827135899</v>
      </c>
      <c r="W697" s="49" t="n">
        <v>3.90547425245929</v>
      </c>
      <c r="X697" s="49" t="n">
        <v>3.834367986528538</v>
      </c>
      <c r="Y697" s="49" t="n">
        <v>3.767624223295731</v>
      </c>
      <c r="Z697" s="49" t="n">
        <v>3.707559873725342</v>
      </c>
      <c r="AA697" s="49" t="n">
        <v>3.620962125486983</v>
      </c>
      <c r="AB697" s="49" t="n">
        <v>3.560288751296376</v>
      </c>
      <c r="AC697" s="49" t="n">
        <v>3.502687014197661</v>
      </c>
      <c r="AD697" s="49" t="n">
        <v>3.447787213828952</v>
      </c>
      <c r="AE697" s="49" t="n">
        <v>3.395285212504928</v>
      </c>
      <c r="AF697" s="50" t="n">
        <v>3.344927782284413</v>
      </c>
    </row>
    <row r="698" hidden="1" s="108">
      <c r="A698" s="49" t="inlineStr">
        <is>
          <t>Ukraine_Offshore_2_low_temp_baseline</t>
        </is>
      </c>
      <c r="B698" s="49" t="n">
        <v>8.409504175011921</v>
      </c>
      <c r="C698" s="49" t="n">
        <v>8.142844193358824</v>
      </c>
      <c r="D698" s="49" t="n">
        <v>7.913765828640646</v>
      </c>
      <c r="E698" s="49" t="n">
        <v>7.711553213407687</v>
      </c>
      <c r="F698" s="49" t="n">
        <v>7.529450733386468</v>
      </c>
      <c r="G698" s="49" t="n">
        <v>7.362935152226413</v>
      </c>
      <c r="H698" s="49" t="n">
        <v>7.208834831467889</v>
      </c>
      <c r="I698" s="49" t="n">
        <v>7.064842994879607</v>
      </c>
      <c r="J698" s="49" t="n">
        <v>6.929231258202017</v>
      </c>
      <c r="K698" s="49" t="n">
        <v>6.800672268804433</v>
      </c>
      <c r="L698" s="49" t="n">
        <v>6.678125228230975</v>
      </c>
      <c r="M698" s="49" t="n">
        <v>6.50047176329277</v>
      </c>
      <c r="N698" s="49" t="n">
        <v>6.345672295663586</v>
      </c>
      <c r="O698" s="49" t="n">
        <v>6.205816874795106</v>
      </c>
      <c r="P698" s="49" t="n">
        <v>6.077626522034003</v>
      </c>
      <c r="Q698" s="49" t="n">
        <v>5.959078616103162</v>
      </c>
      <c r="R698" s="49" t="n">
        <v>5.849514427519526</v>
      </c>
      <c r="S698" s="49" t="n">
        <v>5.745600548977352</v>
      </c>
      <c r="T698" s="49" t="n">
        <v>5.647611289871865</v>
      </c>
      <c r="U698" s="49" t="n">
        <v>5.55598652616291</v>
      </c>
      <c r="V698" s="49" t="n">
        <v>5.466452337395447</v>
      </c>
      <c r="W698" s="49" t="n">
        <v>5.364944845958368</v>
      </c>
      <c r="X698" s="49" t="n">
        <v>5.267956218073843</v>
      </c>
      <c r="Y698" s="49" t="n">
        <v>5.177164540693161</v>
      </c>
      <c r="Z698" s="49" t="n">
        <v>5.095885953598963</v>
      </c>
      <c r="AA698" s="49" t="n">
        <v>4.97659761065843</v>
      </c>
      <c r="AB698" s="49" t="n">
        <v>4.894360796535095</v>
      </c>
      <c r="AC698" s="49" t="n">
        <v>4.816477130282948</v>
      </c>
      <c r="AD698" s="49" t="n">
        <v>4.742418383508243</v>
      </c>
      <c r="AE698" s="49" t="n">
        <v>4.671750097700014</v>
      </c>
      <c r="AF698" s="50" t="n">
        <v>4.604110624585609</v>
      </c>
    </row>
    <row r="699" hidden="1" s="108">
      <c r="A699" s="49" t="inlineStr">
        <is>
          <t>Ukraine_PV_4_low_temp_baseline</t>
        </is>
      </c>
      <c r="B699" s="49" t="n">
        <v>6.984979584633699</v>
      </c>
      <c r="C699" s="49" t="n">
        <v>6.668824740461446</v>
      </c>
      <c r="D699" s="49" t="n">
        <v>6.39155870747728</v>
      </c>
      <c r="E699" s="49" t="n">
        <v>6.142195716165753</v>
      </c>
      <c r="F699" s="49" t="n">
        <v>5.913736672743113</v>
      </c>
      <c r="G699" s="49" t="n">
        <v>5.701468262021853</v>
      </c>
      <c r="H699" s="49" t="n">
        <v>5.502076371128541</v>
      </c>
      <c r="I699" s="49" t="n">
        <v>5.313148578018316</v>
      </c>
      <c r="J699" s="49" t="n">
        <v>5.132878177209454</v>
      </c>
      <c r="K699" s="49" t="n">
        <v>4.959879543954511</v>
      </c>
      <c r="L699" s="49" t="n">
        <v>4.7930683281241</v>
      </c>
      <c r="M699" s="49" t="n">
        <v>4.672185579987428</v>
      </c>
      <c r="N699" s="49" t="n">
        <v>4.560099908221332</v>
      </c>
      <c r="O699" s="49" t="n">
        <v>4.453984666744947</v>
      </c>
      <c r="P699" s="49" t="n">
        <v>4.353346394017052</v>
      </c>
      <c r="Q699" s="49" t="n">
        <v>4.256355118855657</v>
      </c>
      <c r="R699" s="49" t="n">
        <v>4.161889681211757</v>
      </c>
      <c r="S699" s="49" t="n">
        <v>4.072318490305731</v>
      </c>
      <c r="T699" s="49" t="n">
        <v>3.985940716463023</v>
      </c>
      <c r="U699" s="49" t="n">
        <v>3.903050217590911</v>
      </c>
      <c r="V699" s="49" t="n">
        <v>3.822254541794191</v>
      </c>
      <c r="W699" s="49" t="n">
        <v>3.740549630841298</v>
      </c>
      <c r="X699" s="49" t="n">
        <v>3.660071471531159</v>
      </c>
      <c r="Y699" s="49" t="n">
        <v>3.582946351631649</v>
      </c>
      <c r="Z699" s="49" t="n">
        <v>3.51705943069476</v>
      </c>
      <c r="AA699" s="49" t="n">
        <v>3.403150890530076</v>
      </c>
      <c r="AB699" s="49" t="n">
        <v>3.328819099631061</v>
      </c>
      <c r="AC699" s="49" t="n">
        <v>3.25755452255552</v>
      </c>
      <c r="AD699" s="49" t="n">
        <v>3.189041152189269</v>
      </c>
      <c r="AE699" s="49" t="n">
        <v>3.123011878914328</v>
      </c>
      <c r="AF699" s="50" t="n">
        <v>3.05923892813836</v>
      </c>
    </row>
    <row r="700" hidden="1" s="108">
      <c r="A700" s="49" t="inlineStr">
        <is>
          <t>Ukraine_Onshore_3_high_temp_baseline</t>
        </is>
      </c>
      <c r="B700" s="49" t="n">
        <v>9.507053405652361</v>
      </c>
      <c r="C700" s="49" t="n">
        <v>9.128762694589412</v>
      </c>
      <c r="D700" s="49" t="n">
        <v>8.764587934605073</v>
      </c>
      <c r="E700" s="49" t="n">
        <v>8.410723209717265</v>
      </c>
      <c r="F700" s="49" t="n">
        <v>8.064403333650748</v>
      </c>
      <c r="G700" s="49" t="n">
        <v>7.723541324115411</v>
      </c>
      <c r="H700" s="49" t="n">
        <v>7.386509462345185</v>
      </c>
      <c r="I700" s="49" t="n">
        <v>7.052000752715484</v>
      </c>
      <c r="J700" s="49" t="n">
        <v>6.718937766810121</v>
      </c>
      <c r="K700" s="49" t="n">
        <v>6.386410628902167</v>
      </c>
      <c r="L700" s="49" t="n">
        <v>6.053633579162596</v>
      </c>
      <c r="M700" s="49" t="n">
        <v>5.917568619926116</v>
      </c>
      <c r="N700" s="49" t="n">
        <v>5.801182494689082</v>
      </c>
      <c r="O700" s="49" t="n">
        <v>5.686683931962733</v>
      </c>
      <c r="P700" s="49" t="n">
        <v>5.574217374682696</v>
      </c>
      <c r="Q700" s="49" t="n">
        <v>5.464425374808529</v>
      </c>
      <c r="R700" s="49" t="n">
        <v>5.355350290388516</v>
      </c>
      <c r="S700" s="49" t="n">
        <v>5.247307645320167</v>
      </c>
      <c r="T700" s="49" t="n">
        <v>5.143719776937314</v>
      </c>
      <c r="U700" s="49" t="n">
        <v>5.039114416699474</v>
      </c>
      <c r="V700" s="49" t="n">
        <v>4.933883744138816</v>
      </c>
      <c r="W700" s="49" t="n">
        <v>4.838878110449531</v>
      </c>
      <c r="X700" s="49" t="n">
        <v>4.745159618494168</v>
      </c>
      <c r="Y700" s="49" t="n">
        <v>4.651653374945253</v>
      </c>
      <c r="Z700" s="49" t="n">
        <v>4.563841138611313</v>
      </c>
      <c r="AA700" s="49" t="n">
        <v>4.426206572684481</v>
      </c>
      <c r="AB700" s="49" t="n">
        <v>4.326271340584396</v>
      </c>
      <c r="AC700" s="49" t="n">
        <v>4.227113178419932</v>
      </c>
      <c r="AD700" s="49" t="n">
        <v>4.128563193363056</v>
      </c>
      <c r="AE700" s="49" t="n">
        <v>4.030470315677727</v>
      </c>
      <c r="AF700" s="50" t="n">
        <v>3.932698231325418</v>
      </c>
    </row>
    <row r="701" hidden="1" s="108">
      <c r="A701" s="49" t="inlineStr">
        <is>
          <t>Ukraine_Offshore_1_high_temp_baseline</t>
        </is>
      </c>
      <c r="B701" s="49" t="n">
        <v>8.158044524906678</v>
      </c>
      <c r="C701" s="49" t="n">
        <v>7.808899566055467</v>
      </c>
      <c r="D701" s="49" t="n">
        <v>7.484098594883914</v>
      </c>
      <c r="E701" s="49" t="n">
        <v>7.176216289324436</v>
      </c>
      <c r="F701" s="49" t="n">
        <v>6.88053325473785</v>
      </c>
      <c r="G701" s="49" t="n">
        <v>6.593856636708356</v>
      </c>
      <c r="H701" s="49" t="n">
        <v>6.313918152052455</v>
      </c>
      <c r="I701" s="49" t="n">
        <v>6.039040975228712</v>
      </c>
      <c r="J701" s="49" t="n">
        <v>5.767943392378685</v>
      </c>
      <c r="K701" s="49" t="n">
        <v>5.499617036784095</v>
      </c>
      <c r="L701" s="49" t="n">
        <v>5.233248144009229</v>
      </c>
      <c r="M701" s="49" t="n">
        <v>5.094825655197528</v>
      </c>
      <c r="N701" s="49" t="n">
        <v>4.969805900442639</v>
      </c>
      <c r="O701" s="49" t="n">
        <v>4.853413403249018</v>
      </c>
      <c r="P701" s="49" t="n">
        <v>4.743689166904573</v>
      </c>
      <c r="Q701" s="49" t="n">
        <v>4.639433174830264</v>
      </c>
      <c r="R701" s="49" t="n">
        <v>4.540280140260819</v>
      </c>
      <c r="S701" s="49" t="n">
        <v>4.444196372678198</v>
      </c>
      <c r="T701" s="49" t="n">
        <v>4.351379007422108</v>
      </c>
      <c r="U701" s="49" t="n">
        <v>4.26212959092264</v>
      </c>
      <c r="V701" s="49" t="n">
        <v>4.173800143873684</v>
      </c>
      <c r="W701" s="49" t="n">
        <v>4.078727726046907</v>
      </c>
      <c r="X701" s="49" t="n">
        <v>3.985917428390754</v>
      </c>
      <c r="Y701" s="49" t="n">
        <v>3.896440579481217</v>
      </c>
      <c r="Z701" s="49" t="n">
        <v>3.812406966938087</v>
      </c>
      <c r="AA701" s="49" t="n">
        <v>3.703848815190813</v>
      </c>
      <c r="AB701" s="49" t="n">
        <v>3.618107949010333</v>
      </c>
      <c r="AC701" s="49" t="n">
        <v>3.534589817630671</v>
      </c>
      <c r="AD701" s="49" t="n">
        <v>3.452971683007013</v>
      </c>
      <c r="AE701" s="49" t="n">
        <v>3.372987849163889</v>
      </c>
      <c r="AF701" s="50" t="n">
        <v>3.294416851895563</v>
      </c>
    </row>
    <row r="702" hidden="1" s="108">
      <c r="A702" s="49" t="inlineStr">
        <is>
          <t>Ukraine_Offshore_2_high_temp_baseline</t>
        </is>
      </c>
      <c r="B702" s="49" t="n">
        <v>10.26150368901309</v>
      </c>
      <c r="C702" s="49" t="n">
        <v>9.837008331610958</v>
      </c>
      <c r="D702" s="49" t="n">
        <v>9.446892957191146</v>
      </c>
      <c r="E702" s="49" t="n">
        <v>9.080950125352512</v>
      </c>
      <c r="F702" s="49" t="n">
        <v>8.732709212340401</v>
      </c>
      <c r="G702" s="49" t="n">
        <v>8.397807741518672</v>
      </c>
      <c r="H702" s="49" t="n">
        <v>8.073160351452898</v>
      </c>
      <c r="I702" s="49" t="n">
        <v>7.756499082711405</v>
      </c>
      <c r="J702" s="49" t="n">
        <v>7.446102520077323</v>
      </c>
      <c r="K702" s="49" t="n">
        <v>7.140627902712663</v>
      </c>
      <c r="L702" s="49" t="n">
        <v>6.839002619086967</v>
      </c>
      <c r="M702" s="49" t="n">
        <v>6.660684035587114</v>
      </c>
      <c r="N702" s="49" t="n">
        <v>6.501340347933261</v>
      </c>
      <c r="O702" s="49" t="n">
        <v>6.354205999337501</v>
      </c>
      <c r="P702" s="49" t="n">
        <v>6.216508274141881</v>
      </c>
      <c r="Q702" s="49" t="n">
        <v>6.086549822254085</v>
      </c>
      <c r="R702" s="49" t="n">
        <v>5.963817563002728</v>
      </c>
      <c r="S702" s="49" t="n">
        <v>5.84542715199541</v>
      </c>
      <c r="T702" s="49" t="n">
        <v>5.73166224456115</v>
      </c>
      <c r="U702" s="49" t="n">
        <v>5.622955264113206</v>
      </c>
      <c r="V702" s="49" t="n">
        <v>5.515544638819811</v>
      </c>
      <c r="W702" s="49" t="n">
        <v>5.398146134769155</v>
      </c>
      <c r="X702" s="49" t="n">
        <v>5.283988915007701</v>
      </c>
      <c r="Y702" s="49" t="n">
        <v>5.174601233195097</v>
      </c>
      <c r="Z702" s="49" t="n">
        <v>5.072991629892667</v>
      </c>
      <c r="AA702" s="49" t="n">
        <v>4.936489827461624</v>
      </c>
      <c r="AB702" s="49" t="n">
        <v>4.832506259190235</v>
      </c>
      <c r="AC702" s="49" t="n">
        <v>4.731723909722251</v>
      </c>
      <c r="AD702" s="49" t="n">
        <v>4.633686429821718</v>
      </c>
      <c r="AE702" s="49" t="n">
        <v>4.53801831251451</v>
      </c>
      <c r="AF702" s="50" t="n">
        <v>4.444406734753763</v>
      </c>
    </row>
    <row r="703" hidden="1" s="108">
      <c r="A703" s="49" t="inlineStr">
        <is>
          <t>Ukraine_PV_4_high_temp_baseline</t>
        </is>
      </c>
      <c r="B703" s="49" t="n">
        <v>12.74790327929809</v>
      </c>
      <c r="C703" s="49" t="n">
        <v>12.03999966093437</v>
      </c>
      <c r="D703" s="49" t="n">
        <v>11.37706302660967</v>
      </c>
      <c r="E703" s="49" t="n">
        <v>10.74528042598016</v>
      </c>
      <c r="F703" s="49" t="n">
        <v>10.13576451837947</v>
      </c>
      <c r="G703" s="49" t="n">
        <v>9.542456104375985</v>
      </c>
      <c r="H703" s="49" t="n">
        <v>8.961028767396266</v>
      </c>
      <c r="I703" s="49" t="n">
        <v>8.38827299448047</v>
      </c>
      <c r="J703" s="49" t="n">
        <v>7.821729019950213</v>
      </c>
      <c r="K703" s="49" t="n">
        <v>7.259457263313548</v>
      </c>
      <c r="L703" s="49" t="n">
        <v>6.69988899028848</v>
      </c>
      <c r="M703" s="49" t="n">
        <v>6.507580007879947</v>
      </c>
      <c r="N703" s="49" t="n">
        <v>6.323343126244877</v>
      </c>
      <c r="O703" s="49" t="n">
        <v>6.144418366336666</v>
      </c>
      <c r="P703" s="49" t="n">
        <v>5.970335620083151</v>
      </c>
      <c r="Q703" s="49" t="n">
        <v>5.799309057300577</v>
      </c>
      <c r="R703" s="49" t="n">
        <v>5.630247903744673</v>
      </c>
      <c r="S703" s="49" t="n">
        <v>5.465491809868052</v>
      </c>
      <c r="T703" s="49" t="n">
        <v>5.303378353268023</v>
      </c>
      <c r="U703" s="49" t="n">
        <v>5.144205619374523</v>
      </c>
      <c r="V703" s="49" t="n">
        <v>4.986612722845967</v>
      </c>
      <c r="W703" s="49" t="n">
        <v>4.830124234437177</v>
      </c>
      <c r="X703" s="49" t="n">
        <v>4.673891092860059</v>
      </c>
      <c r="Y703" s="49" t="n">
        <v>4.519988406252367</v>
      </c>
      <c r="Z703" s="49" t="n">
        <v>4.37608441257037</v>
      </c>
      <c r="AA703" s="49" t="n">
        <v>4.184482390044737</v>
      </c>
      <c r="AB703" s="49" t="n">
        <v>4.030498947183661</v>
      </c>
      <c r="AC703" s="49" t="n">
        <v>3.878527993312434</v>
      </c>
      <c r="AD703" s="49" t="n">
        <v>3.728243453718528</v>
      </c>
      <c r="AE703" s="49" t="n">
        <v>3.5793678689917</v>
      </c>
      <c r="AF703" s="50" t="n">
        <v>3.431662805916457</v>
      </c>
    </row>
    <row r="704" hidden="1" s="108">
      <c r="A704" s="49" t="inlineStr">
        <is>
          <t>United_Kingdom_Onshore_2_low_temp_baseline</t>
        </is>
      </c>
      <c r="B704" s="49" t="n">
        <v>4.217824463176614</v>
      </c>
      <c r="C704" s="49" t="n">
        <v>4.101512459620182</v>
      </c>
      <c r="D704" s="49" t="n">
        <v>3.994387335353103</v>
      </c>
      <c r="E704" s="49" t="n">
        <v>3.894409519084476</v>
      </c>
      <c r="F704" s="49" t="n">
        <v>3.800122737131662</v>
      </c>
      <c r="G704" s="49" t="n">
        <v>3.710451676182449</v>
      </c>
      <c r="H704" s="49" t="n">
        <v>3.624580016187085</v>
      </c>
      <c r="I704" s="49" t="n">
        <v>3.541873435224566</v>
      </c>
      <c r="J704" s="49" t="n">
        <v>3.461829104567135</v>
      </c>
      <c r="K704" s="49" t="n">
        <v>3.384041470049953</v>
      </c>
      <c r="L704" s="49" t="n">
        <v>3.308178416347227</v>
      </c>
      <c r="M704" s="49" t="n">
        <v>3.239418888403392</v>
      </c>
      <c r="N704" s="49" t="n">
        <v>3.183757534998856</v>
      </c>
      <c r="O704" s="49" t="n">
        <v>3.129814681877932</v>
      </c>
      <c r="P704" s="49" t="n">
        <v>3.07767305518169</v>
      </c>
      <c r="Q704" s="49" t="n">
        <v>3.027731889857042</v>
      </c>
      <c r="R704" s="49" t="n">
        <v>2.978739405273633</v>
      </c>
      <c r="S704" s="49" t="n">
        <v>2.930890448433092</v>
      </c>
      <c r="T704" s="49" t="n">
        <v>2.886346695358334</v>
      </c>
      <c r="U704" s="49" t="n">
        <v>2.841635101419387</v>
      </c>
      <c r="V704" s="49" t="n">
        <v>2.797002626689232</v>
      </c>
      <c r="W704" s="49" t="n">
        <v>2.757350781085703</v>
      </c>
      <c r="X704" s="49" t="n">
        <v>2.719200740040701</v>
      </c>
      <c r="Y704" s="49" t="n">
        <v>2.681879171647662</v>
      </c>
      <c r="Z704" s="49" t="n">
        <v>2.648852252476156</v>
      </c>
      <c r="AA704" s="49" t="n">
        <v>2.585097147383047</v>
      </c>
      <c r="AB704" s="49" t="n">
        <v>2.545849463505721</v>
      </c>
      <c r="AC704" s="49" t="n">
        <v>2.507816140566727</v>
      </c>
      <c r="AD704" s="49" t="n">
        <v>2.470899306606204</v>
      </c>
      <c r="AE704" s="49" t="n">
        <v>2.435013289308075</v>
      </c>
      <c r="AF704" s="50" t="n">
        <v>2.400082645269849</v>
      </c>
    </row>
    <row r="705" hidden="1" s="108">
      <c r="A705" s="49" t="inlineStr">
        <is>
          <t>United_Kingdom_Onshore_3_low_temp_baseline</t>
        </is>
      </c>
      <c r="B705" s="49" t="n">
        <v>5.512289696712013</v>
      </c>
      <c r="C705" s="49" t="n">
        <v>5.361154613913323</v>
      </c>
      <c r="D705" s="49" t="n">
        <v>5.222126831514328</v>
      </c>
      <c r="E705" s="49" t="n">
        <v>5.092496818334864</v>
      </c>
      <c r="F705" s="49" t="n">
        <v>4.970328744916934</v>
      </c>
      <c r="G705" s="49" t="n">
        <v>4.854192058006904</v>
      </c>
      <c r="H705" s="49" t="n">
        <v>4.742999667635081</v>
      </c>
      <c r="I705" s="49" t="n">
        <v>4.635905791797473</v>
      </c>
      <c r="J705" s="49" t="n">
        <v>4.532238942435299</v>
      </c>
      <c r="K705" s="49" t="n">
        <v>4.431456516804916</v>
      </c>
      <c r="L705" s="49" t="n">
        <v>4.333113162936609</v>
      </c>
      <c r="M705" s="49" t="n">
        <v>4.242996525487881</v>
      </c>
      <c r="N705" s="49" t="n">
        <v>4.17015925878779</v>
      </c>
      <c r="O705" s="49" t="n">
        <v>4.099581051091706</v>
      </c>
      <c r="P705" s="49" t="n">
        <v>4.031370576930329</v>
      </c>
      <c r="Q705" s="49" t="n">
        <v>3.966053939658441</v>
      </c>
      <c r="R705" s="49" t="n">
        <v>3.901979433979463</v>
      </c>
      <c r="S705" s="49" t="n">
        <v>3.839403893814303</v>
      </c>
      <c r="T705" s="49" t="n">
        <v>3.781177413800007</v>
      </c>
      <c r="U705" s="49" t="n">
        <v>3.722719800777801</v>
      </c>
      <c r="V705" s="49" t="n">
        <v>3.664357018970474</v>
      </c>
      <c r="W705" s="49" t="n">
        <v>3.612591530938549</v>
      </c>
      <c r="X705" s="49" t="n">
        <v>3.562779395217756</v>
      </c>
      <c r="Y705" s="49" t="n">
        <v>3.514032326121698</v>
      </c>
      <c r="Z705" s="49" t="n">
        <v>3.470911705839065</v>
      </c>
      <c r="AA705" s="49" t="n">
        <v>3.387333647087123</v>
      </c>
      <c r="AB705" s="49" t="n">
        <v>3.335988878559876</v>
      </c>
      <c r="AC705" s="49" t="n">
        <v>3.286218321775719</v>
      </c>
      <c r="AD705" s="49" t="n">
        <v>3.237891974173166</v>
      </c>
      <c r="AE705" s="49" t="n">
        <v>3.190896026417359</v>
      </c>
      <c r="AF705" s="50" t="n">
        <v>3.145130246221337</v>
      </c>
    </row>
    <row r="706" hidden="1" s="108">
      <c r="A706" s="49" t="inlineStr">
        <is>
          <t>United_Kingdom_Offshore_1_low_temp_baseline</t>
        </is>
      </c>
      <c r="B706" s="49" t="n">
        <v>4.841534468208089</v>
      </c>
      <c r="C706" s="49" t="n">
        <v>4.686280214015961</v>
      </c>
      <c r="D706" s="49" t="n">
        <v>4.550958020498895</v>
      </c>
      <c r="E706" s="49" t="n">
        <v>4.429889388549074</v>
      </c>
      <c r="F706" s="49" t="n">
        <v>4.319494067257548</v>
      </c>
      <c r="G706" s="49" t="n">
        <v>4.217374634361597</v>
      </c>
      <c r="H706" s="49" t="n">
        <v>4.121849847125407</v>
      </c>
      <c r="I706" s="49" t="n">
        <v>4.031696754287582</v>
      </c>
      <c r="J706" s="49" t="n">
        <v>3.945998909763779</v>
      </c>
      <c r="K706" s="49" t="n">
        <v>3.864052395023496</v>
      </c>
      <c r="L706" s="49" t="n">
        <v>3.785305159041717</v>
      </c>
      <c r="M706" s="49" t="n">
        <v>3.686550510555732</v>
      </c>
      <c r="N706" s="49" t="n">
        <v>3.599919531829485</v>
      </c>
      <c r="O706" s="49" t="n">
        <v>3.521232647037998</v>
      </c>
      <c r="P706" s="49" t="n">
        <v>3.448756832067521</v>
      </c>
      <c r="Q706" s="49" t="n">
        <v>3.381422809695566</v>
      </c>
      <c r="R706" s="49" t="n">
        <v>3.318881859510387</v>
      </c>
      <c r="S706" s="49" t="n">
        <v>3.25937224650394</v>
      </c>
      <c r="T706" s="49" t="n">
        <v>3.203038201529293</v>
      </c>
      <c r="U706" s="49" t="n">
        <v>3.150111437545944</v>
      </c>
      <c r="V706" s="49" t="n">
        <v>3.098333388210235</v>
      </c>
      <c r="W706" s="49" t="n">
        <v>3.040282907345501</v>
      </c>
      <c r="X706" s="49" t="n">
        <v>2.984660453821849</v>
      </c>
      <c r="Y706" s="49" t="n">
        <v>2.932351107847731</v>
      </c>
      <c r="Z706" s="49" t="n">
        <v>2.885104616343493</v>
      </c>
      <c r="AA706" s="49" t="n">
        <v>2.817825639789378</v>
      </c>
      <c r="AB706" s="49" t="n">
        <v>2.770150285793735</v>
      </c>
      <c r="AC706" s="49" t="n">
        <v>2.724810010065168</v>
      </c>
      <c r="AD706" s="49" t="n">
        <v>2.681524859031601</v>
      </c>
      <c r="AE706" s="49" t="n">
        <v>2.640064492906745</v>
      </c>
      <c r="AF706" s="50" t="n">
        <v>2.600237098746911</v>
      </c>
    </row>
    <row r="707" hidden="1" s="108">
      <c r="A707" s="49" t="inlineStr">
        <is>
          <t>United_Kingdom_Offshore_2_low_temp_baseline</t>
        </is>
      </c>
      <c r="B707" s="49" t="n">
        <v>6.000076448026566</v>
      </c>
      <c r="C707" s="49" t="n">
        <v>5.808997620358054</v>
      </c>
      <c r="D707" s="49" t="n">
        <v>5.643955184120258</v>
      </c>
      <c r="E707" s="49" t="n">
        <v>5.497534066979275</v>
      </c>
      <c r="F707" s="49" t="n">
        <v>5.365059626785646</v>
      </c>
      <c r="G707" s="49" t="n">
        <v>5.243401990409577</v>
      </c>
      <c r="H707" s="49" t="n">
        <v>5.130366569372022</v>
      </c>
      <c r="I707" s="49" t="n">
        <v>5.02435724776168</v>
      </c>
      <c r="J707" s="49" t="n">
        <v>4.92417815039336</v>
      </c>
      <c r="K707" s="49" t="n">
        <v>4.828910913081461</v>
      </c>
      <c r="L707" s="49" t="n">
        <v>4.737835466706303</v>
      </c>
      <c r="M707" s="49" t="n">
        <v>4.612672429682649</v>
      </c>
      <c r="N707" s="49" t="n">
        <v>4.503350206249016</v>
      </c>
      <c r="O707" s="49" t="n">
        <v>4.404393445630126</v>
      </c>
      <c r="P707" s="49" t="n">
        <v>4.313532132581052</v>
      </c>
      <c r="Q707" s="49" t="n">
        <v>4.22936586982483</v>
      </c>
      <c r="R707" s="49" t="n">
        <v>4.151438255983487</v>
      </c>
      <c r="S707" s="49" t="n">
        <v>4.077441823814738</v>
      </c>
      <c r="T707" s="49" t="n">
        <v>4.007566009660088</v>
      </c>
      <c r="U707" s="49" t="n">
        <v>3.942114830442459</v>
      </c>
      <c r="V707" s="49" t="n">
        <v>3.878130073971727</v>
      </c>
      <c r="W707" s="49" t="n">
        <v>3.80588533438696</v>
      </c>
      <c r="X707" s="49" t="n">
        <v>3.736786600779719</v>
      </c>
      <c r="Y707" s="49" t="n">
        <v>3.67199473243669</v>
      </c>
      <c r="Z707" s="49" t="n">
        <v>3.613804049950712</v>
      </c>
      <c r="AA707" s="49" t="n">
        <v>3.529328437873341</v>
      </c>
      <c r="AB707" s="49" t="n">
        <v>3.470510128920645</v>
      </c>
      <c r="AC707" s="49" t="n">
        <v>3.414721232900019</v>
      </c>
      <c r="AD707" s="49" t="n">
        <v>3.361595855712717</v>
      </c>
      <c r="AE707" s="49" t="n">
        <v>3.310833017645313</v>
      </c>
      <c r="AF707" s="50" t="n">
        <v>3.262182144685979</v>
      </c>
    </row>
    <row r="708" hidden="1" s="108">
      <c r="A708" s="49" t="inlineStr">
        <is>
          <t>United_Kingdom_PV_4_low_temp_baseline</t>
        </is>
      </c>
      <c r="B708" s="49" t="n">
        <v>6.36056652178161</v>
      </c>
      <c r="C708" s="49" t="n">
        <v>6.078941604188513</v>
      </c>
      <c r="D708" s="49" t="n">
        <v>5.829028735378859</v>
      </c>
      <c r="E708" s="49" t="n">
        <v>5.601864804599023</v>
      </c>
      <c r="F708" s="49" t="n">
        <v>5.391738015087284</v>
      </c>
      <c r="G708" s="49" t="n">
        <v>5.194800956607683</v>
      </c>
      <c r="H708" s="49" t="n">
        <v>5.008347612688397</v>
      </c>
      <c r="I708" s="49" t="n">
        <v>4.830407606673701</v>
      </c>
      <c r="J708" s="49" t="n">
        <v>4.659504791779836</v>
      </c>
      <c r="K708" s="49" t="n">
        <v>4.494506639442898</v>
      </c>
      <c r="L708" s="49" t="n">
        <v>4.334526501453537</v>
      </c>
      <c r="M708" s="49" t="n">
        <v>4.228093233134354</v>
      </c>
      <c r="N708" s="49" t="n">
        <v>4.128837087863906</v>
      </c>
      <c r="O708" s="49" t="n">
        <v>4.034479881692076</v>
      </c>
      <c r="P708" s="49" t="n">
        <v>3.944625769916091</v>
      </c>
      <c r="Q708" s="49" t="n">
        <v>3.857797965921619</v>
      </c>
      <c r="R708" s="49" t="n">
        <v>3.773090876127186</v>
      </c>
      <c r="S708" s="49" t="n">
        <v>3.692420517259419</v>
      </c>
      <c r="T708" s="49" t="n">
        <v>3.614412680934437</v>
      </c>
      <c r="U708" s="49" t="n">
        <v>3.539305971060786</v>
      </c>
      <c r="V708" s="49" t="n">
        <v>3.465973858356436</v>
      </c>
      <c r="W708" s="49" t="n">
        <v>3.391998146895725</v>
      </c>
      <c r="X708" s="49" t="n">
        <v>3.319091706448046</v>
      </c>
      <c r="Y708" s="49" t="n">
        <v>3.248974412998736</v>
      </c>
      <c r="Z708" s="49" t="n">
        <v>3.188026223183522</v>
      </c>
      <c r="AA708" s="49" t="n">
        <v>3.088287269543761</v>
      </c>
      <c r="AB708" s="49" t="n">
        <v>3.020650841503651</v>
      </c>
      <c r="AC708" s="49" t="n">
        <v>2.955566457602357</v>
      </c>
      <c r="AD708" s="49" t="n">
        <v>2.892776783359056</v>
      </c>
      <c r="AE708" s="49" t="n">
        <v>2.83206417476385</v>
      </c>
      <c r="AF708" s="50" t="n">
        <v>2.773242920112905</v>
      </c>
    </row>
    <row r="709" hidden="1" s="108">
      <c r="A709" s="49" t="inlineStr">
        <is>
          <t>United_Kingdom_Onshore_2_high_temp_baseline</t>
        </is>
      </c>
      <c r="B709" s="49" t="n">
        <v>6.282997464290636</v>
      </c>
      <c r="C709" s="49" t="n">
        <v>6.023407789352282</v>
      </c>
      <c r="D709" s="49" t="n">
        <v>5.772313529968758</v>
      </c>
      <c r="E709" s="49" t="n">
        <v>5.52740926300164</v>
      </c>
      <c r="F709" s="49" t="n">
        <v>5.287020503786383</v>
      </c>
      <c r="G709" s="49" t="n">
        <v>5.049884208877268</v>
      </c>
      <c r="H709" s="49" t="n">
        <v>4.815016224040794</v>
      </c>
      <c r="I709" s="49" t="n">
        <v>4.581627424217698</v>
      </c>
      <c r="J709" s="49" t="n">
        <v>4.349068556034688</v>
      </c>
      <c r="K709" s="49" t="n">
        <v>4.116792737042128</v>
      </c>
      <c r="L709" s="49" t="n">
        <v>3.884329215430471</v>
      </c>
      <c r="M709" s="49" t="n">
        <v>3.795009494144632</v>
      </c>
      <c r="N709" s="49" t="n">
        <v>3.71743879004264</v>
      </c>
      <c r="O709" s="49" t="n">
        <v>3.640972303492458</v>
      </c>
      <c r="P709" s="49" t="n">
        <v>3.565693949582821</v>
      </c>
      <c r="Q709" s="49" t="n">
        <v>3.49198463402764</v>
      </c>
      <c r="R709" s="49" t="n">
        <v>3.418673602182453</v>
      </c>
      <c r="S709" s="49" t="n">
        <v>3.345947487746829</v>
      </c>
      <c r="T709" s="49" t="n">
        <v>3.275843486390571</v>
      </c>
      <c r="U709" s="49" t="n">
        <v>3.205097897726911</v>
      </c>
      <c r="V709" s="49" t="n">
        <v>3.133944177435677</v>
      </c>
      <c r="W709" s="49" t="n">
        <v>3.069409359168803</v>
      </c>
      <c r="X709" s="49" t="n">
        <v>3.005537288056006</v>
      </c>
      <c r="Y709" s="49" t="n">
        <v>2.941683993288743</v>
      </c>
      <c r="Z709" s="49" t="n">
        <v>2.881098187946</v>
      </c>
      <c r="AA709" s="49" t="n">
        <v>2.790846275011988</v>
      </c>
      <c r="AB709" s="49" t="n">
        <v>2.72285289245953</v>
      </c>
      <c r="AC709" s="49" t="n">
        <v>2.655200647047005</v>
      </c>
      <c r="AD709" s="49" t="n">
        <v>2.58778365739523</v>
      </c>
      <c r="AE709" s="49" t="n">
        <v>2.520506602030236</v>
      </c>
      <c r="AF709" s="50" t="n">
        <v>2.453282865492792</v>
      </c>
    </row>
    <row r="710" hidden="1" s="108">
      <c r="A710" s="49" t="inlineStr">
        <is>
          <t>United_Kingdom_Onshore_3_high_temp_baseline</t>
        </is>
      </c>
      <c r="B710" s="49" t="n">
        <v>7.925224546712793</v>
      </c>
      <c r="C710" s="49" t="n">
        <v>7.609833284987335</v>
      </c>
      <c r="D710" s="49" t="n">
        <v>7.305456605326612</v>
      </c>
      <c r="E710" s="49" t="n">
        <v>7.008889093303408</v>
      </c>
      <c r="F710" s="49" t="n">
        <v>6.717784980031997</v>
      </c>
      <c r="G710" s="49" t="n">
        <v>6.430357225925409</v>
      </c>
      <c r="H710" s="49" t="n">
        <v>6.145195607681252</v>
      </c>
      <c r="I710" s="49" t="n">
        <v>5.861151431010752</v>
      </c>
      <c r="J710" s="49" t="n">
        <v>5.577261495781046</v>
      </c>
      <c r="K710" s="49" t="n">
        <v>5.292696184367557</v>
      </c>
      <c r="L710" s="49" t="n">
        <v>5.006722909188581</v>
      </c>
      <c r="M710" s="49" t="n">
        <v>4.893480610883178</v>
      </c>
      <c r="N710" s="49" t="n">
        <v>4.796005985867897</v>
      </c>
      <c r="O710" s="49" t="n">
        <v>4.699958452934177</v>
      </c>
      <c r="P710" s="49" t="n">
        <v>4.605448249114742</v>
      </c>
      <c r="Q710" s="49" t="n">
        <v>4.512984818629423</v>
      </c>
      <c r="R710" s="49" t="n">
        <v>4.420990235354473</v>
      </c>
      <c r="S710" s="49" t="n">
        <v>4.329713091316679</v>
      </c>
      <c r="T710" s="49" t="n">
        <v>4.241888467316953</v>
      </c>
      <c r="U710" s="49" t="n">
        <v>4.153126246731875</v>
      </c>
      <c r="V710" s="49" t="n">
        <v>4.063738633977328</v>
      </c>
      <c r="W710" s="49" t="n">
        <v>3.983915553385097</v>
      </c>
      <c r="X710" s="49" t="n">
        <v>3.904695954226103</v>
      </c>
      <c r="Y710" s="49" t="n">
        <v>3.825193652971926</v>
      </c>
      <c r="Z710" s="49" t="n">
        <v>3.74972549146544</v>
      </c>
      <c r="AA710" s="49" t="n">
        <v>3.634318496218519</v>
      </c>
      <c r="AB710" s="49" t="n">
        <v>3.548283891877206</v>
      </c>
      <c r="AC710" s="49" t="n">
        <v>3.462313404972088</v>
      </c>
      <c r="AD710" s="49" t="n">
        <v>3.376234717733039</v>
      </c>
      <c r="AE710" s="49" t="n">
        <v>3.289887894511216</v>
      </c>
      <c r="AF710" s="50" t="n">
        <v>3.203122696485001</v>
      </c>
    </row>
    <row r="711" hidden="1" s="108">
      <c r="A711" s="49" t="inlineStr">
        <is>
          <t>United_Kingdom_Offshore_1_high_temp_baseline</t>
        </is>
      </c>
      <c r="B711" s="49" t="n">
        <v>6.71046857099415</v>
      </c>
      <c r="C711" s="49" t="n">
        <v>6.415785732539946</v>
      </c>
      <c r="D711" s="49" t="n">
        <v>6.139852772688534</v>
      </c>
      <c r="E711" s="49" t="n">
        <v>5.877019054027899</v>
      </c>
      <c r="F711" s="49" t="n">
        <v>5.623696622278758</v>
      </c>
      <c r="G711" s="49" t="n">
        <v>5.377461507240243</v>
      </c>
      <c r="H711" s="49" t="n">
        <v>5.136595036596792</v>
      </c>
      <c r="I711" s="49" t="n">
        <v>4.899830029856616</v>
      </c>
      <c r="J711" s="49" t="n">
        <v>4.666201217870341</v>
      </c>
      <c r="K711" s="49" t="n">
        <v>4.43495250021759</v>
      </c>
      <c r="L711" s="49" t="n">
        <v>4.205476989519047</v>
      </c>
      <c r="M711" s="49" t="n">
        <v>4.09341911284674</v>
      </c>
      <c r="N711" s="49" t="n">
        <v>3.99159566875568</v>
      </c>
      <c r="O711" s="49" t="n">
        <v>3.896355093937778</v>
      </c>
      <c r="P711" s="49" t="n">
        <v>3.80619780087846</v>
      </c>
      <c r="Q711" s="49" t="n">
        <v>3.720204480309731</v>
      </c>
      <c r="R711" s="49" t="n">
        <v>3.638093052058791</v>
      </c>
      <c r="S711" s="49" t="n">
        <v>3.558310334862531</v>
      </c>
      <c r="T711" s="49" t="n">
        <v>3.481004325167783</v>
      </c>
      <c r="U711" s="49" t="n">
        <v>3.406402321710035</v>
      </c>
      <c r="V711" s="49" t="n">
        <v>3.332485688860618</v>
      </c>
      <c r="W711" s="49" t="n">
        <v>3.2536939055187</v>
      </c>
      <c r="X711" s="49" t="n">
        <v>3.176581745022806</v>
      </c>
      <c r="Y711" s="49" t="n">
        <v>3.101961124905682</v>
      </c>
      <c r="Z711" s="49" t="n">
        <v>3.031432140033151</v>
      </c>
      <c r="AA711" s="49" t="n">
        <v>2.942214911543614</v>
      </c>
      <c r="AB711" s="49" t="n">
        <v>2.870293469441956</v>
      </c>
      <c r="AC711" s="49" t="n">
        <v>2.800007846158981</v>
      </c>
      <c r="AD711" s="49" t="n">
        <v>2.731109817961633</v>
      </c>
      <c r="AE711" s="49" t="n">
        <v>2.663394739079476</v>
      </c>
      <c r="AF711" s="50" t="n">
        <v>2.596691749414346</v>
      </c>
    </row>
    <row r="712" hidden="1" s="108">
      <c r="A712" s="49" t="inlineStr">
        <is>
          <t>United_Kingdom_Offshore_2_high_temp_baseline</t>
        </is>
      </c>
      <c r="B712" s="49" t="n">
        <v>7.701949863431862</v>
      </c>
      <c r="C712" s="49" t="n">
        <v>7.374454317642714</v>
      </c>
      <c r="D712" s="49" t="n">
        <v>7.070999616504198</v>
      </c>
      <c r="E712" s="49" t="n">
        <v>6.784485452816641</v>
      </c>
      <c r="F712" s="49" t="n">
        <v>6.510412156138083</v>
      </c>
      <c r="G712" s="49" t="n">
        <v>6.245747438043503</v>
      </c>
      <c r="H712" s="49" t="n">
        <v>5.988348143317523</v>
      </c>
      <c r="I712" s="49" t="n">
        <v>5.736640374952896</v>
      </c>
      <c r="J712" s="49" t="n">
        <v>5.489431033276255</v>
      </c>
      <c r="K712" s="49" t="n">
        <v>5.245791007015246</v>
      </c>
      <c r="L712" s="49" t="n">
        <v>5.00497968984503</v>
      </c>
      <c r="M712" s="49" t="n">
        <v>4.873320298989314</v>
      </c>
      <c r="N712" s="49" t="n">
        <v>4.754872407024697</v>
      </c>
      <c r="O712" s="49" t="n">
        <v>4.644929939440374</v>
      </c>
      <c r="P712" s="49" t="n">
        <v>4.541563559735652</v>
      </c>
      <c r="Q712" s="49" t="n">
        <v>4.443591925386693</v>
      </c>
      <c r="R712" s="49" t="n">
        <v>4.350657056595541</v>
      </c>
      <c r="S712" s="49" t="n">
        <v>4.260753384796553</v>
      </c>
      <c r="T712" s="49" t="n">
        <v>4.174077152053556</v>
      </c>
      <c r="U712" s="49" t="n">
        <v>4.090927884164149</v>
      </c>
      <c r="V712" s="49" t="n">
        <v>4.008691497722257</v>
      </c>
      <c r="W712" s="49" t="n">
        <v>3.919776627606798</v>
      </c>
      <c r="X712" s="49" t="n">
        <v>3.833067813943049</v>
      </c>
      <c r="Y712" s="49" t="n">
        <v>3.749622522113748</v>
      </c>
      <c r="Z712" s="49" t="n">
        <v>3.671523797211961</v>
      </c>
      <c r="AA712" s="49" t="n">
        <v>3.569169745284049</v>
      </c>
      <c r="AB712" s="49" t="n">
        <v>3.489322414281196</v>
      </c>
      <c r="AC712" s="49" t="n">
        <v>3.411637823812419</v>
      </c>
      <c r="AD712" s="49" t="n">
        <v>3.335796143223365</v>
      </c>
      <c r="AE712" s="49" t="n">
        <v>3.261533867550029</v>
      </c>
      <c r="AF712" s="50" t="n">
        <v>3.188631159205106</v>
      </c>
    </row>
    <row r="713" hidden="1" s="108">
      <c r="A713" s="49" t="inlineStr">
        <is>
          <t>United_Kingdom_PV_4_high_temp_baseline</t>
        </is>
      </c>
      <c r="B713" s="49" t="n">
        <v>12.51367425883799</v>
      </c>
      <c r="C713" s="49" t="n">
        <v>11.81775762490262</v>
      </c>
      <c r="D713" s="49" t="n">
        <v>11.16166509025613</v>
      </c>
      <c r="E713" s="49" t="n">
        <v>10.53299541698465</v>
      </c>
      <c r="F713" s="49" t="n">
        <v>9.923758022654139</v>
      </c>
      <c r="G713" s="49" t="n">
        <v>9.328495220376711</v>
      </c>
      <c r="H713" s="49" t="n">
        <v>8.743301348804675</v>
      </c>
      <c r="I713" s="49" t="n">
        <v>8.165271119365308</v>
      </c>
      <c r="J713" s="49" t="n">
        <v>7.592170655479963</v>
      </c>
      <c r="K713" s="49" t="n">
        <v>7.022231747897008</v>
      </c>
      <c r="L713" s="49" t="n">
        <v>6.454017962453389</v>
      </c>
      <c r="M713" s="49" t="n">
        <v>6.267401088463642</v>
      </c>
      <c r="N713" s="49" t="n">
        <v>6.087776276538689</v>
      </c>
      <c r="O713" s="49" t="n">
        <v>5.912741437273775</v>
      </c>
      <c r="P713" s="49" t="n">
        <v>5.741874853057514</v>
      </c>
      <c r="Q713" s="49" t="n">
        <v>5.573627414707076</v>
      </c>
      <c r="R713" s="49" t="n">
        <v>5.407053934621947</v>
      </c>
      <c r="S713" s="49" t="n">
        <v>5.244150077261594</v>
      </c>
      <c r="T713" s="49" t="n">
        <v>5.083479715651439</v>
      </c>
      <c r="U713" s="49" t="n">
        <v>4.925287600034331</v>
      </c>
      <c r="V713" s="49" t="n">
        <v>4.768403227264033</v>
      </c>
      <c r="W713" s="49" t="n">
        <v>4.613309337399196</v>
      </c>
      <c r="X713" s="49" t="n">
        <v>4.45822457209551</v>
      </c>
      <c r="Y713" s="49" t="n">
        <v>4.304894121407564</v>
      </c>
      <c r="Z713" s="49" t="n">
        <v>4.159759039293744</v>
      </c>
      <c r="AA713" s="49" t="n">
        <v>3.974232500473791</v>
      </c>
      <c r="AB713" s="49" t="n">
        <v>3.820172317898064</v>
      </c>
      <c r="AC713" s="49" t="n">
        <v>3.667534629759978</v>
      </c>
      <c r="AD713" s="49" t="n">
        <v>3.516022238805986</v>
      </c>
      <c r="AE713" s="49" t="n">
        <v>3.365380420492441</v>
      </c>
      <c r="AF713" s="50" t="n">
        <v>3.215388484680334</v>
      </c>
    </row>
    <row r="714" hidden="1" s="108">
      <c r="A714" s="49" t="inlineStr">
        <is>
          <t>United_States_Onshore_2_low_temp_baseline</t>
        </is>
      </c>
      <c r="B714" s="49" t="n">
        <v>4.261954007105352</v>
      </c>
      <c r="C714" s="49" t="n">
        <v>4.1427149080333</v>
      </c>
      <c r="D714" s="49" t="n">
        <v>4.032473389672734</v>
      </c>
      <c r="E714" s="49" t="n">
        <v>3.929264520478755</v>
      </c>
      <c r="F714" s="49" t="n">
        <v>3.8316866066442</v>
      </c>
      <c r="G714" s="49" t="n">
        <v>3.73870582484456</v>
      </c>
      <c r="H714" s="49" t="n">
        <v>3.649538467470004</v>
      </c>
      <c r="I714" s="49" t="n">
        <v>3.563576614104687</v>
      </c>
      <c r="J714" s="49" t="n">
        <v>3.48033938120657</v>
      </c>
      <c r="K714" s="49" t="n">
        <v>3.399439896512839</v>
      </c>
      <c r="L714" s="49" t="n">
        <v>3.32056229781093</v>
      </c>
      <c r="M714" s="49" t="n">
        <v>3.25170753067089</v>
      </c>
      <c r="N714" s="49" t="n">
        <v>3.195653285644061</v>
      </c>
      <c r="O714" s="49" t="n">
        <v>3.141293652961491</v>
      </c>
      <c r="P714" s="49" t="n">
        <v>3.088709100537181</v>
      </c>
      <c r="Q714" s="49" t="n">
        <v>3.038288987662956</v>
      </c>
      <c r="R714" s="49" t="n">
        <v>2.988811426937963</v>
      </c>
      <c r="S714" s="49" t="n">
        <v>2.940466324049836</v>
      </c>
      <c r="T714" s="49" t="n">
        <v>2.895363046488299</v>
      </c>
      <c r="U714" s="49" t="n">
        <v>2.850111959813744</v>
      </c>
      <c r="V714" s="49" t="n">
        <v>2.804953843421067</v>
      </c>
      <c r="W714" s="49" t="n">
        <v>2.76465637715899</v>
      </c>
      <c r="X714" s="49" t="n">
        <v>2.725844413887339</v>
      </c>
      <c r="Y714" s="49" t="n">
        <v>2.687860739519382</v>
      </c>
      <c r="Z714" s="49" t="n">
        <v>2.654089304441396</v>
      </c>
      <c r="AA714" s="49" t="n">
        <v>2.590334653196501</v>
      </c>
      <c r="AB714" s="49" t="n">
        <v>2.550524990105796</v>
      </c>
      <c r="AC714" s="49" t="n">
        <v>2.511919255753231</v>
      </c>
      <c r="AD714" s="49" t="n">
        <v>2.474421910749788</v>
      </c>
      <c r="AE714" s="49" t="n">
        <v>2.437949303025587</v>
      </c>
      <c r="AF714" s="50" t="n">
        <v>2.402427748040594</v>
      </c>
    </row>
    <row r="715" hidden="1" s="108">
      <c r="A715" s="49" t="inlineStr">
        <is>
          <t>United_States_Onshore_3_low_temp_baseline</t>
        </is>
      </c>
      <c r="B715" s="49" t="n">
        <v>5.572711811380618</v>
      </c>
      <c r="C715" s="49" t="n">
        <v>5.418021766438715</v>
      </c>
      <c r="D715" s="49" t="n">
        <v>5.275276916260218</v>
      </c>
      <c r="E715" s="49" t="n">
        <v>5.141845544893268</v>
      </c>
      <c r="F715" s="49" t="n">
        <v>5.015849510394732</v>
      </c>
      <c r="G715" s="49" t="n">
        <v>4.895902856063254</v>
      </c>
      <c r="H715" s="49" t="n">
        <v>4.780954255096098</v>
      </c>
      <c r="I715" s="49" t="n">
        <v>4.670187554661808</v>
      </c>
      <c r="J715" s="49" t="n">
        <v>4.562956541782784</v>
      </c>
      <c r="K715" s="49" t="n">
        <v>4.458740748414035</v>
      </c>
      <c r="L715" s="49" t="n">
        <v>4.357114669199927</v>
      </c>
      <c r="M715" s="49" t="n">
        <v>4.266663469267376</v>
      </c>
      <c r="N715" s="49" t="n">
        <v>4.193235389336305</v>
      </c>
      <c r="O715" s="49" t="n">
        <v>4.122050419168131</v>
      </c>
      <c r="P715" s="49" t="n">
        <v>4.053215778049072</v>
      </c>
      <c r="Q715" s="49" t="n">
        <v>3.98724973883577</v>
      </c>
      <c r="R715" s="49" t="n">
        <v>3.92252637511127</v>
      </c>
      <c r="S715" s="49" t="n">
        <v>3.859298553736146</v>
      </c>
      <c r="T715" s="49" t="n">
        <v>3.800373404061707</v>
      </c>
      <c r="U715" s="49" t="n">
        <v>3.741240346072557</v>
      </c>
      <c r="V715" s="49" t="n">
        <v>3.682219970316405</v>
      </c>
      <c r="W715" s="49" t="n">
        <v>3.629676491765361</v>
      </c>
      <c r="X715" s="49" t="n">
        <v>3.579092052836255</v>
      </c>
      <c r="Y715" s="49" t="n">
        <v>3.529592051841423</v>
      </c>
      <c r="Z715" s="49" t="n">
        <v>3.485677172022952</v>
      </c>
      <c r="AA715" s="49" t="n">
        <v>3.401870592408728</v>
      </c>
      <c r="AB715" s="49" t="n">
        <v>3.349895564277239</v>
      </c>
      <c r="AC715" s="49" t="n">
        <v>3.29950560934047</v>
      </c>
      <c r="AD715" s="49" t="n">
        <v>3.250573439682597</v>
      </c>
      <c r="AE715" s="49" t="n">
        <v>3.202987621174898</v>
      </c>
      <c r="AF715" s="50" t="n">
        <v>3.156650012818764</v>
      </c>
    </row>
    <row r="716" hidden="1" s="108">
      <c r="A716" s="49" t="inlineStr">
        <is>
          <t>United_States_Offshore_1_low_temp_baseline</t>
        </is>
      </c>
      <c r="B716" s="49" t="n">
        <v>7.660935592052752</v>
      </c>
      <c r="C716" s="49" t="n">
        <v>7.415445242170527</v>
      </c>
      <c r="D716" s="49" t="n">
        <v>7.20162920382856</v>
      </c>
      <c r="E716" s="49" t="n">
        <v>7.010465819927804</v>
      </c>
      <c r="F716" s="49" t="n">
        <v>6.836267132998945</v>
      </c>
      <c r="G716" s="49" t="n">
        <v>6.675224446501018</v>
      </c>
      <c r="H716" s="49" t="n">
        <v>6.524666908411794</v>
      </c>
      <c r="I716" s="49" t="n">
        <v>6.382651779586312</v>
      </c>
      <c r="J716" s="49" t="n">
        <v>6.247723278126282</v>
      </c>
      <c r="K716" s="49" t="n">
        <v>6.118763270421337</v>
      </c>
      <c r="L716" s="49" t="n">
        <v>5.994894896960159</v>
      </c>
      <c r="M716" s="49" t="n">
        <v>5.838332708225566</v>
      </c>
      <c r="N716" s="49" t="n">
        <v>5.701041950071603</v>
      </c>
      <c r="O716" s="49" t="n">
        <v>5.576377167801942</v>
      </c>
      <c r="P716" s="49" t="n">
        <v>5.461582821541843</v>
      </c>
      <c r="Q716" s="49" t="n">
        <v>5.354958729777238</v>
      </c>
      <c r="R716" s="49" t="n">
        <v>5.255950328380289</v>
      </c>
      <c r="S716" s="49" t="n">
        <v>5.161756681876671</v>
      </c>
      <c r="T716" s="49" t="n">
        <v>5.072607023812964</v>
      </c>
      <c r="U716" s="49" t="n">
        <v>4.988869650686181</v>
      </c>
      <c r="V716" s="49" t="n">
        <v>4.906953955049671</v>
      </c>
      <c r="W716" s="49" t="n">
        <v>4.815067240132387</v>
      </c>
      <c r="X716" s="49" t="n">
        <v>4.727037090303216</v>
      </c>
      <c r="Y716" s="49" t="n">
        <v>4.644270928299828</v>
      </c>
      <c r="Z716" s="49" t="n">
        <v>4.569551046304761</v>
      </c>
      <c r="AA716" s="49" t="n">
        <v>4.462978127899292</v>
      </c>
      <c r="AB716" s="49" t="n">
        <v>4.387570104322031</v>
      </c>
      <c r="AC716" s="49" t="n">
        <v>4.315872101811761</v>
      </c>
      <c r="AD716" s="49" t="n">
        <v>4.247439250078679</v>
      </c>
      <c r="AE716" s="49" t="n">
        <v>4.181905525921152</v>
      </c>
      <c r="AF716" s="50" t="n">
        <v>4.118966133183099</v>
      </c>
    </row>
    <row r="717" hidden="1" s="108">
      <c r="A717" s="49" t="inlineStr">
        <is>
          <t>United_States_Offshore_2_low_temp_baseline</t>
        </is>
      </c>
      <c r="B717" s="49" t="n">
        <v>4.973926193594478</v>
      </c>
      <c r="C717" s="49" t="n">
        <v>4.812601713622691</v>
      </c>
      <c r="D717" s="49" t="n">
        <v>4.672861507331691</v>
      </c>
      <c r="E717" s="49" t="n">
        <v>4.548595318886525</v>
      </c>
      <c r="F717" s="49" t="n">
        <v>4.435950644737085</v>
      </c>
      <c r="G717" s="49" t="n">
        <v>4.332347787060836</v>
      </c>
      <c r="H717" s="49" t="n">
        <v>4.235977745655709</v>
      </c>
      <c r="I717" s="49" t="n">
        <v>4.145524724768769</v>
      </c>
      <c r="J717" s="49" t="n">
        <v>4.060002802347599</v>
      </c>
      <c r="K717" s="49" t="n">
        <v>3.978654801400373</v>
      </c>
      <c r="L717" s="49" t="n">
        <v>3.900887012003247</v>
      </c>
      <c r="M717" s="49" t="n">
        <v>3.797924861600691</v>
      </c>
      <c r="N717" s="49" t="n">
        <v>3.70794953690436</v>
      </c>
      <c r="O717" s="49" t="n">
        <v>3.626473831709322</v>
      </c>
      <c r="P717" s="49" t="n">
        <v>3.551637324649688</v>
      </c>
      <c r="Q717" s="49" t="n">
        <v>3.482292260787254</v>
      </c>
      <c r="R717" s="49" t="n">
        <v>3.41806448209486</v>
      </c>
      <c r="S717" s="49" t="n">
        <v>3.357062966822438</v>
      </c>
      <c r="T717" s="49" t="n">
        <v>3.299442835582223</v>
      </c>
      <c r="U717" s="49" t="n">
        <v>3.245453099903586</v>
      </c>
      <c r="V717" s="49" t="n">
        <v>3.192669546827538</v>
      </c>
      <c r="W717" s="49" t="n">
        <v>3.132758895880924</v>
      </c>
      <c r="X717" s="49" t="n">
        <v>3.075444337864189</v>
      </c>
      <c r="Y717" s="49" t="n">
        <v>3.021676059514295</v>
      </c>
      <c r="Z717" s="49" t="n">
        <v>2.973332372116059</v>
      </c>
      <c r="AA717" s="49" t="n">
        <v>2.903475623389341</v>
      </c>
      <c r="AB717" s="49" t="n">
        <v>2.854652111189655</v>
      </c>
      <c r="AC717" s="49" t="n">
        <v>2.808325510449242</v>
      </c>
      <c r="AD717" s="49" t="n">
        <v>2.76419543339567</v>
      </c>
      <c r="AE717" s="49" t="n">
        <v>2.722014753904022</v>
      </c>
      <c r="AF717" s="50" t="n">
        <v>2.681577704898688</v>
      </c>
    </row>
    <row r="718" hidden="1" s="108">
      <c r="A718" s="49" t="inlineStr">
        <is>
          <t>United_States_PV_1_low_temp_baseline</t>
        </is>
      </c>
      <c r="B718" s="49" t="n">
        <v>4.263932953923518</v>
      </c>
      <c r="C718" s="49" t="n">
        <v>4.074082414525913</v>
      </c>
      <c r="D718" s="49" t="n">
        <v>3.906034653944783</v>
      </c>
      <c r="E718" s="49" t="n">
        <v>3.753655854479539</v>
      </c>
      <c r="F718" s="49" t="n">
        <v>3.613038333305612</v>
      </c>
      <c r="G718" s="49" t="n">
        <v>3.481550715287004</v>
      </c>
      <c r="H718" s="49" t="n">
        <v>3.357342862716229</v>
      </c>
      <c r="I718" s="49" t="n">
        <v>3.239068071510593</v>
      </c>
      <c r="J718" s="49" t="n">
        <v>3.12571780902098</v>
      </c>
      <c r="K718" s="49" t="n">
        <v>3.016518623180632</v>
      </c>
      <c r="L718" s="49" t="n">
        <v>2.910865251484653</v>
      </c>
      <c r="M718" s="49" t="n">
        <v>2.838826110418237</v>
      </c>
      <c r="N718" s="49" t="n">
        <v>2.771764658950339</v>
      </c>
      <c r="O718" s="49" t="n">
        <v>2.708094783851326</v>
      </c>
      <c r="P718" s="49" t="n">
        <v>2.647538625837077</v>
      </c>
      <c r="Q718" s="49" t="n">
        <v>2.589069339042199</v>
      </c>
      <c r="R718" s="49" t="n">
        <v>2.532057624218396</v>
      </c>
      <c r="S718" s="49" t="n">
        <v>2.477829918607474</v>
      </c>
      <c r="T718" s="49" t="n">
        <v>2.425432068928572</v>
      </c>
      <c r="U718" s="49" t="n">
        <v>2.375027863981149</v>
      </c>
      <c r="V718" s="49" t="n">
        <v>2.325836249826088</v>
      </c>
      <c r="W718" s="49" t="n">
        <v>2.276175154954773</v>
      </c>
      <c r="X718" s="49" t="n">
        <v>2.227239037088999</v>
      </c>
      <c r="Y718" s="49" t="n">
        <v>2.180218673966077</v>
      </c>
      <c r="Z718" s="49" t="n">
        <v>2.139531451028113</v>
      </c>
      <c r="AA718" s="49" t="n">
        <v>2.071974582752858</v>
      </c>
      <c r="AB718" s="49" t="n">
        <v>2.026627420657792</v>
      </c>
      <c r="AC718" s="49" t="n">
        <v>1.983033792755089</v>
      </c>
      <c r="AD718" s="49" t="n">
        <v>1.941016150674923</v>
      </c>
      <c r="AE718" s="49" t="n">
        <v>1.900424351760464</v>
      </c>
      <c r="AF718" s="50" t="n">
        <v>1.861130301162764</v>
      </c>
    </row>
    <row r="719" hidden="1" s="108">
      <c r="A719" s="49" t="inlineStr">
        <is>
          <t>United_States_PV_2_low_temp_baseline</t>
        </is>
      </c>
      <c r="B719" s="49" t="n">
        <v>4.48339290654256</v>
      </c>
      <c r="C719" s="49" t="n">
        <v>4.2833653935865</v>
      </c>
      <c r="D719" s="49" t="n">
        <v>4.106514178977088</v>
      </c>
      <c r="E719" s="49" t="n">
        <v>3.946311621004228</v>
      </c>
      <c r="F719" s="49" t="n">
        <v>3.798598988303642</v>
      </c>
      <c r="G719" s="49" t="n">
        <v>3.660575750828588</v>
      </c>
      <c r="H719" s="49" t="n">
        <v>3.530272765519629</v>
      </c>
      <c r="I719" s="49" t="n">
        <v>3.4062566534243</v>
      </c>
      <c r="J719" s="49" t="n">
        <v>3.287453933481743</v>
      </c>
      <c r="K719" s="49" t="n">
        <v>3.173041314587065</v>
      </c>
      <c r="L719" s="49" t="n">
        <v>3.062374509572413</v>
      </c>
      <c r="M719" s="49" t="n">
        <v>2.986429059360892</v>
      </c>
      <c r="N719" s="49" t="n">
        <v>2.915763847659662</v>
      </c>
      <c r="O719" s="49" t="n">
        <v>2.848694631944597</v>
      </c>
      <c r="P719" s="49" t="n">
        <v>2.784926198136817</v>
      </c>
      <c r="Q719" s="49" t="n">
        <v>2.723368312654513</v>
      </c>
      <c r="R719" s="49" t="n">
        <v>2.663352885575648</v>
      </c>
      <c r="S719" s="49" t="n">
        <v>2.606287817390799</v>
      </c>
      <c r="T719" s="49" t="n">
        <v>2.551160182347532</v>
      </c>
      <c r="U719" s="49" t="n">
        <v>2.498143741386821</v>
      </c>
      <c r="V719" s="49" t="n">
        <v>2.446409443644459</v>
      </c>
      <c r="W719" s="49" t="n">
        <v>2.394168040241501</v>
      </c>
      <c r="X719" s="49" t="n">
        <v>2.342691611363347</v>
      </c>
      <c r="Y719" s="49" t="n">
        <v>2.293243713022317</v>
      </c>
      <c r="Z719" s="49" t="n">
        <v>2.250511109407452</v>
      </c>
      <c r="AA719" s="49" t="n">
        <v>2.179265564279582</v>
      </c>
      <c r="AB719" s="49" t="n">
        <v>2.131581029771052</v>
      </c>
      <c r="AC719" s="49" t="n">
        <v>2.085752507133579</v>
      </c>
      <c r="AD719" s="49" t="n">
        <v>2.041591434998674</v>
      </c>
      <c r="AE719" s="49" t="n">
        <v>1.998938368743615</v>
      </c>
      <c r="AF719" s="50" t="n">
        <v>1.957657288101929</v>
      </c>
    </row>
    <row r="720" hidden="1" s="108">
      <c r="A720" s="49" t="inlineStr">
        <is>
          <t>United_States_PV_3_low_temp_baseline</t>
        </is>
      </c>
      <c r="B720" s="49" t="n">
        <v>4.678554659005799</v>
      </c>
      <c r="C720" s="49" t="n">
        <v>4.469525899468229</v>
      </c>
      <c r="D720" s="49" t="n">
        <v>4.284840708510046</v>
      </c>
      <c r="E720" s="49" t="n">
        <v>4.117648030240201</v>
      </c>
      <c r="F720" s="49" t="n">
        <v>3.963583300689213</v>
      </c>
      <c r="G720" s="49" t="n">
        <v>3.819707527503023</v>
      </c>
      <c r="H720" s="49" t="n">
        <v>3.683954317394851</v>
      </c>
      <c r="I720" s="49" t="n">
        <v>3.554819582060168</v>
      </c>
      <c r="J720" s="49" t="n">
        <v>3.431176948505774</v>
      </c>
      <c r="K720" s="49" t="n">
        <v>3.312162612058338</v>
      </c>
      <c r="L720" s="49" t="n">
        <v>3.197100622900504</v>
      </c>
      <c r="M720" s="49" t="n">
        <v>3.117663505505107</v>
      </c>
      <c r="N720" s="49" t="n">
        <v>3.043781746590982</v>
      </c>
      <c r="O720" s="49" t="n">
        <v>2.973681779764395</v>
      </c>
      <c r="P720" s="49" t="n">
        <v>2.907051988188769</v>
      </c>
      <c r="Q720" s="49" t="n">
        <v>2.842744735973606</v>
      </c>
      <c r="R720" s="49" t="n">
        <v>2.78005687425882</v>
      </c>
      <c r="S720" s="49" t="n">
        <v>2.720468504724096</v>
      </c>
      <c r="T720" s="49" t="n">
        <v>2.662913809217856</v>
      </c>
      <c r="U720" s="49" t="n">
        <v>2.607574986946724</v>
      </c>
      <c r="V720" s="49" t="n">
        <v>2.553580059707833</v>
      </c>
      <c r="W720" s="49" t="n">
        <v>2.499044647335884</v>
      </c>
      <c r="X720" s="49" t="n">
        <v>2.445309616784357</v>
      </c>
      <c r="Y720" s="49" t="n">
        <v>2.393703513863832</v>
      </c>
      <c r="Z720" s="49" t="n">
        <v>2.349154465619518</v>
      </c>
      <c r="AA720" s="49" t="n">
        <v>2.274621767122254</v>
      </c>
      <c r="AB720" s="49" t="n">
        <v>2.224858153617246</v>
      </c>
      <c r="AC720" s="49" t="n">
        <v>2.177042958881769</v>
      </c>
      <c r="AD720" s="49" t="n">
        <v>2.130978221468359</v>
      </c>
      <c r="AE720" s="49" t="n">
        <v>2.086496551502483</v>
      </c>
      <c r="AF720" s="50" t="n">
        <v>2.043455153485103</v>
      </c>
    </row>
    <row r="721" hidden="1" s="108">
      <c r="A721" s="49" t="inlineStr">
        <is>
          <t>United_States_PV_4_low_temp_baseline</t>
        </is>
      </c>
      <c r="B721" s="49" t="n">
        <v>5.639858492191504</v>
      </c>
      <c r="C721" s="49" t="n">
        <v>5.386283867914322</v>
      </c>
      <c r="D721" s="49" t="n">
        <v>5.163007320909346</v>
      </c>
      <c r="E721" s="49" t="n">
        <v>4.96150095966966</v>
      </c>
      <c r="F721" s="49" t="n">
        <v>4.776332248876582</v>
      </c>
      <c r="G721" s="49" t="n">
        <v>4.603843251067333</v>
      </c>
      <c r="H721" s="49" t="n">
        <v>4.441462236903376</v>
      </c>
      <c r="I721" s="49" t="n">
        <v>4.287317411956267</v>
      </c>
      <c r="J721" s="49" t="n">
        <v>4.140007133215716</v>
      </c>
      <c r="K721" s="49" t="n">
        <v>3.998456573382774</v>
      </c>
      <c r="L721" s="49" t="n">
        <v>3.861824719132648</v>
      </c>
      <c r="M721" s="49" t="n">
        <v>3.765131299363913</v>
      </c>
      <c r="N721" s="49" t="n">
        <v>3.675345996239884</v>
      </c>
      <c r="O721" s="49" t="n">
        <v>3.590255828861559</v>
      </c>
      <c r="P721" s="49" t="n">
        <v>3.509472095353905</v>
      </c>
      <c r="Q721" s="49" t="n">
        <v>3.431563031291123</v>
      </c>
      <c r="R721" s="49" t="n">
        <v>3.355651557498928</v>
      </c>
      <c r="S721" s="49" t="n">
        <v>3.283584554903205</v>
      </c>
      <c r="T721" s="49" t="n">
        <v>3.214032436583877</v>
      </c>
      <c r="U721" s="49" t="n">
        <v>3.147222721705995</v>
      </c>
      <c r="V721" s="49" t="n">
        <v>3.08206776380778</v>
      </c>
      <c r="W721" s="49" t="n">
        <v>3.016216144372328</v>
      </c>
      <c r="X721" s="49" t="n">
        <v>2.951341866382036</v>
      </c>
      <c r="Y721" s="49" t="n">
        <v>2.889102663388481</v>
      </c>
      <c r="Z721" s="49" t="n">
        <v>2.835646919998781</v>
      </c>
      <c r="AA721" s="49" t="n">
        <v>2.744764806072371</v>
      </c>
      <c r="AB721" s="49" t="n">
        <v>2.684763376125332</v>
      </c>
      <c r="AC721" s="49" t="n">
        <v>2.627172995739317</v>
      </c>
      <c r="AD721" s="49" t="n">
        <v>2.571746976542563</v>
      </c>
      <c r="AE721" s="49" t="n">
        <v>2.518276764502664</v>
      </c>
      <c r="AF721" s="50" t="n">
        <v>2.466584483196777</v>
      </c>
    </row>
    <row r="722" hidden="1" s="108">
      <c r="A722" s="49" t="inlineStr">
        <is>
          <t>United_States_Onshore_2_high_temp_baseline</t>
        </is>
      </c>
      <c r="B722" s="49" t="n">
        <v>6.728060342527256</v>
      </c>
      <c r="C722" s="49" t="n">
        <v>6.441943363291877</v>
      </c>
      <c r="D722" s="49" t="n">
        <v>6.163913528290717</v>
      </c>
      <c r="E722" s="49" t="n">
        <v>5.891648583401117</v>
      </c>
      <c r="F722" s="49" t="n">
        <v>5.623455156213492</v>
      </c>
      <c r="G722" s="49" t="n">
        <v>5.358049721787507</v>
      </c>
      <c r="H722" s="49" t="n">
        <v>5.094426273513333</v>
      </c>
      <c r="I722" s="49" t="n">
        <v>4.831772558272496</v>
      </c>
      <c r="J722" s="49" t="n">
        <v>4.569414941853725</v>
      </c>
      <c r="K722" s="49" t="n">
        <v>4.306780887435337</v>
      </c>
      <c r="L722" s="49" t="n">
        <v>4.043372666236073</v>
      </c>
      <c r="M722" s="49" t="n">
        <v>3.947906744937116</v>
      </c>
      <c r="N722" s="49" t="n">
        <v>3.863835192272866</v>
      </c>
      <c r="O722" s="49" t="n">
        <v>3.780900018433943</v>
      </c>
      <c r="P722" s="49" t="n">
        <v>3.699184578067634</v>
      </c>
      <c r="Q722" s="49" t="n">
        <v>3.619059316951934</v>
      </c>
      <c r="R722" s="49" t="n">
        <v>3.539396205756458</v>
      </c>
      <c r="S722" s="49" t="n">
        <v>3.460377473170854</v>
      </c>
      <c r="T722" s="49" t="n">
        <v>3.383975458758441</v>
      </c>
      <c r="U722" s="49" t="n">
        <v>3.307037375919279</v>
      </c>
      <c r="V722" s="49" t="n">
        <v>3.229789902234243</v>
      </c>
      <c r="W722" s="49" t="n">
        <v>3.158733519278995</v>
      </c>
      <c r="X722" s="49" t="n">
        <v>3.088358944684472</v>
      </c>
      <c r="Y722" s="49" t="n">
        <v>3.018045588422403</v>
      </c>
      <c r="Z722" s="49" t="n">
        <v>2.950941604015912</v>
      </c>
      <c r="AA722" s="49" t="n">
        <v>2.855165358213847</v>
      </c>
      <c r="AB722" s="49" t="n">
        <v>2.78099001506606</v>
      </c>
      <c r="AC722" s="49" t="n">
        <v>2.707200415873974</v>
      </c>
      <c r="AD722" s="49" t="n">
        <v>2.63369785187986</v>
      </c>
      <c r="AE722" s="49" t="n">
        <v>2.560394093738344</v>
      </c>
      <c r="AF722" s="50" t="n">
        <v>2.487209608037189</v>
      </c>
    </row>
    <row r="723" hidden="1" s="108">
      <c r="A723" s="49" t="inlineStr">
        <is>
          <t>United_States_Onshore_3_high_temp_baseline</t>
        </is>
      </c>
      <c r="B723" s="49" t="n">
        <v>8.508496809459297</v>
      </c>
      <c r="C723" s="49" t="n">
        <v>8.155449297802864</v>
      </c>
      <c r="D723" s="49" t="n">
        <v>7.813111414802924</v>
      </c>
      <c r="E723" s="49" t="n">
        <v>7.478353362879975</v>
      </c>
      <c r="F723" s="49" t="n">
        <v>7.148887931348893</v>
      </c>
      <c r="G723" s="49" t="n">
        <v>6.822976363422047</v>
      </c>
      <c r="H723" s="49" t="n">
        <v>6.499250604997368</v>
      </c>
      <c r="I723" s="49" t="n">
        <v>6.176600730170113</v>
      </c>
      <c r="J723" s="49" t="n">
        <v>5.854100781742529</v>
      </c>
      <c r="K723" s="49" t="n">
        <v>5.530958235753083</v>
      </c>
      <c r="L723" s="49" t="n">
        <v>5.206478522879288</v>
      </c>
      <c r="M723" s="49" t="n">
        <v>5.085476700871148</v>
      </c>
      <c r="N723" s="49" t="n">
        <v>4.979727210321356</v>
      </c>
      <c r="O723" s="49" t="n">
        <v>4.875414478098031</v>
      </c>
      <c r="P723" s="49" t="n">
        <v>4.77264685274809</v>
      </c>
      <c r="Q723" s="49" t="n">
        <v>4.671917853636128</v>
      </c>
      <c r="R723" s="49" t="n">
        <v>4.571708353443343</v>
      </c>
      <c r="S723" s="49" t="n">
        <v>4.472260172126507</v>
      </c>
      <c r="T723" s="49" t="n">
        <v>4.376214537467296</v>
      </c>
      <c r="U723" s="49" t="n">
        <v>4.279338871066606</v>
      </c>
      <c r="V723" s="49" t="n">
        <v>4.18193607348363</v>
      </c>
      <c r="W723" s="49" t="n">
        <v>4.09317356334008</v>
      </c>
      <c r="X723" s="49" t="n">
        <v>4.00523392970849</v>
      </c>
      <c r="Y723" s="49" t="n">
        <v>3.917281048533365</v>
      </c>
      <c r="Z723" s="49" t="n">
        <v>3.833520072063346</v>
      </c>
      <c r="AA723" s="49" t="n">
        <v>3.711315394895658</v>
      </c>
      <c r="AB723" s="49" t="n">
        <v>3.61789341057835</v>
      </c>
      <c r="AC723" s="49" t="n">
        <v>3.524872979024482</v>
      </c>
      <c r="AD723" s="49" t="n">
        <v>3.432115236546175</v>
      </c>
      <c r="AE723" s="49" t="n">
        <v>3.339495062592547</v>
      </c>
      <c r="AF723" s="50" t="n">
        <v>3.246898665128784</v>
      </c>
    </row>
    <row r="724" hidden="1" s="108">
      <c r="A724" s="49" t="inlineStr">
        <is>
          <t>United_States_Offshore_1_high_temp_baseline</t>
        </is>
      </c>
      <c r="B724" s="49" t="n">
        <v>10.4941935868269</v>
      </c>
      <c r="C724" s="49" t="n">
        <v>10.0414497096244</v>
      </c>
      <c r="D724" s="49" t="n">
        <v>9.618292984285793</v>
      </c>
      <c r="E724" s="49" t="n">
        <v>9.215422186727901</v>
      </c>
      <c r="F724" s="49" t="n">
        <v>8.826907537024443</v>
      </c>
      <c r="G724" s="49" t="n">
        <v>8.448720578372631</v>
      </c>
      <c r="H724" s="49" t="n">
        <v>8.077983598146032</v>
      </c>
      <c r="I724" s="49" t="n">
        <v>7.712554122863416</v>
      </c>
      <c r="J724" s="49" t="n">
        <v>7.350779884343709</v>
      </c>
      <c r="K724" s="49" t="n">
        <v>6.991346752534817</v>
      </c>
      <c r="L724" s="49" t="n">
        <v>6.633180293140637</v>
      </c>
      <c r="M724" s="49" t="n">
        <v>6.456888098385352</v>
      </c>
      <c r="N724" s="49" t="n">
        <v>6.296897107364909</v>
      </c>
      <c r="O724" s="49" t="n">
        <v>6.147367632188002</v>
      </c>
      <c r="P724" s="49" t="n">
        <v>6.005898641611009</v>
      </c>
      <c r="Q724" s="49" t="n">
        <v>5.871016913889699</v>
      </c>
      <c r="R724" s="49" t="n">
        <v>5.742266482590675</v>
      </c>
      <c r="S724" s="49" t="n">
        <v>5.617166403236803</v>
      </c>
      <c r="T724" s="49" t="n">
        <v>5.495948467083596</v>
      </c>
      <c r="U724" s="49" t="n">
        <v>5.378970322691228</v>
      </c>
      <c r="V724" s="49" t="n">
        <v>5.263013850363309</v>
      </c>
      <c r="W724" s="49" t="n">
        <v>5.139503610037433</v>
      </c>
      <c r="X724" s="49" t="n">
        <v>5.01858019560027</v>
      </c>
      <c r="Y724" s="49" t="n">
        <v>4.901529505746051</v>
      </c>
      <c r="Z724" s="49" t="n">
        <v>4.790888217648487</v>
      </c>
      <c r="AA724" s="49" t="n">
        <v>4.650448715034941</v>
      </c>
      <c r="AB724" s="49" t="n">
        <v>4.537399418447544</v>
      </c>
      <c r="AC724" s="49" t="n">
        <v>4.426841028505367</v>
      </c>
      <c r="AD724" s="49" t="n">
        <v>4.31837324849988</v>
      </c>
      <c r="AE724" s="49" t="n">
        <v>4.211665283505033</v>
      </c>
      <c r="AF724" s="50" t="n">
        <v>4.106440194177372</v>
      </c>
    </row>
    <row r="725" hidden="1" s="108">
      <c r="A725" s="49" t="inlineStr">
        <is>
          <t>United_States_Offshore_2_high_temp_baseline</t>
        </is>
      </c>
      <c r="B725" s="49" t="n">
        <v>6.884571832633351</v>
      </c>
      <c r="C725" s="49" t="n">
        <v>6.570064668166118</v>
      </c>
      <c r="D725" s="49" t="n">
        <v>6.277489043367929</v>
      </c>
      <c r="E725" s="49" t="n">
        <v>6.000756896895473</v>
      </c>
      <c r="F725" s="49" t="n">
        <v>5.736015158756292</v>
      </c>
      <c r="G725" s="49" t="n">
        <v>5.480672917038696</v>
      </c>
      <c r="H725" s="49" t="n">
        <v>5.232904836941003</v>
      </c>
      <c r="I725" s="49" t="n">
        <v>4.991376365613875</v>
      </c>
      <c r="J725" s="49" t="n">
        <v>4.75508177976839</v>
      </c>
      <c r="K725" s="49" t="n">
        <v>4.523243780445595</v>
      </c>
      <c r="L725" s="49" t="n">
        <v>4.295248597745671</v>
      </c>
      <c r="M725" s="49" t="n">
        <v>4.178755868223063</v>
      </c>
      <c r="N725" s="49" t="n">
        <v>4.07341944896751</v>
      </c>
      <c r="O725" s="49" t="n">
        <v>3.97531188375546</v>
      </c>
      <c r="P725" s="49" t="n">
        <v>3.882819907927415</v>
      </c>
      <c r="Q725" s="49" t="n">
        <v>3.794954495023576</v>
      </c>
      <c r="R725" s="49" t="n">
        <v>3.711411725354297</v>
      </c>
      <c r="S725" s="49" t="n">
        <v>3.630522305303684</v>
      </c>
      <c r="T725" s="49" t="n">
        <v>3.552445034250176</v>
      </c>
      <c r="U725" s="49" t="n">
        <v>3.477423914574318</v>
      </c>
      <c r="V725" s="49" t="n">
        <v>3.403290605568387</v>
      </c>
      <c r="W725" s="49" t="n">
        <v>3.322017262185669</v>
      </c>
      <c r="X725" s="49" t="n">
        <v>3.242866404196393</v>
      </c>
      <c r="Y725" s="49" t="n">
        <v>3.166712465648254</v>
      </c>
      <c r="Z725" s="49" t="n">
        <v>3.0952761873724</v>
      </c>
      <c r="AA725" s="49" t="n">
        <v>3.004101331668968</v>
      </c>
      <c r="AB725" s="49" t="n">
        <v>2.931828459174159</v>
      </c>
      <c r="AC725" s="49" t="n">
        <v>2.861645950788736</v>
      </c>
      <c r="AD725" s="49" t="n">
        <v>2.793290919883575</v>
      </c>
      <c r="AE725" s="49" t="n">
        <v>2.726547500989685</v>
      </c>
      <c r="AF725" s="50" t="n">
        <v>2.661236311850851</v>
      </c>
    </row>
    <row r="726" hidden="1" s="108">
      <c r="A726" s="49" t="inlineStr">
        <is>
          <t>United_States_PV_1_high_temp_baseline</t>
        </is>
      </c>
      <c r="B726" s="49" t="n">
        <v>8.475861819917187</v>
      </c>
      <c r="C726" s="49" t="n">
        <v>7.998606475681722</v>
      </c>
      <c r="D726" s="49" t="n">
        <v>7.546582600338619</v>
      </c>
      <c r="E726" s="49" t="n">
        <v>7.11259363015745</v>
      </c>
      <c r="F726" s="49" t="n">
        <v>6.692029891062397</v>
      </c>
      <c r="G726" s="49" t="n">
        <v>6.281767489344302</v>
      </c>
      <c r="H726" s="49" t="n">
        <v>5.879593559180234</v>
      </c>
      <c r="I726" s="49" t="n">
        <v>5.483883280291879</v>
      </c>
      <c r="J726" s="49" t="n">
        <v>5.093407461587049</v>
      </c>
      <c r="K726" s="49" t="n">
        <v>4.707212336650604</v>
      </c>
      <c r="L726" s="49" t="n">
        <v>4.324541453483135</v>
      </c>
      <c r="M726" s="49" t="n">
        <v>4.199132822600074</v>
      </c>
      <c r="N726" s="49" t="n">
        <v>4.078326430692682</v>
      </c>
      <c r="O726" s="49" t="n">
        <v>3.960564731149905</v>
      </c>
      <c r="P726" s="49" t="n">
        <v>3.845580154935287</v>
      </c>
      <c r="Q726" s="49" t="n">
        <v>3.732365795343504</v>
      </c>
      <c r="R726" s="49" t="n">
        <v>3.620306781788221</v>
      </c>
      <c r="S726" s="49" t="n">
        <v>3.510716266869117</v>
      </c>
      <c r="T726" s="49" t="n">
        <v>3.40265799933077</v>
      </c>
      <c r="U726" s="49" t="n">
        <v>3.296297643907361</v>
      </c>
      <c r="V726" s="49" t="n">
        <v>3.190869652897921</v>
      </c>
      <c r="W726" s="49" t="n">
        <v>3.086386635028688</v>
      </c>
      <c r="X726" s="49" t="n">
        <v>2.981986233761424</v>
      </c>
      <c r="Y726" s="49" t="n">
        <v>2.878823939435643</v>
      </c>
      <c r="Z726" s="49" t="n">
        <v>2.781164169577015</v>
      </c>
      <c r="AA726" s="49" t="n">
        <v>2.656875616482692</v>
      </c>
      <c r="AB726" s="49" t="n">
        <v>2.553478393981263</v>
      </c>
      <c r="AC726" s="49" t="n">
        <v>2.451118682739756</v>
      </c>
      <c r="AD726" s="49" t="n">
        <v>2.349606475157129</v>
      </c>
      <c r="AE726" s="49" t="n">
        <v>2.24877959204041</v>
      </c>
      <c r="AF726" s="50" t="n">
        <v>2.148498184605471</v>
      </c>
    </row>
    <row r="727" hidden="1" s="108">
      <c r="A727" s="49" t="inlineStr">
        <is>
          <t>United_States_PV_2_high_temp_baseline</t>
        </is>
      </c>
      <c r="B727" s="49" t="n">
        <v>8.82839669614579</v>
      </c>
      <c r="C727" s="49" t="n">
        <v>8.332624771016313</v>
      </c>
      <c r="D727" s="49" t="n">
        <v>7.863766671599699</v>
      </c>
      <c r="E727" s="49" t="n">
        <v>7.414002065094879</v>
      </c>
      <c r="F727" s="49" t="n">
        <v>6.978317566386857</v>
      </c>
      <c r="G727" s="49" t="n">
        <v>6.553312070908988</v>
      </c>
      <c r="H727" s="49" t="n">
        <v>6.136573081155969</v>
      </c>
      <c r="I727" s="49" t="n">
        <v>5.726326183580857</v>
      </c>
      <c r="J727" s="49" t="n">
        <v>5.321226193894582</v>
      </c>
      <c r="K727" s="49" t="n">
        <v>4.920226662557864</v>
      </c>
      <c r="L727" s="49" t="n">
        <v>4.522495063033422</v>
      </c>
      <c r="M727" s="49" t="n">
        <v>4.391665498136292</v>
      </c>
      <c r="N727" s="49" t="n">
        <v>4.265695009499746</v>
      </c>
      <c r="O727" s="49" t="n">
        <v>4.142920737426769</v>
      </c>
      <c r="P727" s="49" t="n">
        <v>4.023052653214777</v>
      </c>
      <c r="Q727" s="49" t="n">
        <v>3.905017592339187</v>
      </c>
      <c r="R727" s="49" t="n">
        <v>3.788160603452005</v>
      </c>
      <c r="S727" s="49" t="n">
        <v>3.673869407634547</v>
      </c>
      <c r="T727" s="49" t="n">
        <v>3.56114821518295</v>
      </c>
      <c r="U727" s="49" t="n">
        <v>3.450168728264282</v>
      </c>
      <c r="V727" s="49" t="n">
        <v>3.34011854149954</v>
      </c>
      <c r="W727" s="49" t="n">
        <v>3.230820194513207</v>
      </c>
      <c r="X727" s="49" t="n">
        <v>3.121668232148768</v>
      </c>
      <c r="Y727" s="49" t="n">
        <v>3.013887547873075</v>
      </c>
      <c r="Z727" s="49" t="n">
        <v>2.911999406345787</v>
      </c>
      <c r="AA727" s="49" t="n">
        <v>2.78196326542942</v>
      </c>
      <c r="AB727" s="49" t="n">
        <v>2.674121384179667</v>
      </c>
      <c r="AC727" s="49" t="n">
        <v>2.567451696882363</v>
      </c>
      <c r="AD727" s="49" t="n">
        <v>2.461757575869896</v>
      </c>
      <c r="AE727" s="49" t="n">
        <v>2.356871611153216</v>
      </c>
      <c r="AF727" s="50" t="n">
        <v>2.252649852618361</v>
      </c>
    </row>
    <row r="728" hidden="1" s="108">
      <c r="A728" s="49" t="inlineStr">
        <is>
          <t>United_States_PV_3_high_temp_baseline</t>
        </is>
      </c>
      <c r="B728" s="49" t="n">
        <v>9.142873390622636</v>
      </c>
      <c r="C728" s="49" t="n">
        <v>8.630727290040326</v>
      </c>
      <c r="D728" s="49" t="n">
        <v>8.146902213149081</v>
      </c>
      <c r="E728" s="49" t="n">
        <v>7.683053568425535</v>
      </c>
      <c r="F728" s="49" t="n">
        <v>7.233827965474852</v>
      </c>
      <c r="G728" s="49" t="n">
        <v>6.795590137475881</v>
      </c>
      <c r="H728" s="49" t="n">
        <v>6.365758272061377</v>
      </c>
      <c r="I728" s="49" t="n">
        <v>5.942430410677961</v>
      </c>
      <c r="J728" s="49" t="n">
        <v>5.524161819341053</v>
      </c>
      <c r="K728" s="49" t="n">
        <v>5.109825870478684</v>
      </c>
      <c r="L728" s="49" t="n">
        <v>4.698523613257871</v>
      </c>
      <c r="M728" s="49" t="n">
        <v>4.562726924582918</v>
      </c>
      <c r="N728" s="49" t="n">
        <v>4.432017645210557</v>
      </c>
      <c r="O728" s="49" t="n">
        <v>4.304643412612799</v>
      </c>
      <c r="P728" s="49" t="n">
        <v>4.180295331211012</v>
      </c>
      <c r="Q728" s="49" t="n">
        <v>4.057843785130803</v>
      </c>
      <c r="R728" s="49" t="n">
        <v>3.936599627570144</v>
      </c>
      <c r="S728" s="49" t="n">
        <v>3.818014696857916</v>
      </c>
      <c r="T728" s="49" t="n">
        <v>3.701042327032052</v>
      </c>
      <c r="U728" s="49" t="n">
        <v>3.585859568436295</v>
      </c>
      <c r="V728" s="49" t="n">
        <v>3.47161384352944</v>
      </c>
      <c r="W728" s="49" t="n">
        <v>3.358148905473636</v>
      </c>
      <c r="X728" s="49" t="n">
        <v>3.244887056364528</v>
      </c>
      <c r="Y728" s="49" t="n">
        <v>3.133113561473766</v>
      </c>
      <c r="Z728" s="49" t="n">
        <v>3.027574157502928</v>
      </c>
      <c r="AA728" s="49" t="n">
        <v>2.892561635171179</v>
      </c>
      <c r="AB728" s="49" t="n">
        <v>2.780880645022124</v>
      </c>
      <c r="AC728" s="49" t="n">
        <v>2.670491286205928</v>
      </c>
      <c r="AD728" s="49" t="n">
        <v>2.561191588496102</v>
      </c>
      <c r="AE728" s="49" t="n">
        <v>2.452809931011197</v>
      </c>
      <c r="AF728" s="50" t="n">
        <v>2.345199071134789</v>
      </c>
    </row>
    <row r="729" hidden="1" s="108">
      <c r="A729" s="49" t="inlineStr">
        <is>
          <t>United_States_PV_4_high_temp_baseline</t>
        </is>
      </c>
      <c r="B729" s="49" t="n">
        <v>10.70113051290772</v>
      </c>
      <c r="C729" s="49" t="n">
        <v>10.1039396380484</v>
      </c>
      <c r="D729" s="49" t="n">
        <v>9.542173188706879</v>
      </c>
      <c r="E729" s="49" t="n">
        <v>9.005016124626303</v>
      </c>
      <c r="F729" s="49" t="n">
        <v>8.485512307492497</v>
      </c>
      <c r="G729" s="49" t="n">
        <v>7.97892187940444</v>
      </c>
      <c r="H729" s="49" t="n">
        <v>7.481863387244603</v>
      </c>
      <c r="I729" s="49" t="n">
        <v>6.991831413489699</v>
      </c>
      <c r="J729" s="49" t="n">
        <v>6.506909011789043</v>
      </c>
      <c r="K729" s="49" t="n">
        <v>6.025587918998244</v>
      </c>
      <c r="L729" s="49" t="n">
        <v>5.546651612018941</v>
      </c>
      <c r="M729" s="49" t="n">
        <v>5.386601897744592</v>
      </c>
      <c r="N729" s="49" t="n">
        <v>5.23285012018373</v>
      </c>
      <c r="O729" s="49" t="n">
        <v>5.083250376303022</v>
      </c>
      <c r="P729" s="49" t="n">
        <v>4.937434515951347</v>
      </c>
      <c r="Q729" s="49" t="n">
        <v>4.794015133803708</v>
      </c>
      <c r="R729" s="49" t="n">
        <v>4.652145016879659</v>
      </c>
      <c r="S729" s="49" t="n">
        <v>4.513634796178916</v>
      </c>
      <c r="T729" s="49" t="n">
        <v>4.377194208985669</v>
      </c>
      <c r="U729" s="49" t="n">
        <v>4.243052007147608</v>
      </c>
      <c r="V729" s="49" t="n">
        <v>4.110153033393045</v>
      </c>
      <c r="W729" s="49" t="n">
        <v>3.978005338487736</v>
      </c>
      <c r="X729" s="49" t="n">
        <v>3.846146571658836</v>
      </c>
      <c r="Y729" s="49" t="n">
        <v>3.71618637752951</v>
      </c>
      <c r="Z729" s="49" t="n">
        <v>3.594071616181603</v>
      </c>
      <c r="AA729" s="49" t="n">
        <v>3.435083203028079</v>
      </c>
      <c r="AB729" s="49" t="n">
        <v>3.305348351260999</v>
      </c>
      <c r="AC729" s="49" t="n">
        <v>3.177278905130668</v>
      </c>
      <c r="AD729" s="49" t="n">
        <v>3.050626657177339</v>
      </c>
      <c r="AE729" s="49" t="n">
        <v>2.925180963257268</v>
      </c>
      <c r="AF729" s="50" t="n">
        <v>2.800761355709174</v>
      </c>
    </row>
    <row r="730" hidden="1" s="108">
      <c r="A730" s="49" t="inlineStr">
        <is>
          <t>Uzbekistan_Onshore_2_low_temp_baseline</t>
        </is>
      </c>
      <c r="B730" s="49" t="n">
        <v>4.606657577333689</v>
      </c>
      <c r="C730" s="49" t="n">
        <v>4.4809272952337</v>
      </c>
      <c r="D730" s="49" t="n">
        <v>4.365763913896659</v>
      </c>
      <c r="E730" s="49" t="n">
        <v>4.258869544796298</v>
      </c>
      <c r="F730" s="49" t="n">
        <v>4.158605532935046</v>
      </c>
      <c r="G730" s="49" t="n">
        <v>4.063763755541556</v>
      </c>
      <c r="H730" s="49" t="n">
        <v>3.973428786240226</v>
      </c>
      <c r="I730" s="49" t="n">
        <v>3.886890897737125</v>
      </c>
      <c r="J730" s="49" t="n">
        <v>3.803589006729417</v>
      </c>
      <c r="K730" s="49" t="n">
        <v>3.723072025298116</v>
      </c>
      <c r="L730" s="49" t="n">
        <v>3.644971945556125</v>
      </c>
      <c r="M730" s="49" t="n">
        <v>3.56892151379129</v>
      </c>
      <c r="N730" s="49" t="n">
        <v>3.507928152763095</v>
      </c>
      <c r="O730" s="49" t="n">
        <v>3.448884540110895</v>
      </c>
      <c r="P730" s="49" t="n">
        <v>3.3918868461278</v>
      </c>
      <c r="Q730" s="49" t="n">
        <v>3.337396029516265</v>
      </c>
      <c r="R730" s="49" t="n">
        <v>3.283970352076433</v>
      </c>
      <c r="S730" s="49" t="n">
        <v>3.23183498540187</v>
      </c>
      <c r="T730" s="49" t="n">
        <v>3.183482471476473</v>
      </c>
      <c r="U730" s="49" t="n">
        <v>3.134910179129601</v>
      </c>
      <c r="V730" s="49" t="n">
        <v>3.086403049388917</v>
      </c>
      <c r="W730" s="49" t="n">
        <v>3.043580946457972</v>
      </c>
      <c r="X730" s="49" t="n">
        <v>3.00246834241971</v>
      </c>
      <c r="Y730" s="49" t="n">
        <v>2.962289441127817</v>
      </c>
      <c r="Z730" s="49" t="n">
        <v>2.92704304851399</v>
      </c>
      <c r="AA730" s="49" t="n">
        <v>2.856327317207728</v>
      </c>
      <c r="AB730" s="49" t="n">
        <v>2.813859582010115</v>
      </c>
      <c r="AC730" s="49" t="n">
        <v>2.772771792711706</v>
      </c>
      <c r="AD730" s="49" t="n">
        <v>2.732951684452852</v>
      </c>
      <c r="AE730" s="49" t="n">
        <v>2.694301020300171</v>
      </c>
      <c r="AF730" s="50" t="n">
        <v>2.656733324171187</v>
      </c>
    </row>
    <row r="731" hidden="1" s="108">
      <c r="A731" s="49" t="inlineStr">
        <is>
          <t>Uzbekistan_Onshore_3_low_temp_baseline</t>
        </is>
      </c>
      <c r="B731" s="49" t="n">
        <v>5.413667656001933</v>
      </c>
      <c r="C731" s="49" t="n">
        <v>5.266686070368461</v>
      </c>
      <c r="D731" s="49" t="n">
        <v>5.132266399798963</v>
      </c>
      <c r="E731" s="49" t="n">
        <v>5.007664663196188</v>
      </c>
      <c r="F731" s="49" t="n">
        <v>4.890923692813527</v>
      </c>
      <c r="G731" s="49" t="n">
        <v>4.780600175187132</v>
      </c>
      <c r="H731" s="49" t="n">
        <v>4.675600137705102</v>
      </c>
      <c r="I731" s="49" t="n">
        <v>4.575075110721869</v>
      </c>
      <c r="J731" s="49" t="n">
        <v>4.478354026197668</v>
      </c>
      <c r="K731" s="49" t="n">
        <v>4.384897085139057</v>
      </c>
      <c r="L731" s="49" t="n">
        <v>4.294263629328943</v>
      </c>
      <c r="M731" s="49" t="n">
        <v>4.204586118637968</v>
      </c>
      <c r="N731" s="49" t="n">
        <v>4.132819667816966</v>
      </c>
      <c r="O731" s="49" t="n">
        <v>4.063364426543494</v>
      </c>
      <c r="P731" s="49" t="n">
        <v>3.996334765830893</v>
      </c>
      <c r="Q731" s="49" t="n">
        <v>3.93227909676301</v>
      </c>
      <c r="R731" s="49" t="n">
        <v>3.86948178922636</v>
      </c>
      <c r="S731" s="49" t="n">
        <v>3.808210802230738</v>
      </c>
      <c r="T731" s="49" t="n">
        <v>3.751431668080115</v>
      </c>
      <c r="U731" s="49" t="n">
        <v>3.694382048681061</v>
      </c>
      <c r="V731" s="49" t="n">
        <v>3.637401154649762</v>
      </c>
      <c r="W731" s="49" t="n">
        <v>3.587196320114096</v>
      </c>
      <c r="X731" s="49" t="n">
        <v>3.539015280246035</v>
      </c>
      <c r="Y731" s="49" t="n">
        <v>3.49193513025287</v>
      </c>
      <c r="Z731" s="49" t="n">
        <v>3.450712300379192</v>
      </c>
      <c r="AA731" s="49" t="n">
        <v>3.367291984963743</v>
      </c>
      <c r="AB731" s="49" t="n">
        <v>3.317462330703462</v>
      </c>
      <c r="AC731" s="49" t="n">
        <v>3.269264882990272</v>
      </c>
      <c r="AD731" s="49" t="n">
        <v>3.222566069009646</v>
      </c>
      <c r="AE731" s="49" t="n">
        <v>3.177249015432175</v>
      </c>
      <c r="AF731" s="50" t="n">
        <v>3.133210849347988</v>
      </c>
    </row>
    <row r="732" hidden="1" s="108">
      <c r="A732" s="49" t="inlineStr">
        <is>
          <t>Uzbekistan_PV_4_low_temp_baseline</t>
        </is>
      </c>
      <c r="B732" s="49" t="n">
        <v>5.830578263874826</v>
      </c>
      <c r="C732" s="49" t="n">
        <v>5.568582192355459</v>
      </c>
      <c r="D732" s="49" t="n">
        <v>5.33782380336166</v>
      </c>
      <c r="E732" s="49" t="n">
        <v>5.129510720879086</v>
      </c>
      <c r="F732" s="49" t="n">
        <v>4.938041905942169</v>
      </c>
      <c r="G732" s="49" t="n">
        <v>4.75964594744797</v>
      </c>
      <c r="H732" s="49" t="n">
        <v>4.591671327540716</v>
      </c>
      <c r="I732" s="49" t="n">
        <v>4.432188170691165</v>
      </c>
      <c r="J732" s="49" t="n">
        <v>4.279751334670022</v>
      </c>
      <c r="K732" s="49" t="n">
        <v>4.133252629833519</v>
      </c>
      <c r="L732" s="49" t="n">
        <v>3.991824933164766</v>
      </c>
      <c r="M732" s="49" t="n">
        <v>3.891944333718972</v>
      </c>
      <c r="N732" s="49" t="n">
        <v>3.799183681477514</v>
      </c>
      <c r="O732" s="49" t="n">
        <v>3.711262821575344</v>
      </c>
      <c r="P732" s="49" t="n">
        <v>3.627782024144958</v>
      </c>
      <c r="Q732" s="49" t="n">
        <v>3.547265665186805</v>
      </c>
      <c r="R732" s="49" t="n">
        <v>3.468809697600304</v>
      </c>
      <c r="S732" s="49" t="n">
        <v>3.394319573338924</v>
      </c>
      <c r="T732" s="49" t="n">
        <v>3.322424542683245</v>
      </c>
      <c r="U732" s="49" t="n">
        <v>3.253359840662415</v>
      </c>
      <c r="V732" s="49" t="n">
        <v>3.186003794812783</v>
      </c>
      <c r="W732" s="49" t="n">
        <v>3.117933982904649</v>
      </c>
      <c r="X732" s="49" t="n">
        <v>3.050873878110439</v>
      </c>
      <c r="Y732" s="49" t="n">
        <v>2.986533368408971</v>
      </c>
      <c r="Z732" s="49" t="n">
        <v>2.931253565058118</v>
      </c>
      <c r="AA732" s="49" t="n">
        <v>2.837373807546578</v>
      </c>
      <c r="AB732" s="49" t="n">
        <v>2.775346580563023</v>
      </c>
      <c r="AC732" s="49" t="n">
        <v>2.715806669468543</v>
      </c>
      <c r="AD732" s="49" t="n">
        <v>2.658499197266624</v>
      </c>
      <c r="AE732" s="49" t="n">
        <v>2.603208690295353</v>
      </c>
      <c r="AF732" s="50" t="n">
        <v>2.54975137380295</v>
      </c>
    </row>
    <row r="733" hidden="1" s="108">
      <c r="A733" s="49" t="inlineStr">
        <is>
          <t>Uzbekistan_Onshore_2_high_temp_baseline</t>
        </is>
      </c>
      <c r="B733" s="49" t="n">
        <v>6.596140688818379</v>
      </c>
      <c r="C733" s="49" t="n">
        <v>6.328165376799252</v>
      </c>
      <c r="D733" s="49" t="n">
        <v>6.069752382743436</v>
      </c>
      <c r="E733" s="49" t="n">
        <v>5.818392484339937</v>
      </c>
      <c r="F733" s="49" t="n">
        <v>5.572267599700488</v>
      </c>
      <c r="G733" s="49" t="n">
        <v>5.330010534271423</v>
      </c>
      <c r="H733" s="49" t="n">
        <v>5.090559930188895</v>
      </c>
      <c r="I733" s="49" t="n">
        <v>4.853068528244094</v>
      </c>
      <c r="J733" s="49" t="n">
        <v>4.616842854711348</v>
      </c>
      <c r="K733" s="49" t="n">
        <v>4.381302239377706</v>
      </c>
      <c r="L733" s="49" t="n">
        <v>4.145950162491521</v>
      </c>
      <c r="M733" s="49" t="n">
        <v>4.051791778304919</v>
      </c>
      <c r="N733" s="49" t="n">
        <v>3.970797822781396</v>
      </c>
      <c r="O733" s="49" t="n">
        <v>3.89111053940724</v>
      </c>
      <c r="P733" s="49" t="n">
        <v>3.812828509818007</v>
      </c>
      <c r="Q733" s="49" t="n">
        <v>3.736383190787644</v>
      </c>
      <c r="R733" s="49" t="n">
        <v>3.660469724047992</v>
      </c>
      <c r="S733" s="49" t="n">
        <v>3.585300527626777</v>
      </c>
      <c r="T733" s="49" t="n">
        <v>3.513165594452345</v>
      </c>
      <c r="U733" s="49" t="n">
        <v>3.440409495721293</v>
      </c>
      <c r="V733" s="49" t="n">
        <v>3.3672950092386</v>
      </c>
      <c r="W733" s="49" t="n">
        <v>3.300962567108306</v>
      </c>
      <c r="X733" s="49" t="n">
        <v>3.235507711036034</v>
      </c>
      <c r="Y733" s="49" t="n">
        <v>3.170212418978982</v>
      </c>
      <c r="Z733" s="49" t="n">
        <v>3.1087472989545</v>
      </c>
      <c r="AA733" s="49" t="n">
        <v>3.013950688879599</v>
      </c>
      <c r="AB733" s="49" t="n">
        <v>2.9444092485453</v>
      </c>
      <c r="AC733" s="49" t="n">
        <v>2.875410227345122</v>
      </c>
      <c r="AD733" s="49" t="n">
        <v>2.806842285739489</v>
      </c>
      <c r="AE733" s="49" t="n">
        <v>2.738606097176557</v>
      </c>
      <c r="AF733" s="50" t="n">
        <v>2.670612302601418</v>
      </c>
    </row>
    <row r="734" hidden="1" s="108">
      <c r="A734" s="49" t="inlineStr">
        <is>
          <t>Uzbekistan_Onshore_3_high_temp_baseline</t>
        </is>
      </c>
      <c r="B734" s="49" t="n">
        <v>7.562249445550104</v>
      </c>
      <c r="C734" s="49" t="n">
        <v>7.261163005429121</v>
      </c>
      <c r="D734" s="49" t="n">
        <v>6.97139442449172</v>
      </c>
      <c r="E734" s="49" t="n">
        <v>6.689930487619708</v>
      </c>
      <c r="F734" s="49" t="n">
        <v>6.414584500908178</v>
      </c>
      <c r="G734" s="49" t="n">
        <v>6.14370858297011</v>
      </c>
      <c r="H734" s="49" t="n">
        <v>5.876019933319834</v>
      </c>
      <c r="I734" s="49" t="n">
        <v>5.610490922335205</v>
      </c>
      <c r="J734" s="49" t="n">
        <v>5.346276796217349</v>
      </c>
      <c r="K734" s="49" t="n">
        <v>5.082666516830434</v>
      </c>
      <c r="L734" s="49" t="n">
        <v>4.819048352083729</v>
      </c>
      <c r="M734" s="49" t="n">
        <v>4.710851024699401</v>
      </c>
      <c r="N734" s="49" t="n">
        <v>4.61836487475033</v>
      </c>
      <c r="O734" s="49" t="n">
        <v>4.527392345703633</v>
      </c>
      <c r="P734" s="49" t="n">
        <v>4.438049288785716</v>
      </c>
      <c r="Q734" s="49" t="n">
        <v>4.350849289862929</v>
      </c>
      <c r="R734" s="49" t="n">
        <v>4.264230044079039</v>
      </c>
      <c r="S734" s="49" t="n">
        <v>4.178443859263738</v>
      </c>
      <c r="T734" s="49" t="n">
        <v>4.09622419757352</v>
      </c>
      <c r="U734" s="49" t="n">
        <v>4.013201813625266</v>
      </c>
      <c r="V734" s="49" t="n">
        <v>3.929689976563524</v>
      </c>
      <c r="W734" s="49" t="n">
        <v>3.854231382576291</v>
      </c>
      <c r="X734" s="49" t="n">
        <v>3.779809516788003</v>
      </c>
      <c r="Y734" s="49" t="n">
        <v>3.705566197868146</v>
      </c>
      <c r="Z734" s="49" t="n">
        <v>3.635880900057944</v>
      </c>
      <c r="AA734" s="49" t="n">
        <v>3.526403834836493</v>
      </c>
      <c r="AB734" s="49" t="n">
        <v>3.447052497236665</v>
      </c>
      <c r="AC734" s="49" t="n">
        <v>3.368332164097993</v>
      </c>
      <c r="AD734" s="49" t="n">
        <v>3.290108409303686</v>
      </c>
      <c r="AE734" s="49" t="n">
        <v>3.21226105313618</v>
      </c>
      <c r="AF734" s="50" t="n">
        <v>3.134681714454384</v>
      </c>
    </row>
    <row r="735" hidden="1" s="108">
      <c r="A735" s="49" t="inlineStr">
        <is>
          <t>Uzbekistan_PV_4_high_temp_baseline</t>
        </is>
      </c>
      <c r="B735" s="49" t="n">
        <v>11.1478623889271</v>
      </c>
      <c r="C735" s="49" t="n">
        <v>10.52256317674183</v>
      </c>
      <c r="D735" s="49" t="n">
        <v>9.933274871224222</v>
      </c>
      <c r="E735" s="49" t="n">
        <v>9.369375760462557</v>
      </c>
      <c r="F735" s="49" t="n">
        <v>8.824051521353681</v>
      </c>
      <c r="G735" s="49" t="n">
        <v>8.292674783385825</v>
      </c>
      <c r="H735" s="49" t="n">
        <v>7.771959085936673</v>
      </c>
      <c r="I735" s="49" t="n">
        <v>7.259483319121211</v>
      </c>
      <c r="J735" s="49" t="n">
        <v>6.753408330128414</v>
      </c>
      <c r="K735" s="49" t="n">
        <v>6.252299829124055</v>
      </c>
      <c r="L735" s="49" t="n">
        <v>5.755013270610171</v>
      </c>
      <c r="M735" s="49" t="n">
        <v>5.588798020940896</v>
      </c>
      <c r="N735" s="49" t="n">
        <v>5.429092723292948</v>
      </c>
      <c r="O735" s="49" t="n">
        <v>5.273696097183125</v>
      </c>
      <c r="P735" s="49" t="n">
        <v>5.122235467510285</v>
      </c>
      <c r="Q735" s="49" t="n">
        <v>4.973285458642542</v>
      </c>
      <c r="R735" s="49" t="n">
        <v>4.825975190310018</v>
      </c>
      <c r="S735" s="49" t="n">
        <v>4.682178253862945</v>
      </c>
      <c r="T735" s="49" t="n">
        <v>4.540566641301193</v>
      </c>
      <c r="U735" s="49" t="n">
        <v>4.401380802446298</v>
      </c>
      <c r="V735" s="49" t="n">
        <v>4.263532579120421</v>
      </c>
      <c r="W735" s="49" t="n">
        <v>4.126804130038489</v>
      </c>
      <c r="X735" s="49" t="n">
        <v>3.990227884614384</v>
      </c>
      <c r="Y735" s="49" t="n">
        <v>3.855459263642491</v>
      </c>
      <c r="Z735" s="49" t="n">
        <v>3.728611832284025</v>
      </c>
      <c r="AA735" s="49" t="n">
        <v>3.563650856784119</v>
      </c>
      <c r="AB735" s="49" t="n">
        <v>3.428653390820481</v>
      </c>
      <c r="AC735" s="49" t="n">
        <v>3.295191419524829</v>
      </c>
      <c r="AD735" s="49" t="n">
        <v>3.162998211213173</v>
      </c>
      <c r="AE735" s="49" t="n">
        <v>3.031846377868464</v>
      </c>
      <c r="AF735" s="50" t="n">
        <v>2.901540105596926</v>
      </c>
    </row>
    <row r="736" hidden="1" s="108">
      <c r="A736" s="49" t="inlineStr">
        <is>
          <t>Venezuela_Onshore_1_low_temp_baseline</t>
        </is>
      </c>
      <c r="B736" s="49" t="n">
        <v>2.847442398120635</v>
      </c>
      <c r="C736" s="49" t="n">
        <v>2.768313743530705</v>
      </c>
      <c r="D736" s="49" t="n">
        <v>2.695435103398752</v>
      </c>
      <c r="E736" s="49" t="n">
        <v>2.627463013562707</v>
      </c>
      <c r="F736" s="49" t="n">
        <v>2.56343973263308</v>
      </c>
      <c r="G736" s="49" t="n">
        <v>2.502659417304276</v>
      </c>
      <c r="H736" s="49" t="n">
        <v>2.444587471936013</v>
      </c>
      <c r="I736" s="49" t="n">
        <v>2.388809647465465</v>
      </c>
      <c r="J736" s="49" t="n">
        <v>2.334998660972692</v>
      </c>
      <c r="K736" s="49" t="n">
        <v>2.282891585333288</v>
      </c>
      <c r="L736" s="49" t="n">
        <v>2.232274104009653</v>
      </c>
      <c r="M736" s="49" t="n">
        <v>2.185850815908071</v>
      </c>
      <c r="N736" s="49" t="n">
        <v>2.148310434182349</v>
      </c>
      <c r="O736" s="49" t="n">
        <v>2.111935174695243</v>
      </c>
      <c r="P736" s="49" t="n">
        <v>2.076781521777459</v>
      </c>
      <c r="Q736" s="49" t="n">
        <v>2.043120811834688</v>
      </c>
      <c r="R736" s="49" t="n">
        <v>2.010103828423003</v>
      </c>
      <c r="S736" s="49" t="n">
        <v>1.977862993781605</v>
      </c>
      <c r="T736" s="49" t="n">
        <v>1.947866262725763</v>
      </c>
      <c r="U736" s="49" t="n">
        <v>1.917755967329921</v>
      </c>
      <c r="V736" s="49" t="n">
        <v>1.887699671977739</v>
      </c>
      <c r="W736" s="49" t="n">
        <v>1.860997665826899</v>
      </c>
      <c r="X736" s="49" t="n">
        <v>1.835321215942321</v>
      </c>
      <c r="Y736" s="49" t="n">
        <v>1.810213236481142</v>
      </c>
      <c r="Z736" s="49" t="n">
        <v>1.788030523741662</v>
      </c>
      <c r="AA736" s="49" t="n">
        <v>1.744957889912119</v>
      </c>
      <c r="AB736" s="49" t="n">
        <v>1.71855155671851</v>
      </c>
      <c r="AC736" s="49" t="n">
        <v>1.69297563973165</v>
      </c>
      <c r="AD736" s="49" t="n">
        <v>1.668163986646357</v>
      </c>
      <c r="AE736" s="49" t="n">
        <v>1.644058689467311</v>
      </c>
      <c r="AF736" s="50" t="n">
        <v>1.620608752570041</v>
      </c>
    </row>
    <row r="737" hidden="1" s="108">
      <c r="A737" s="49" t="inlineStr">
        <is>
          <t>Venezuela_Onshore_2_low_temp_baseline</t>
        </is>
      </c>
      <c r="B737" s="49" t="n">
        <v>4.094440229827127</v>
      </c>
      <c r="C737" s="49" t="n">
        <v>3.982708707232566</v>
      </c>
      <c r="D737" s="49" t="n">
        <v>3.880438776811798</v>
      </c>
      <c r="E737" s="49" t="n">
        <v>3.785585782780263</v>
      </c>
      <c r="F737" s="49" t="n">
        <v>3.696692034175398</v>
      </c>
      <c r="G737" s="49" t="n">
        <v>3.612683160649964</v>
      </c>
      <c r="H737" s="49" t="n">
        <v>3.532745383844076</v>
      </c>
      <c r="I737" s="49" t="n">
        <v>3.456248058762921</v>
      </c>
      <c r="J737" s="49" t="n">
        <v>3.382692876762002</v>
      </c>
      <c r="K737" s="49" t="n">
        <v>3.311679457737309</v>
      </c>
      <c r="L737" s="49" t="n">
        <v>3.242881389290269</v>
      </c>
      <c r="M737" s="49" t="n">
        <v>3.175176494683682</v>
      </c>
      <c r="N737" s="49" t="n">
        <v>3.12094526170901</v>
      </c>
      <c r="O737" s="49" t="n">
        <v>3.068456778736388</v>
      </c>
      <c r="P737" s="49" t="n">
        <v>3.017797418081333</v>
      </c>
      <c r="Q737" s="49" t="n">
        <v>2.969380172122077</v>
      </c>
      <c r="R737" s="49" t="n">
        <v>2.921914547431759</v>
      </c>
      <c r="S737" s="49" t="n">
        <v>2.875602295349954</v>
      </c>
      <c r="T737" s="49" t="n">
        <v>2.832675597727448</v>
      </c>
      <c r="U737" s="49" t="n">
        <v>2.789550570901981</v>
      </c>
      <c r="V737" s="49" t="n">
        <v>2.74648231371586</v>
      </c>
      <c r="W737" s="49" t="n">
        <v>2.70849021549144</v>
      </c>
      <c r="X737" s="49" t="n">
        <v>2.672029461607711</v>
      </c>
      <c r="Y737" s="49" t="n">
        <v>2.636405399778076</v>
      </c>
      <c r="Z737" s="49" t="n">
        <v>2.605200643904773</v>
      </c>
      <c r="AA737" s="49" t="n">
        <v>2.542217902102291</v>
      </c>
      <c r="AB737" s="49" t="n">
        <v>2.504541972864109</v>
      </c>
      <c r="AC737" s="49" t="n">
        <v>2.468102458759545</v>
      </c>
      <c r="AD737" s="49" t="n">
        <v>2.432799003948384</v>
      </c>
      <c r="AE737" s="49" t="n">
        <v>2.398543795502194</v>
      </c>
      <c r="AF737" s="50" t="n">
        <v>2.36525953617095</v>
      </c>
    </row>
    <row r="738" hidden="1" s="108">
      <c r="A738" s="49" t="inlineStr">
        <is>
          <t>Venezuela_Onshore_3_low_temp_baseline</t>
        </is>
      </c>
      <c r="B738" s="49" t="n">
        <v>5.36697400031844</v>
      </c>
      <c r="C738" s="49" t="n">
        <v>5.222231422708229</v>
      </c>
      <c r="D738" s="49" t="n">
        <v>5.090251035525023</v>
      </c>
      <c r="E738" s="49" t="n">
        <v>4.968256500548517</v>
      </c>
      <c r="F738" s="49" t="n">
        <v>4.854268044095137</v>
      </c>
      <c r="G738" s="49" t="n">
        <v>4.746826100422498</v>
      </c>
      <c r="H738" s="49" t="n">
        <v>4.644824757042107</v>
      </c>
      <c r="I738" s="49" t="n">
        <v>4.547406632571643</v>
      </c>
      <c r="J738" s="49" t="n">
        <v>4.45389393589463</v>
      </c>
      <c r="K738" s="49" t="n">
        <v>4.363741766899899</v>
      </c>
      <c r="L738" s="49" t="n">
        <v>4.276505594990475</v>
      </c>
      <c r="M738" s="49" t="n">
        <v>4.187022852905383</v>
      </c>
      <c r="N738" s="49" t="n">
        <v>4.115737005391924</v>
      </c>
      <c r="O738" s="49" t="n">
        <v>4.046786667354807</v>
      </c>
      <c r="P738" s="49" t="n">
        <v>3.980288892046108</v>
      </c>
      <c r="Q738" s="49" t="n">
        <v>3.916802333168946</v>
      </c>
      <c r="R738" s="49" t="n">
        <v>3.854582414015151</v>
      </c>
      <c r="S738" s="49" t="n">
        <v>3.793902190079051</v>
      </c>
      <c r="T738" s="49" t="n">
        <v>3.737779901121479</v>
      </c>
      <c r="U738" s="49" t="n">
        <v>3.681370254446547</v>
      </c>
      <c r="V738" s="49" t="n">
        <v>3.625018447722598</v>
      </c>
      <c r="W738" s="49" t="n">
        <v>3.575504830768585</v>
      </c>
      <c r="X738" s="49" t="n">
        <v>3.528045413309589</v>
      </c>
      <c r="Y738" s="49" t="n">
        <v>3.481701316035836</v>
      </c>
      <c r="Z738" s="49" t="n">
        <v>3.441317059509529</v>
      </c>
      <c r="AA738" s="49" t="n">
        <v>3.357947836906266</v>
      </c>
      <c r="AB738" s="49" t="n">
        <v>3.308781725578199</v>
      </c>
      <c r="AC738" s="49" t="n">
        <v>3.261272264831175</v>
      </c>
      <c r="AD738" s="49" t="n">
        <v>3.215284063229603</v>
      </c>
      <c r="AE738" s="49" t="n">
        <v>3.170698673766362</v>
      </c>
      <c r="AF738" s="50" t="n">
        <v>3.127411854613694</v>
      </c>
    </row>
    <row r="739" hidden="1" s="108">
      <c r="A739" s="49" t="inlineStr">
        <is>
          <t>Venezuela_Offshore_1_low_temp_baseline</t>
        </is>
      </c>
      <c r="B739" s="49" t="n">
        <v>5.440696915744933</v>
      </c>
      <c r="C739" s="49" t="n">
        <v>5.266903809004848</v>
      </c>
      <c r="D739" s="49" t="n">
        <v>5.116180895761358</v>
      </c>
      <c r="E739" s="49" t="n">
        <v>4.981953513164119</v>
      </c>
      <c r="F739" s="49" t="n">
        <v>4.860076532261249</v>
      </c>
      <c r="G739" s="49" t="n">
        <v>4.74777438334264</v>
      </c>
      <c r="H739" s="49" t="n">
        <v>4.643100724313258</v>
      </c>
      <c r="I739" s="49" t="n">
        <v>4.544639836539549</v>
      </c>
      <c r="J739" s="49" t="n">
        <v>4.451330876237775</v>
      </c>
      <c r="K739" s="49" t="n">
        <v>4.362359062039055</v>
      </c>
      <c r="L739" s="49" t="n">
        <v>4.277085440314612</v>
      </c>
      <c r="M739" s="49" t="n">
        <v>4.164723950498058</v>
      </c>
      <c r="N739" s="49" t="n">
        <v>4.066393209123271</v>
      </c>
      <c r="O739" s="49" t="n">
        <v>3.97724912658716</v>
      </c>
      <c r="P739" s="49" t="n">
        <v>3.895283328087817</v>
      </c>
      <c r="Q739" s="49" t="n">
        <v>3.819256760626642</v>
      </c>
      <c r="R739" s="49" t="n">
        <v>3.74876553976449</v>
      </c>
      <c r="S739" s="49" t="n">
        <v>3.681767994062161</v>
      </c>
      <c r="T739" s="49" t="n">
        <v>3.618431591404516</v>
      </c>
      <c r="U739" s="49" t="n">
        <v>3.559025191649423</v>
      </c>
      <c r="V739" s="49" t="n">
        <v>3.500931244351602</v>
      </c>
      <c r="W739" s="49" t="n">
        <v>3.435536358073591</v>
      </c>
      <c r="X739" s="49" t="n">
        <v>3.372938094532128</v>
      </c>
      <c r="Y739" s="49" t="n">
        <v>3.314162721631447</v>
      </c>
      <c r="Z739" s="49" t="n">
        <v>3.261238831203328</v>
      </c>
      <c r="AA739" s="49" t="n">
        <v>3.185077533390231</v>
      </c>
      <c r="AB739" s="49" t="n">
        <v>3.131623058279936</v>
      </c>
      <c r="AC739" s="49" t="n">
        <v>3.080859127757622</v>
      </c>
      <c r="AD739" s="49" t="n">
        <v>3.032461547184384</v>
      </c>
      <c r="AE739" s="49" t="n">
        <v>2.986163612397344</v>
      </c>
      <c r="AF739" s="50" t="n">
        <v>2.941743261593682</v>
      </c>
    </row>
    <row r="740" hidden="1" s="108">
      <c r="A740" s="49" t="inlineStr">
        <is>
          <t>Venezuela_Offshore_2_low_temp_baseline</t>
        </is>
      </c>
      <c r="B740" s="49" t="n">
        <v>7.111411706147098</v>
      </c>
      <c r="C740" s="49" t="n">
        <v>6.885688923780367</v>
      </c>
      <c r="D740" s="49" t="n">
        <v>6.691558512948825</v>
      </c>
      <c r="E740" s="49" t="n">
        <v>6.520012240423121</v>
      </c>
      <c r="F740" s="49" t="n">
        <v>6.365370962076554</v>
      </c>
      <c r="G740" s="49" t="n">
        <v>6.223832138946745</v>
      </c>
      <c r="H740" s="49" t="n">
        <v>6.092729433614261</v>
      </c>
      <c r="I740" s="49" t="n">
        <v>5.970123547213104</v>
      </c>
      <c r="J740" s="49" t="n">
        <v>5.854561403728566</v>
      </c>
      <c r="K740" s="49" t="n">
        <v>5.744927054727624</v>
      </c>
      <c r="L740" s="49" t="n">
        <v>5.640345445171545</v>
      </c>
      <c r="M740" s="49" t="n">
        <v>5.490517380600708</v>
      </c>
      <c r="N740" s="49" t="n">
        <v>5.359898604144417</v>
      </c>
      <c r="O740" s="49" t="n">
        <v>5.241842482458034</v>
      </c>
      <c r="P740" s="49" t="n">
        <v>5.13359368227545</v>
      </c>
      <c r="Q740" s="49" t="n">
        <v>5.033452559993305</v>
      </c>
      <c r="R740" s="49" t="n">
        <v>4.940865520308323</v>
      </c>
      <c r="S740" s="49" t="n">
        <v>4.853031499722544</v>
      </c>
      <c r="T740" s="49" t="n">
        <v>4.770180917026241</v>
      </c>
      <c r="U740" s="49" t="n">
        <v>4.692683314272742</v>
      </c>
      <c r="V740" s="49" t="n">
        <v>4.616947341109993</v>
      </c>
      <c r="W740" s="49" t="n">
        <v>4.531157424868398</v>
      </c>
      <c r="X740" s="49" t="n">
        <v>4.449167971956344</v>
      </c>
      <c r="Y740" s="49" t="n">
        <v>4.372388361106425</v>
      </c>
      <c r="Z740" s="49" t="n">
        <v>4.303603858887187</v>
      </c>
      <c r="AA740" s="49" t="n">
        <v>4.20289046524009</v>
      </c>
      <c r="AB740" s="49" t="n">
        <v>4.13330715210856</v>
      </c>
      <c r="AC740" s="49" t="n">
        <v>4.067382940624363</v>
      </c>
      <c r="AD740" s="49" t="n">
        <v>4.004673666372189</v>
      </c>
      <c r="AE740" s="49" t="n">
        <v>3.944814005932834</v>
      </c>
      <c r="AF740" s="50" t="n">
        <v>3.887499854946659</v>
      </c>
    </row>
    <row r="741" hidden="1" s="108">
      <c r="A741" s="49" t="inlineStr">
        <is>
          <t>Venezuela_PV_1_low_temp_baseline</t>
        </is>
      </c>
      <c r="B741" s="49" t="n">
        <v>3.943694605751805</v>
      </c>
      <c r="C741" s="49" t="n">
        <v>3.769627844085541</v>
      </c>
      <c r="D741" s="49" t="n">
        <v>3.614788948580387</v>
      </c>
      <c r="E741" s="49" t="n">
        <v>3.473778403134162</v>
      </c>
      <c r="F741" s="49" t="n">
        <v>3.343156301143079</v>
      </c>
      <c r="G741" s="49" t="n">
        <v>3.22060623081079</v>
      </c>
      <c r="H741" s="49" t="n">
        <v>3.104499476409724</v>
      </c>
      <c r="I741" s="49" t="n">
        <v>2.99365047528866</v>
      </c>
      <c r="J741" s="49" t="n">
        <v>2.887171342836864</v>
      </c>
      <c r="K741" s="49" t="n">
        <v>2.784381125322332</v>
      </c>
      <c r="L741" s="49" t="n">
        <v>2.684746918409508</v>
      </c>
      <c r="M741" s="49" t="n">
        <v>2.618998440272864</v>
      </c>
      <c r="N741" s="49" t="n">
        <v>2.557658013481507</v>
      </c>
      <c r="O741" s="49" t="n">
        <v>2.499328079334524</v>
      </c>
      <c r="P741" s="49" t="n">
        <v>2.443763388401127</v>
      </c>
      <c r="Q741" s="49" t="n">
        <v>2.390059121586541</v>
      </c>
      <c r="R741" s="49" t="n">
        <v>2.337660654024855</v>
      </c>
      <c r="S741" s="49" t="n">
        <v>2.287735676100752</v>
      </c>
      <c r="T741" s="49" t="n">
        <v>2.239443493771486</v>
      </c>
      <c r="U741" s="49" t="n">
        <v>2.192927932190242</v>
      </c>
      <c r="V741" s="49" t="n">
        <v>2.147500827562979</v>
      </c>
      <c r="W741" s="49" t="n">
        <v>2.101675682856504</v>
      </c>
      <c r="X741" s="49" t="n">
        <v>2.056509293168359</v>
      </c>
      <c r="Y741" s="49" t="n">
        <v>2.013049585468426</v>
      </c>
      <c r="Z741" s="49" t="n">
        <v>1.975184384815733</v>
      </c>
      <c r="AA741" s="49" t="n">
        <v>1.913687570733423</v>
      </c>
      <c r="AB741" s="49" t="n">
        <v>1.87176010924898</v>
      </c>
      <c r="AC741" s="49" t="n">
        <v>1.831394753824804</v>
      </c>
      <c r="AD741" s="49" t="n">
        <v>1.792434709105886</v>
      </c>
      <c r="AE741" s="49" t="n">
        <v>1.754747348971532</v>
      </c>
      <c r="AF741" s="50" t="n">
        <v>1.718219492459222</v>
      </c>
    </row>
    <row r="742" hidden="1" s="108">
      <c r="A742" s="49" t="inlineStr">
        <is>
          <t>Venezuela_PV_2_low_temp_baseline</t>
        </is>
      </c>
      <c r="B742" s="49" t="n">
        <v>4.194887381731129</v>
      </c>
      <c r="C742" s="49" t="n">
        <v>4.009272334981764</v>
      </c>
      <c r="D742" s="49" t="n">
        <v>3.844447624303818</v>
      </c>
      <c r="E742" s="49" t="n">
        <v>3.694552448319933</v>
      </c>
      <c r="F742" s="49" t="n">
        <v>3.555852454980718</v>
      </c>
      <c r="G742" s="49" t="n">
        <v>3.425832565934527</v>
      </c>
      <c r="H742" s="49" t="n">
        <v>3.302724101048031</v>
      </c>
      <c r="I742" s="49" t="n">
        <v>3.185239408879458</v>
      </c>
      <c r="J742" s="49" t="n">
        <v>3.072413989602737</v>
      </c>
      <c r="K742" s="49" t="n">
        <v>2.963508003622541</v>
      </c>
      <c r="L742" s="49" t="n">
        <v>2.857942360168175</v>
      </c>
      <c r="M742" s="49" t="n">
        <v>2.787792323142828</v>
      </c>
      <c r="N742" s="49" t="n">
        <v>2.722372736493944</v>
      </c>
      <c r="O742" s="49" t="n">
        <v>2.660182190211676</v>
      </c>
      <c r="P742" s="49" t="n">
        <v>2.600958501980651</v>
      </c>
      <c r="Q742" s="49" t="n">
        <v>2.543729045388474</v>
      </c>
      <c r="R742" s="49" t="n">
        <v>2.487897526530384</v>
      </c>
      <c r="S742" s="49" t="n">
        <v>2.434722489226829</v>
      </c>
      <c r="T742" s="49" t="n">
        <v>2.383299573249828</v>
      </c>
      <c r="U742" s="49" t="n">
        <v>2.33378466141928</v>
      </c>
      <c r="V742" s="49" t="n">
        <v>2.285436951884059</v>
      </c>
      <c r="W742" s="49" t="n">
        <v>2.236660817060264</v>
      </c>
      <c r="X742" s="49" t="n">
        <v>2.188588825920199</v>
      </c>
      <c r="Y742" s="49" t="n">
        <v>2.142350242569703</v>
      </c>
      <c r="Z742" s="49" t="n">
        <v>2.102133870754941</v>
      </c>
      <c r="AA742" s="49" t="n">
        <v>2.036450163762473</v>
      </c>
      <c r="AB742" s="49" t="n">
        <v>1.99184662947138</v>
      </c>
      <c r="AC742" s="49" t="n">
        <v>1.9489202258935</v>
      </c>
      <c r="AD742" s="49" t="n">
        <v>1.9075017830714</v>
      </c>
      <c r="AE742" s="49" t="n">
        <v>1.867448222109636</v>
      </c>
      <c r="AF742" s="50" t="n">
        <v>1.828637455488329</v>
      </c>
    </row>
    <row r="743" hidden="1" s="108">
      <c r="A743" s="49" t="inlineStr">
        <is>
          <t>Venezuela_PV_3_low_temp_baseline</t>
        </is>
      </c>
      <c r="B743" s="49" t="n">
        <v>4.366310484793701</v>
      </c>
      <c r="C743" s="49" t="n">
        <v>4.17288634497262</v>
      </c>
      <c r="D743" s="49" t="n">
        <v>4.001218825501025</v>
      </c>
      <c r="E743" s="49" t="n">
        <v>3.845181630990624</v>
      </c>
      <c r="F743" s="49" t="n">
        <v>3.700871511650235</v>
      </c>
      <c r="G743" s="49" t="n">
        <v>3.565659825365822</v>
      </c>
      <c r="H743" s="49" t="n">
        <v>3.437698169979702</v>
      </c>
      <c r="I743" s="49" t="n">
        <v>3.315640961697619</v>
      </c>
      <c r="J743" s="49" t="n">
        <v>3.198480393165504</v>
      </c>
      <c r="K743" s="49" t="n">
        <v>3.085443475609382</v>
      </c>
      <c r="L743" s="49" t="n">
        <v>2.97592523125354</v>
      </c>
      <c r="M743" s="49" t="n">
        <v>2.902750012129172</v>
      </c>
      <c r="N743" s="49" t="n">
        <v>2.834537598639572</v>
      </c>
      <c r="O743" s="49" t="n">
        <v>2.769711468506214</v>
      </c>
      <c r="P743" s="49" t="n">
        <v>2.70799542673974</v>
      </c>
      <c r="Q743" s="49" t="n">
        <v>2.648368673439269</v>
      </c>
      <c r="R743" s="49" t="n">
        <v>2.590205509123475</v>
      </c>
      <c r="S743" s="49" t="n">
        <v>2.534824501781417</v>
      </c>
      <c r="T743" s="49" t="n">
        <v>2.481277016101022</v>
      </c>
      <c r="U743" s="49" t="n">
        <v>2.429725800535572</v>
      </c>
      <c r="V743" s="49" t="n">
        <v>2.379394208211601</v>
      </c>
      <c r="W743" s="49" t="n">
        <v>2.328608342215002</v>
      </c>
      <c r="X743" s="49" t="n">
        <v>2.278556960491642</v>
      </c>
      <c r="Y743" s="49" t="n">
        <v>2.230423807715995</v>
      </c>
      <c r="Z743" s="49" t="n">
        <v>2.188600718866796</v>
      </c>
      <c r="AA743" s="49" t="n">
        <v>2.1200753069444</v>
      </c>
      <c r="AB743" s="49" t="n">
        <v>2.073645014121043</v>
      </c>
      <c r="AC743" s="49" t="n">
        <v>2.028970906662193</v>
      </c>
      <c r="AD743" s="49" t="n">
        <v>1.985876275640299</v>
      </c>
      <c r="AE743" s="49" t="n">
        <v>1.944211663898345</v>
      </c>
      <c r="AF743" s="50" t="n">
        <v>1.90384953882126</v>
      </c>
    </row>
    <row r="744" hidden="1" s="108">
      <c r="A744" s="49" t="inlineStr">
        <is>
          <t>Venezuela_PV_4_low_temp_baseline</t>
        </is>
      </c>
      <c r="B744" s="49" t="n">
        <v>4.900573355940763</v>
      </c>
      <c r="C744" s="49" t="n">
        <v>4.682503479924991</v>
      </c>
      <c r="D744" s="49" t="n">
        <v>4.489427174818492</v>
      </c>
      <c r="E744" s="49" t="n">
        <v>4.31430791957449</v>
      </c>
      <c r="F744" s="49" t="n">
        <v>4.15266276652092</v>
      </c>
      <c r="G744" s="49" t="n">
        <v>4.001472843798743</v>
      </c>
      <c r="H744" s="49" t="n">
        <v>3.858615474292597</v>
      </c>
      <c r="I744" s="49" t="n">
        <v>3.722545508290253</v>
      </c>
      <c r="J744" s="49" t="n">
        <v>3.592105748233183</v>
      </c>
      <c r="K744" s="49" t="n">
        <v>3.466408688961758</v>
      </c>
      <c r="L744" s="49" t="n">
        <v>3.344759782740243</v>
      </c>
      <c r="M744" s="49" t="n">
        <v>3.262058703784799</v>
      </c>
      <c r="N744" s="49" t="n">
        <v>3.185057719356373</v>
      </c>
      <c r="O744" s="49" t="n">
        <v>3.111941264581968</v>
      </c>
      <c r="P744" s="49" t="n">
        <v>3.042391185941537</v>
      </c>
      <c r="Q744" s="49" t="n">
        <v>2.975232113034013</v>
      </c>
      <c r="R744" s="49" t="n">
        <v>2.909743718324744</v>
      </c>
      <c r="S744" s="49" t="n">
        <v>2.847444039807961</v>
      </c>
      <c r="T744" s="49" t="n">
        <v>2.787240950893857</v>
      </c>
      <c r="U744" s="49" t="n">
        <v>2.729321825943025</v>
      </c>
      <c r="V744" s="49" t="n">
        <v>2.672792693480341</v>
      </c>
      <c r="W744" s="49" t="n">
        <v>2.615726485873788</v>
      </c>
      <c r="X744" s="49" t="n">
        <v>2.559492226917373</v>
      </c>
      <c r="Y744" s="49" t="n">
        <v>2.505452687412978</v>
      </c>
      <c r="Z744" s="49" t="n">
        <v>2.458663377690571</v>
      </c>
      <c r="AA744" s="49" t="n">
        <v>2.381124847662422</v>
      </c>
      <c r="AB744" s="49" t="n">
        <v>2.329006656439176</v>
      </c>
      <c r="AC744" s="49" t="n">
        <v>2.27889740547368</v>
      </c>
      <c r="AD744" s="49" t="n">
        <v>2.230593867484041</v>
      </c>
      <c r="AE744" s="49" t="n">
        <v>2.183924180613736</v>
      </c>
      <c r="AF744" s="50" t="n">
        <v>2.138741716484992</v>
      </c>
    </row>
    <row r="745" hidden="1" s="108">
      <c r="A745" s="49" t="inlineStr">
        <is>
          <t>Venezuela_Onshore_1_high_temp_baseline</t>
        </is>
      </c>
      <c r="B745" s="49" t="n">
        <v>4.48551084671718</v>
      </c>
      <c r="C745" s="49" t="n">
        <v>4.287976812240858</v>
      </c>
      <c r="D745" s="49" t="n">
        <v>4.096530885150298</v>
      </c>
      <c r="E745" s="49" t="n">
        <v>3.909804672111498</v>
      </c>
      <c r="F745" s="49" t="n">
        <v>3.726815258750157</v>
      </c>
      <c r="G745" s="49" t="n">
        <v>3.546831773061168</v>
      </c>
      <c r="H745" s="49" t="n">
        <v>3.36929487459406</v>
      </c>
      <c r="I745" s="49" t="n">
        <v>3.193765880906069</v>
      </c>
      <c r="J745" s="49" t="n">
        <v>3.019893364449229</v>
      </c>
      <c r="K745" s="49" t="n">
        <v>2.847390498312464</v>
      </c>
      <c r="L745" s="49" t="n">
        <v>2.676019259667398</v>
      </c>
      <c r="M745" s="49" t="n">
        <v>2.612721801281585</v>
      </c>
      <c r="N745" s="49" t="n">
        <v>2.557062721249594</v>
      </c>
      <c r="O745" s="49" t="n">
        <v>2.502222869262359</v>
      </c>
      <c r="P745" s="49" t="n">
        <v>2.448260561584334</v>
      </c>
      <c r="Q745" s="49" t="n">
        <v>2.395426243187957</v>
      </c>
      <c r="R745" s="49" t="n">
        <v>2.342969184608052</v>
      </c>
      <c r="S745" s="49" t="n">
        <v>2.291012974979505</v>
      </c>
      <c r="T745" s="49" t="n">
        <v>2.240881484531219</v>
      </c>
      <c r="U745" s="49" t="n">
        <v>2.190465697079705</v>
      </c>
      <c r="V745" s="49" t="n">
        <v>2.139917543420595</v>
      </c>
      <c r="W745" s="49" t="n">
        <v>2.092899346378827</v>
      </c>
      <c r="X745" s="49" t="n">
        <v>2.046548730762414</v>
      </c>
      <c r="Y745" s="49" t="n">
        <v>2.000456161786904</v>
      </c>
      <c r="Z745" s="49" t="n">
        <v>1.956759875250344</v>
      </c>
      <c r="AA745" s="49" t="n">
        <v>1.89385940858967</v>
      </c>
      <c r="AB745" s="49" t="n">
        <v>1.845806356559726</v>
      </c>
      <c r="AC745" s="49" t="n">
        <v>1.798252113551849</v>
      </c>
      <c r="AD745" s="49" t="n">
        <v>1.751139381818232</v>
      </c>
      <c r="AE745" s="49" t="n">
        <v>1.704417930008316</v>
      </c>
      <c r="AF745" s="50" t="n">
        <v>1.658043438716045</v>
      </c>
    </row>
    <row r="746" hidden="1" s="108">
      <c r="A746" s="49" t="inlineStr">
        <is>
          <t>Venezuela_Onshore_2_high_temp_baseline</t>
        </is>
      </c>
      <c r="B746" s="49" t="n">
        <v>5.911910602000388</v>
      </c>
      <c r="C746" s="49" t="n">
        <v>5.667290895961909</v>
      </c>
      <c r="D746" s="49" t="n">
        <v>5.431413301832317</v>
      </c>
      <c r="E746" s="49" t="n">
        <v>5.202131603207617</v>
      </c>
      <c r="F746" s="49" t="n">
        <v>4.977898392137873</v>
      </c>
      <c r="G746" s="49" t="n">
        <v>4.757557425612124</v>
      </c>
      <c r="H746" s="49" t="n">
        <v>4.540218314573304</v>
      </c>
      <c r="I746" s="49" t="n">
        <v>4.325177318234866</v>
      </c>
      <c r="J746" s="49" t="n">
        <v>4.111865316292261</v>
      </c>
      <c r="K746" s="49" t="n">
        <v>3.899812502056815</v>
      </c>
      <c r="L746" s="49" t="n">
        <v>3.688623742601448</v>
      </c>
      <c r="M746" s="49" t="n">
        <v>3.604446815617956</v>
      </c>
      <c r="N746" s="49" t="n">
        <v>3.531917685140199</v>
      </c>
      <c r="O746" s="49" t="n">
        <v>3.460584518922142</v>
      </c>
      <c r="P746" s="49" t="n">
        <v>3.390536178718798</v>
      </c>
      <c r="Q746" s="49" t="n">
        <v>3.322155753259368</v>
      </c>
      <c r="R746" s="49" t="n">
        <v>3.254292718811447</v>
      </c>
      <c r="S746" s="49" t="n">
        <v>3.187136025104786</v>
      </c>
      <c r="T746" s="49" t="n">
        <v>3.122712372389285</v>
      </c>
      <c r="U746" s="49" t="n">
        <v>3.057791630607046</v>
      </c>
      <c r="V746" s="49" t="n">
        <v>2.992606398097099</v>
      </c>
      <c r="W746" s="49" t="n">
        <v>2.933059909673818</v>
      </c>
      <c r="X746" s="49" t="n">
        <v>2.874403895191316</v>
      </c>
      <c r="Y746" s="49" t="n">
        <v>2.816007765505132</v>
      </c>
      <c r="Z746" s="49" t="n">
        <v>2.761134404964948</v>
      </c>
      <c r="AA746" s="49" t="n">
        <v>2.676791894048995</v>
      </c>
      <c r="AB746" s="49" t="n">
        <v>2.614991356832394</v>
      </c>
      <c r="AC746" s="49" t="n">
        <v>2.553806844986772</v>
      </c>
      <c r="AD746" s="49" t="n">
        <v>2.493146120986192</v>
      </c>
      <c r="AE746" s="49" t="n">
        <v>2.432927709383268</v>
      </c>
      <c r="AF746" s="50" t="n">
        <v>2.37307911352666</v>
      </c>
    </row>
    <row r="747" hidden="1" s="108">
      <c r="A747" s="49" t="inlineStr">
        <is>
          <t>Venezuela_Onshore_3_high_temp_baseline</t>
        </is>
      </c>
      <c r="B747" s="49" t="n">
        <v>7.353051738331025</v>
      </c>
      <c r="C747" s="49" t="n">
        <v>7.060624387885803</v>
      </c>
      <c r="D747" s="49" t="n">
        <v>6.779772804751975</v>
      </c>
      <c r="E747" s="49" t="n">
        <v>6.507581331328074</v>
      </c>
      <c r="F747" s="49" t="n">
        <v>6.241943860729757</v>
      </c>
      <c r="G747" s="49" t="n">
        <v>5.981282695449157</v>
      </c>
      <c r="H747" s="49" t="n">
        <v>5.724378861936962</v>
      </c>
      <c r="I747" s="49" t="n">
        <v>5.470264834267384</v>
      </c>
      <c r="J747" s="49" t="n">
        <v>5.218154042387805</v>
      </c>
      <c r="K747" s="49" t="n">
        <v>4.967393008267539</v>
      </c>
      <c r="L747" s="49" t="n">
        <v>4.717427914204519</v>
      </c>
      <c r="M747" s="49" t="n">
        <v>4.612138776279862</v>
      </c>
      <c r="N747" s="49" t="n">
        <v>4.52261232705998</v>
      </c>
      <c r="O747" s="49" t="n">
        <v>4.434666821008152</v>
      </c>
      <c r="P747" s="49" t="n">
        <v>4.348422232407264</v>
      </c>
      <c r="Q747" s="49" t="n">
        <v>4.264397539976563</v>
      </c>
      <c r="R747" s="49" t="n">
        <v>4.181031570268015</v>
      </c>
      <c r="S747" s="49" t="n">
        <v>4.098580110386166</v>
      </c>
      <c r="T747" s="49" t="n">
        <v>4.019790874241286</v>
      </c>
      <c r="U747" s="49" t="n">
        <v>3.940282828844355</v>
      </c>
      <c r="V747" s="49" t="n">
        <v>3.860371144121457</v>
      </c>
      <c r="W747" s="49" t="n">
        <v>3.787931973470196</v>
      </c>
      <c r="X747" s="49" t="n">
        <v>3.716669488836904</v>
      </c>
      <c r="Y747" s="49" t="n">
        <v>3.645727020457499</v>
      </c>
      <c r="Z747" s="49" t="n">
        <v>3.579525079227174</v>
      </c>
      <c r="AA747" s="49" t="n">
        <v>3.473349273831891</v>
      </c>
      <c r="AB747" s="49" t="n">
        <v>3.397689010261686</v>
      </c>
      <c r="AC747" s="49" t="n">
        <v>3.322824798495053</v>
      </c>
      <c r="AD747" s="49" t="n">
        <v>3.248629327352123</v>
      </c>
      <c r="AE747" s="49" t="n">
        <v>3.174989771043147</v>
      </c>
      <c r="AF747" s="50" t="n">
        <v>3.101805365158772</v>
      </c>
    </row>
    <row r="748" hidden="1" s="108">
      <c r="A748" s="49" t="inlineStr">
        <is>
          <t>Venezuela_Offshore_1_high_temp_baseline</t>
        </is>
      </c>
      <c r="B748" s="49" t="n">
        <v>7.205848149151107</v>
      </c>
      <c r="C748" s="49" t="n">
        <v>6.896831920907513</v>
      </c>
      <c r="D748" s="49" t="n">
        <v>6.609294530165043</v>
      </c>
      <c r="E748" s="49" t="n">
        <v>6.336737676018703</v>
      </c>
      <c r="F748" s="49" t="n">
        <v>6.075034448706169</v>
      </c>
      <c r="G748" s="49" t="n">
        <v>5.821395865931216</v>
      </c>
      <c r="H748" s="49" t="n">
        <v>5.57384342541427</v>
      </c>
      <c r="I748" s="49" t="n">
        <v>5.330917257881199</v>
      </c>
      <c r="J748" s="49" t="n">
        <v>5.091504126835005</v>
      </c>
      <c r="K748" s="49" t="n">
        <v>4.854730780965086</v>
      </c>
      <c r="L748" s="49" t="n">
        <v>4.619895002537007</v>
      </c>
      <c r="M748" s="49" t="n">
        <v>4.497690137124228</v>
      </c>
      <c r="N748" s="49" t="n">
        <v>4.38729396598243</v>
      </c>
      <c r="O748" s="49" t="n">
        <v>4.28449114848013</v>
      </c>
      <c r="P748" s="49" t="n">
        <v>4.18755130451628</v>
      </c>
      <c r="Q748" s="49" t="n">
        <v>4.095413952414356</v>
      </c>
      <c r="R748" s="49" t="n">
        <v>4.00775468025726</v>
      </c>
      <c r="S748" s="49" t="n">
        <v>3.92277966955492</v>
      </c>
      <c r="T748" s="49" t="n">
        <v>3.8406609700679</v>
      </c>
      <c r="U748" s="49" t="n">
        <v>3.761662402147076</v>
      </c>
      <c r="V748" s="49" t="n">
        <v>3.683450958580158</v>
      </c>
      <c r="W748" s="49" t="n">
        <v>3.599429408912264</v>
      </c>
      <c r="X748" s="49" t="n">
        <v>3.517345167878698</v>
      </c>
      <c r="Y748" s="49" t="n">
        <v>3.438137111109138</v>
      </c>
      <c r="Z748" s="49" t="n">
        <v>3.363655636143218</v>
      </c>
      <c r="AA748" s="49" t="n">
        <v>3.267557249155519</v>
      </c>
      <c r="AB748" s="49" t="n">
        <v>3.191454632057586</v>
      </c>
      <c r="AC748" s="49" t="n">
        <v>3.117238218736542</v>
      </c>
      <c r="AD748" s="49" t="n">
        <v>3.044620755006548</v>
      </c>
      <c r="AE748" s="49" t="n">
        <v>2.973365327421147</v>
      </c>
      <c r="AF748" s="50" t="n">
        <v>2.903274044840292</v>
      </c>
    </row>
    <row r="749" hidden="1" s="108">
      <c r="A749" s="49" t="inlineStr">
        <is>
          <t>Venezuela_Offshore_2_high_temp_baseline</t>
        </is>
      </c>
      <c r="B749" s="49" t="n">
        <v>8.742753826575015</v>
      </c>
      <c r="C749" s="49" t="n">
        <v>8.380751794222482</v>
      </c>
      <c r="D749" s="49" t="n">
        <v>8.047721073777115</v>
      </c>
      <c r="E749" s="49" t="n">
        <v>7.734993111115125</v>
      </c>
      <c r="F749" s="49" t="n">
        <v>7.437068850844771</v>
      </c>
      <c r="G749" s="49" t="n">
        <v>7.15023721438623</v>
      </c>
      <c r="H749" s="49" t="n">
        <v>6.871870130096402</v>
      </c>
      <c r="I749" s="49" t="n">
        <v>6.600032524669847</v>
      </c>
      <c r="J749" s="49" t="n">
        <v>6.333252510941725</v>
      </c>
      <c r="K749" s="49" t="n">
        <v>6.070378920226196</v>
      </c>
      <c r="L749" s="49" t="n">
        <v>5.810489209631701</v>
      </c>
      <c r="M749" s="49" t="n">
        <v>5.658771909386186</v>
      </c>
      <c r="N749" s="49" t="n">
        <v>5.523058415201454</v>
      </c>
      <c r="O749" s="49" t="n">
        <v>5.397635743294945</v>
      </c>
      <c r="P749" s="49" t="n">
        <v>5.280161227341367</v>
      </c>
      <c r="Q749" s="49" t="n">
        <v>5.169200202898525</v>
      </c>
      <c r="R749" s="49" t="n">
        <v>5.064317172180956</v>
      </c>
      <c r="S749" s="49" t="n">
        <v>4.963078081046561</v>
      </c>
      <c r="T749" s="49" t="n">
        <v>4.865720228943049</v>
      </c>
      <c r="U749" s="49" t="n">
        <v>4.772606091929608</v>
      </c>
      <c r="V749" s="49" t="n">
        <v>4.680564361208321</v>
      </c>
      <c r="W749" s="49" t="n">
        <v>4.580256998972185</v>
      </c>
      <c r="X749" s="49" t="n">
        <v>4.482646622408067</v>
      </c>
      <c r="Y749" s="49" t="n">
        <v>4.389017904657255</v>
      </c>
      <c r="Z749" s="49" t="n">
        <v>4.301900825446284</v>
      </c>
      <c r="AA749" s="49" t="n">
        <v>4.185371785992002</v>
      </c>
      <c r="AB749" s="49" t="n">
        <v>4.096180477041918</v>
      </c>
      <c r="AC749" s="49" t="n">
        <v>4.009641316494561</v>
      </c>
      <c r="AD749" s="49" t="n">
        <v>3.925367733037969</v>
      </c>
      <c r="AE749" s="49" t="n">
        <v>3.843041359410618</v>
      </c>
      <c r="AF749" s="50" t="n">
        <v>3.762396704791092</v>
      </c>
    </row>
    <row r="750" hidden="1" s="108">
      <c r="A750" s="49" t="inlineStr">
        <is>
          <t>Venezuela_PV_1_high_temp_baseline</t>
        </is>
      </c>
      <c r="B750" s="49" t="n">
        <v>8.134069981610132</v>
      </c>
      <c r="C750" s="49" t="n">
        <v>7.674474580702414</v>
      </c>
      <c r="D750" s="49" t="n">
        <v>7.237322351367596</v>
      </c>
      <c r="E750" s="49" t="n">
        <v>6.816260690310988</v>
      </c>
      <c r="F750" s="49" t="n">
        <v>6.407219528543699</v>
      </c>
      <c r="G750" s="49" t="n">
        <v>6.007439955145379</v>
      </c>
      <c r="H750" s="49" t="n">
        <v>5.614967137966074</v>
      </c>
      <c r="I750" s="49" t="n">
        <v>5.228365345734469</v>
      </c>
      <c r="J750" s="49" t="n">
        <v>4.846548158485933</v>
      </c>
      <c r="K750" s="49" t="n">
        <v>4.468672389529738</v>
      </c>
      <c r="L750" s="49" t="n">
        <v>4.094069149275842</v>
      </c>
      <c r="M750" s="49" t="n">
        <v>3.974733041942977</v>
      </c>
      <c r="N750" s="49" t="n">
        <v>3.859463815316713</v>
      </c>
      <c r="O750" s="49" t="n">
        <v>3.746904634291313</v>
      </c>
      <c r="P750" s="49" t="n">
        <v>3.636825032158089</v>
      </c>
      <c r="Q750" s="49" t="n">
        <v>3.528346608332418</v>
      </c>
      <c r="R750" s="49" t="n">
        <v>3.420932639975431</v>
      </c>
      <c r="S750" s="49" t="n">
        <v>3.315735761715493</v>
      </c>
      <c r="T750" s="49" t="n">
        <v>3.211937862124834</v>
      </c>
      <c r="U750" s="49" t="n">
        <v>3.109686306850459</v>
      </c>
      <c r="V750" s="49" t="n">
        <v>3.008310941767133</v>
      </c>
      <c r="W750" s="49" t="n">
        <v>2.907781556075731</v>
      </c>
      <c r="X750" s="49" t="n">
        <v>2.807409707610332</v>
      </c>
      <c r="Y750" s="49" t="n">
        <v>2.708216295789026</v>
      </c>
      <c r="Z750" s="49" t="n">
        <v>2.613970089585676</v>
      </c>
      <c r="AA750" s="49" t="n">
        <v>2.496308478025306</v>
      </c>
      <c r="AB750" s="49" t="n">
        <v>2.397175844856478</v>
      </c>
      <c r="AC750" s="49" t="n">
        <v>2.299062259539646</v>
      </c>
      <c r="AD750" s="49" t="n">
        <v>2.201806232681454</v>
      </c>
      <c r="AE750" s="49" t="n">
        <v>2.105270515939192</v>
      </c>
      <c r="AF750" s="50" t="n">
        <v>2.009337334888191</v>
      </c>
    </row>
    <row r="751" hidden="1" s="108">
      <c r="A751" s="49" t="inlineStr">
        <is>
          <t>Venezuela_PV_2_high_temp_baseline</t>
        </is>
      </c>
      <c r="B751" s="49" t="n">
        <v>8.529915136128752</v>
      </c>
      <c r="C751" s="49" t="n">
        <v>8.048830390065865</v>
      </c>
      <c r="D751" s="49" t="n">
        <v>7.591992312953419</v>
      </c>
      <c r="E751" s="49" t="n">
        <v>7.152515001939919</v>
      </c>
      <c r="F751" s="49" t="n">
        <v>6.725987251040016</v>
      </c>
      <c r="G751" s="49" t="n">
        <v>6.309419291162625</v>
      </c>
      <c r="H751" s="49" t="n">
        <v>5.900692992634279</v>
      </c>
      <c r="I751" s="49" t="n">
        <v>5.498252894649059</v>
      </c>
      <c r="J751" s="49" t="n">
        <v>5.100922129631817</v>
      </c>
      <c r="K751" s="49" t="n">
        <v>4.707787425172588</v>
      </c>
      <c r="L751" s="49" t="n">
        <v>4.31812437444581</v>
      </c>
      <c r="M751" s="49" t="n">
        <v>4.192532579699282</v>
      </c>
      <c r="N751" s="49" t="n">
        <v>4.07135462337942</v>
      </c>
      <c r="O751" s="49" t="n">
        <v>3.953109676012743</v>
      </c>
      <c r="P751" s="49" t="n">
        <v>3.837545353461514</v>
      </c>
      <c r="Q751" s="49" t="n">
        <v>3.723703411473434</v>
      </c>
      <c r="R751" s="49" t="n">
        <v>3.610998460683584</v>
      </c>
      <c r="S751" s="49" t="n">
        <v>3.500685603744279</v>
      </c>
      <c r="T751" s="49" t="n">
        <v>3.391872819847953</v>
      </c>
      <c r="U751" s="49" t="n">
        <v>3.284719951370207</v>
      </c>
      <c r="V751" s="49" t="n">
        <v>3.178496709749127</v>
      </c>
      <c r="W751" s="49" t="n">
        <v>3.073166937011837</v>
      </c>
      <c r="X751" s="49" t="n">
        <v>2.967948472345854</v>
      </c>
      <c r="Y751" s="49" t="n">
        <v>2.863948149916685</v>
      </c>
      <c r="Z751" s="49" t="n">
        <v>2.765250513109149</v>
      </c>
      <c r="AA751" s="49" t="n">
        <v>2.641091503984587</v>
      </c>
      <c r="AB751" s="49" t="n">
        <v>2.536969193936687</v>
      </c>
      <c r="AC751" s="49" t="n">
        <v>2.433879156528151</v>
      </c>
      <c r="AD751" s="49" t="n">
        <v>2.331641627044792</v>
      </c>
      <c r="AE751" s="49" t="n">
        <v>2.230103425151867</v>
      </c>
      <c r="AF751" s="50" t="n">
        <v>2.12913271425411</v>
      </c>
    </row>
    <row r="752" hidden="1" s="108">
      <c r="A752" s="49" t="inlineStr">
        <is>
          <t>Venezuela_PV_3_high_temp_baseline</t>
        </is>
      </c>
      <c r="B752" s="49" t="n">
        <v>8.801125028011697</v>
      </c>
      <c r="C752" s="49" t="n">
        <v>8.30549330381152</v>
      </c>
      <c r="D752" s="49" t="n">
        <v>7.835454376958817</v>
      </c>
      <c r="E752" s="49" t="n">
        <v>7.383666514601076</v>
      </c>
      <c r="F752" s="49" t="n">
        <v>6.945424922784321</v>
      </c>
      <c r="G752" s="49" t="n">
        <v>6.517539479193208</v>
      </c>
      <c r="H752" s="49" t="n">
        <v>6.097748878706043</v>
      </c>
      <c r="I752" s="49" t="n">
        <v>5.684391379581911</v>
      </c>
      <c r="J752" s="49" t="n">
        <v>5.276208631111142</v>
      </c>
      <c r="K752" s="49" t="n">
        <v>4.872223110021608</v>
      </c>
      <c r="L752" s="49" t="n">
        <v>4.471658468681568</v>
      </c>
      <c r="M752" s="49" t="n">
        <v>4.341905378043444</v>
      </c>
      <c r="N752" s="49" t="n">
        <v>4.216777980318078</v>
      </c>
      <c r="O752" s="49" t="n">
        <v>4.094706474549804</v>
      </c>
      <c r="P752" s="49" t="n">
        <v>3.975419082170853</v>
      </c>
      <c r="Q752" s="49" t="n">
        <v>3.857901835740575</v>
      </c>
      <c r="R752" s="49" t="n">
        <v>3.74153571935507</v>
      </c>
      <c r="S752" s="49" t="n">
        <v>3.627637422964589</v>
      </c>
      <c r="T752" s="49" t="n">
        <v>3.515265124181878</v>
      </c>
      <c r="U752" s="49" t="n">
        <v>3.40458333521551</v>
      </c>
      <c r="V752" s="49" t="n">
        <v>3.294822812990651</v>
      </c>
      <c r="W752" s="49" t="n">
        <v>3.18592478230541</v>
      </c>
      <c r="X752" s="49" t="n">
        <v>3.07715929087839</v>
      </c>
      <c r="Y752" s="49" t="n">
        <v>2.969688081914</v>
      </c>
      <c r="Z752" s="49" t="n">
        <v>2.867798829734443</v>
      </c>
      <c r="AA752" s="49" t="n">
        <v>2.739205283634162</v>
      </c>
      <c r="AB752" s="49" t="n">
        <v>2.631655975957712</v>
      </c>
      <c r="AC752" s="49" t="n">
        <v>2.525209884813293</v>
      </c>
      <c r="AD752" s="49" t="n">
        <v>2.419679752436823</v>
      </c>
      <c r="AE752" s="49" t="n">
        <v>2.31490611960078</v>
      </c>
      <c r="AF752" s="50" t="n">
        <v>2.210751848465507</v>
      </c>
    </row>
    <row r="753" hidden="1" s="108">
      <c r="A753" s="49" t="inlineStr">
        <is>
          <t>Venezuela_PV_4_high_temp_baseline</t>
        </is>
      </c>
      <c r="B753" s="49" t="n">
        <v>9.652917253234623</v>
      </c>
      <c r="C753" s="49" t="n">
        <v>9.112762846945408</v>
      </c>
      <c r="D753" s="49" t="n">
        <v>8.602128755786755</v>
      </c>
      <c r="E753" s="49" t="n">
        <v>8.1122414635383</v>
      </c>
      <c r="F753" s="49" t="n">
        <v>7.637468903206145</v>
      </c>
      <c r="G753" s="49" t="n">
        <v>7.17398348886722</v>
      </c>
      <c r="H753" s="49" t="n">
        <v>6.719064027515292</v>
      </c>
      <c r="I753" s="49" t="n">
        <v>6.270703297427731</v>
      </c>
      <c r="J753" s="49" t="n">
        <v>5.827374179751434</v>
      </c>
      <c r="K753" s="49" t="n">
        <v>5.387883500496529</v>
      </c>
      <c r="L753" s="49" t="n">
        <v>4.951277012251126</v>
      </c>
      <c r="M753" s="49" t="n">
        <v>4.80793814517229</v>
      </c>
      <c r="N753" s="49" t="n">
        <v>4.669897364264917</v>
      </c>
      <c r="O753" s="49" t="n">
        <v>4.53534012000058</v>
      </c>
      <c r="P753" s="49" t="n">
        <v>4.403948660545213</v>
      </c>
      <c r="Q753" s="49" t="n">
        <v>4.274552460062601</v>
      </c>
      <c r="R753" s="49" t="n">
        <v>4.146437260245989</v>
      </c>
      <c r="S753" s="49" t="n">
        <v>4.021113258250921</v>
      </c>
      <c r="T753" s="49" t="n">
        <v>3.897494931669581</v>
      </c>
      <c r="U753" s="49" t="n">
        <v>3.775768164596565</v>
      </c>
      <c r="V753" s="49" t="n">
        <v>3.655047877758954</v>
      </c>
      <c r="W753" s="49" t="n">
        <v>3.535227063088278</v>
      </c>
      <c r="X753" s="49" t="n">
        <v>3.415618894356136</v>
      </c>
      <c r="Y753" s="49" t="n">
        <v>3.29756074361114</v>
      </c>
      <c r="Z753" s="49" t="n">
        <v>3.185990837902459</v>
      </c>
      <c r="AA753" s="49" t="n">
        <v>3.043754146548564</v>
      </c>
      <c r="AB753" s="49" t="n">
        <v>2.925796287175834</v>
      </c>
      <c r="AC753" s="49" t="n">
        <v>2.809184018881492</v>
      </c>
      <c r="AD753" s="49" t="n">
        <v>2.693707297596405</v>
      </c>
      <c r="AE753" s="49" t="n">
        <v>2.579187656015904</v>
      </c>
      <c r="AF753" s="50" t="n">
        <v>2.465471991840343</v>
      </c>
    </row>
    <row r="754" hidden="1" s="108">
      <c r="A754" s="49" t="inlineStr">
        <is>
          <t>Yemen_Onshore_2_low_temp_baseline</t>
        </is>
      </c>
      <c r="B754" s="49" t="n">
        <v>4.720843349554652</v>
      </c>
      <c r="C754" s="49" t="n">
        <v>4.592361188475354</v>
      </c>
      <c r="D754" s="49" t="n">
        <v>4.474864875598123</v>
      </c>
      <c r="E754" s="49" t="n">
        <v>4.365976048680563</v>
      </c>
      <c r="F754" s="49" t="n">
        <v>4.263999012911514</v>
      </c>
      <c r="G754" s="49" t="n">
        <v>4.167683896980455</v>
      </c>
      <c r="H754" s="49" t="n">
        <v>4.076083914755399</v>
      </c>
      <c r="I754" s="49" t="n">
        <v>3.988465276855127</v>
      </c>
      <c r="J754" s="49" t="n">
        <v>3.904248110441422</v>
      </c>
      <c r="K754" s="49" t="n">
        <v>3.822966440284221</v>
      </c>
      <c r="L754" s="49" t="n">
        <v>3.744240320155509</v>
      </c>
      <c r="M754" s="49" t="n">
        <v>3.666028479890065</v>
      </c>
      <c r="N754" s="49" t="n">
        <v>3.603461469360834</v>
      </c>
      <c r="O754" s="49" t="n">
        <v>3.542911780040454</v>
      </c>
      <c r="P754" s="49" t="n">
        <v>3.484479205732361</v>
      </c>
      <c r="Q754" s="49" t="n">
        <v>3.428642629364466</v>
      </c>
      <c r="R754" s="49" t="n">
        <v>3.373903451072703</v>
      </c>
      <c r="S754" s="49" t="n">
        <v>3.320495671363795</v>
      </c>
      <c r="T754" s="49" t="n">
        <v>3.271009188685821</v>
      </c>
      <c r="U754" s="49" t="n">
        <v>3.22128464631577</v>
      </c>
      <c r="V754" s="49" t="n">
        <v>3.171618363241622</v>
      </c>
      <c r="W754" s="49" t="n">
        <v>3.127847252378748</v>
      </c>
      <c r="X754" s="49" t="n">
        <v>3.085851229539968</v>
      </c>
      <c r="Y754" s="49" t="n">
        <v>3.044824553869325</v>
      </c>
      <c r="Z754" s="49" t="n">
        <v>3.008923796966466</v>
      </c>
      <c r="AA754" s="49" t="n">
        <v>2.936152637307797</v>
      </c>
      <c r="AB754" s="49" t="n">
        <v>2.892740559079775</v>
      </c>
      <c r="AC754" s="49" t="n">
        <v>2.850761624600799</v>
      </c>
      <c r="AD754" s="49" t="n">
        <v>2.810099516762651</v>
      </c>
      <c r="AE754" s="49" t="n">
        <v>2.770652459180191</v>
      </c>
      <c r="AF754" s="50" t="n">
        <v>2.732330865944489</v>
      </c>
    </row>
    <row r="755" hidden="1" s="108">
      <c r="A755" s="49" t="inlineStr">
        <is>
          <t>Yemen_Onshore_3_low_temp_baseline</t>
        </is>
      </c>
      <c r="B755" s="49" t="n">
        <v>6.002586389337213</v>
      </c>
      <c r="C755" s="49" t="n">
        <v>5.840647674455181</v>
      </c>
      <c r="D755" s="49" t="n">
        <v>5.692940274214655</v>
      </c>
      <c r="E755" s="49" t="n">
        <v>5.556360478014566</v>
      </c>
      <c r="F755" s="49" t="n">
        <v>5.428694771246105</v>
      </c>
      <c r="G755" s="49" t="n">
        <v>5.308311000440225</v>
      </c>
      <c r="H755" s="49" t="n">
        <v>5.193972240994763</v>
      </c>
      <c r="I755" s="49" t="n">
        <v>5.084719316177768</v>
      </c>
      <c r="J755" s="49" t="n">
        <v>4.979793749565598</v>
      </c>
      <c r="K755" s="49" t="n">
        <v>4.8785855733029</v>
      </c>
      <c r="L755" s="49" t="n">
        <v>4.780596980783826</v>
      </c>
      <c r="M755" s="49" t="n">
        <v>4.68058985333494</v>
      </c>
      <c r="N755" s="49" t="n">
        <v>4.600876329145431</v>
      </c>
      <c r="O755" s="49" t="n">
        <v>4.523769730001735</v>
      </c>
      <c r="P755" s="49" t="n">
        <v>4.449400634459485</v>
      </c>
      <c r="Q755" s="49" t="n">
        <v>4.378392089231419</v>
      </c>
      <c r="R755" s="49" t="n">
        <v>4.308798655621224</v>
      </c>
      <c r="S755" s="49" t="n">
        <v>4.240924842089232</v>
      </c>
      <c r="T755" s="49" t="n">
        <v>4.178136659332503</v>
      </c>
      <c r="U755" s="49" t="n">
        <v>4.11503063238911</v>
      </c>
      <c r="V755" s="49" t="n">
        <v>4.051991664161691</v>
      </c>
      <c r="W755" s="49" t="n">
        <v>3.996580932589626</v>
      </c>
      <c r="X755" s="49" t="n">
        <v>3.943456414819727</v>
      </c>
      <c r="Y755" s="49" t="n">
        <v>3.891570800447627</v>
      </c>
      <c r="Z755" s="49" t="n">
        <v>3.846324522752419</v>
      </c>
      <c r="AA755" s="49" t="n">
        <v>3.753157766577891</v>
      </c>
      <c r="AB755" s="49" t="n">
        <v>3.698116871706806</v>
      </c>
      <c r="AC755" s="49" t="n">
        <v>3.64491868763498</v>
      </c>
      <c r="AD755" s="49" t="n">
        <v>3.59341191114963</v>
      </c>
      <c r="AE755" s="49" t="n">
        <v>3.543464173958375</v>
      </c>
      <c r="AF755" s="50" t="n">
        <v>3.494958981797333</v>
      </c>
    </row>
    <row r="756" hidden="1" s="108">
      <c r="A756" s="49" t="inlineStr">
        <is>
          <t>Yemen_Offshore_1_low_temp_baseline</t>
        </is>
      </c>
      <c r="B756" s="49" t="n">
        <v>9.280714589617666</v>
      </c>
      <c r="C756" s="49" t="n">
        <v>8.984942076996841</v>
      </c>
      <c r="D756" s="49" t="n">
        <v>8.729080075617782</v>
      </c>
      <c r="E756" s="49" t="n">
        <v>8.501721237949507</v>
      </c>
      <c r="F756" s="49" t="n">
        <v>8.295672528988565</v>
      </c>
      <c r="G756" s="49" t="n">
        <v>8.106116667878819</v>
      </c>
      <c r="H756" s="49" t="n">
        <v>7.929674872241186</v>
      </c>
      <c r="I756" s="49" t="n">
        <v>7.763888882723764</v>
      </c>
      <c r="J756" s="49" t="n">
        <v>7.606916088655486</v>
      </c>
      <c r="K756" s="49" t="n">
        <v>7.457340762265463</v>
      </c>
      <c r="L756" s="49" t="n">
        <v>7.314052212392039</v>
      </c>
      <c r="M756" s="49" t="n">
        <v>7.121329396972687</v>
      </c>
      <c r="N756" s="49" t="n">
        <v>6.952847160380256</v>
      </c>
      <c r="O756" s="49" t="n">
        <v>6.800231356891195</v>
      </c>
      <c r="P756" s="49" t="n">
        <v>6.660010172951681</v>
      </c>
      <c r="Q756" s="49" t="n">
        <v>6.530041781192567</v>
      </c>
      <c r="R756" s="49" t="n">
        <v>6.409628175330585</v>
      </c>
      <c r="S756" s="49" t="n">
        <v>6.29523996553084</v>
      </c>
      <c r="T756" s="49" t="n">
        <v>6.187166881243843</v>
      </c>
      <c r="U756" s="49" t="n">
        <v>6.085873932483745</v>
      </c>
      <c r="V756" s="49" t="n">
        <v>5.986836146676032</v>
      </c>
      <c r="W756" s="49" t="n">
        <v>5.875173594336706</v>
      </c>
      <c r="X756" s="49" t="n">
        <v>5.768329883517943</v>
      </c>
      <c r="Y756" s="49" t="n">
        <v>5.668078466252175</v>
      </c>
      <c r="Z756" s="49" t="n">
        <v>5.57792477256449</v>
      </c>
      <c r="AA756" s="49" t="n">
        <v>5.4475935089656</v>
      </c>
      <c r="AB756" s="49" t="n">
        <v>5.35649218386857</v>
      </c>
      <c r="AC756" s="49" t="n">
        <v>5.270024484905415</v>
      </c>
      <c r="AD756" s="49" t="n">
        <v>5.187629739267637</v>
      </c>
      <c r="AE756" s="49" t="n">
        <v>5.108846730467533</v>
      </c>
      <c r="AF756" s="50" t="n">
        <v>5.033291471725784</v>
      </c>
    </row>
    <row r="757" hidden="1" s="108">
      <c r="A757" s="49" t="inlineStr">
        <is>
          <t>Yemen_Offshore_2_low_temp_baseline</t>
        </is>
      </c>
      <c r="B757" s="49" t="n">
        <v>9.37510755788934</v>
      </c>
      <c r="C757" s="49" t="n">
        <v>9.077614443756582</v>
      </c>
      <c r="D757" s="49" t="n">
        <v>8.821813642216501</v>
      </c>
      <c r="E757" s="49" t="n">
        <v>8.595814002069956</v>
      </c>
      <c r="F757" s="49" t="n">
        <v>8.392118794311779</v>
      </c>
      <c r="G757" s="49" t="n">
        <v>8.205708429379204</v>
      </c>
      <c r="H757" s="49" t="n">
        <v>8.033063119859708</v>
      </c>
      <c r="I757" s="49" t="n">
        <v>7.871622781482213</v>
      </c>
      <c r="J757" s="49" t="n">
        <v>7.719469153311998</v>
      </c>
      <c r="K757" s="49" t="n">
        <v>7.575128989588256</v>
      </c>
      <c r="L757" s="49" t="n">
        <v>7.437447028716242</v>
      </c>
      <c r="M757" s="49" t="n">
        <v>7.239835755830407</v>
      </c>
      <c r="N757" s="49" t="n">
        <v>7.06757366334933</v>
      </c>
      <c r="O757" s="49" t="n">
        <v>6.91188925483497</v>
      </c>
      <c r="P757" s="49" t="n">
        <v>6.769146354302791</v>
      </c>
      <c r="Q757" s="49" t="n">
        <v>6.637101971494795</v>
      </c>
      <c r="R757" s="49" t="n">
        <v>6.515025547534196</v>
      </c>
      <c r="S757" s="49" t="n">
        <v>6.39922055554536</v>
      </c>
      <c r="T757" s="49" t="n">
        <v>6.289991093767405</v>
      </c>
      <c r="U757" s="49" t="n">
        <v>6.187824860093227</v>
      </c>
      <c r="V757" s="49" t="n">
        <v>6.087982390794417</v>
      </c>
      <c r="W757" s="49" t="n">
        <v>5.974870542427386</v>
      </c>
      <c r="X757" s="49" t="n">
        <v>5.86677287715588</v>
      </c>
      <c r="Y757" s="49" t="n">
        <v>5.765549242511296</v>
      </c>
      <c r="Z757" s="49" t="n">
        <v>5.674875135803103</v>
      </c>
      <c r="AA757" s="49" t="n">
        <v>5.54206472232805</v>
      </c>
      <c r="AB757" s="49" t="n">
        <v>5.450334023683989</v>
      </c>
      <c r="AC757" s="49" t="n">
        <v>5.363430688952478</v>
      </c>
      <c r="AD757" s="49" t="n">
        <v>5.280768524357575</v>
      </c>
      <c r="AE757" s="49" t="n">
        <v>5.201865390494801</v>
      </c>
      <c r="AF757" s="50" t="n">
        <v>5.126319944944203</v>
      </c>
    </row>
    <row r="758" hidden="1" s="108">
      <c r="A758" s="49" t="inlineStr">
        <is>
          <t>Yemen_PV_1_low_temp_baseline</t>
        </is>
      </c>
      <c r="B758" s="49" t="n">
        <v>3.866435492782355</v>
      </c>
      <c r="C758" s="49" t="n">
        <v>3.696981113996793</v>
      </c>
      <c r="D758" s="49" t="n">
        <v>3.545684459617362</v>
      </c>
      <c r="E758" s="49" t="n">
        <v>3.407442081420022</v>
      </c>
      <c r="F758" s="49" t="n">
        <v>3.279002328791656</v>
      </c>
      <c r="G758" s="49" t="n">
        <v>3.158175307052332</v>
      </c>
      <c r="H758" s="49" t="n">
        <v>3.043421070943119</v>
      </c>
      <c r="I758" s="49" t="n">
        <v>2.933618532376939</v>
      </c>
      <c r="J758" s="49" t="n">
        <v>2.827927979838763</v>
      </c>
      <c r="K758" s="49" t="n">
        <v>2.725705313662841</v>
      </c>
      <c r="L758" s="49" t="n">
        <v>2.626446394517925</v>
      </c>
      <c r="M758" s="49" t="n">
        <v>2.562685296001822</v>
      </c>
      <c r="N758" s="49" t="n">
        <v>2.50308522320448</v>
      </c>
      <c r="O758" s="49" t="n">
        <v>2.44633310175652</v>
      </c>
      <c r="P758" s="49" t="n">
        <v>2.392198579940471</v>
      </c>
      <c r="Q758" s="49" t="n">
        <v>2.33983128236539</v>
      </c>
      <c r="R758" s="49" t="n">
        <v>2.288709811275091</v>
      </c>
      <c r="S758" s="49" t="n">
        <v>2.23993175949288</v>
      </c>
      <c r="T758" s="49" t="n">
        <v>2.19270684009622</v>
      </c>
      <c r="U758" s="49" t="n">
        <v>2.147170217151683</v>
      </c>
      <c r="V758" s="49" t="n">
        <v>2.102674807574113</v>
      </c>
      <c r="W758" s="49" t="n">
        <v>2.057828361253951</v>
      </c>
      <c r="X758" s="49" t="n">
        <v>2.013618318003899</v>
      </c>
      <c r="Y758" s="49" t="n">
        <v>1.97103005576234</v>
      </c>
      <c r="Z758" s="49" t="n">
        <v>1.933720423832902</v>
      </c>
      <c r="AA758" s="49" t="n">
        <v>1.874198760284706</v>
      </c>
      <c r="AB758" s="49" t="n">
        <v>1.833099690490203</v>
      </c>
      <c r="AC758" s="49" t="n">
        <v>1.793486096407077</v>
      </c>
      <c r="AD758" s="49" t="n">
        <v>1.755210501910871</v>
      </c>
      <c r="AE758" s="49" t="n">
        <v>1.718148130280852</v>
      </c>
      <c r="AF758" s="50" t="n">
        <v>1.682192467928607</v>
      </c>
    </row>
    <row r="759" hidden="1" s="108">
      <c r="A759" s="49" t="inlineStr">
        <is>
          <t>Yemen_PV_2_low_temp_baseline</t>
        </is>
      </c>
      <c r="B759" s="49" t="n">
        <v>4.045305449658503</v>
      </c>
      <c r="C759" s="49" t="n">
        <v>3.867637107731126</v>
      </c>
      <c r="D759" s="49" t="n">
        <v>3.709189181080634</v>
      </c>
      <c r="E759" s="49" t="n">
        <v>3.564554733630194</v>
      </c>
      <c r="F759" s="49" t="n">
        <v>3.43028866426797</v>
      </c>
      <c r="G759" s="49" t="n">
        <v>3.304070739833634</v>
      </c>
      <c r="H759" s="49" t="n">
        <v>3.184269322624299</v>
      </c>
      <c r="I759" s="49" t="n">
        <v>3.069696545132011</v>
      </c>
      <c r="J759" s="49" t="n">
        <v>2.95946265737339</v>
      </c>
      <c r="K759" s="49" t="n">
        <v>2.852885162885796</v>
      </c>
      <c r="L759" s="49" t="n">
        <v>2.749429857530549</v>
      </c>
      <c r="M759" s="49" t="n">
        <v>2.68253375332735</v>
      </c>
      <c r="N759" s="49" t="n">
        <v>2.620037147213444</v>
      </c>
      <c r="O759" s="49" t="n">
        <v>2.560549923807368</v>
      </c>
      <c r="P759" s="49" t="n">
        <v>2.5038273878022</v>
      </c>
      <c r="Q759" s="49" t="n">
        <v>2.44896973711679</v>
      </c>
      <c r="R759" s="49" t="n">
        <v>2.395425399831022</v>
      </c>
      <c r="S759" s="49" t="n">
        <v>2.344353624718957</v>
      </c>
      <c r="T759" s="49" t="n">
        <v>2.294918680003383</v>
      </c>
      <c r="U759" s="49" t="n">
        <v>2.247262797183442</v>
      </c>
      <c r="V759" s="49" t="n">
        <v>2.200702088310336</v>
      </c>
      <c r="W759" s="49" t="n">
        <v>2.153759837038272</v>
      </c>
      <c r="X759" s="49" t="n">
        <v>2.107485589705849</v>
      </c>
      <c r="Y759" s="49" t="n">
        <v>2.062919922521444</v>
      </c>
      <c r="Z759" s="49" t="n">
        <v>2.023924373324015</v>
      </c>
      <c r="AA759" s="49" t="n">
        <v>1.961470001373109</v>
      </c>
      <c r="AB759" s="49" t="n">
        <v>1.918465337229541</v>
      </c>
      <c r="AC759" s="49" t="n">
        <v>1.877025541834282</v>
      </c>
      <c r="AD759" s="49" t="n">
        <v>1.836994939266892</v>
      </c>
      <c r="AE759" s="49" t="n">
        <v>1.798241822244895</v>
      </c>
      <c r="AF759" s="50" t="n">
        <v>1.760653767628607</v>
      </c>
    </row>
    <row r="760" hidden="1" s="108">
      <c r="A760" s="49" t="inlineStr">
        <is>
          <t>Yemen_PV_3_low_temp_baseline</t>
        </is>
      </c>
      <c r="B760" s="49" t="n">
        <v>4.215150549564028</v>
      </c>
      <c r="C760" s="49" t="n">
        <v>4.029741310318146</v>
      </c>
      <c r="D760" s="49" t="n">
        <v>3.864502734421244</v>
      </c>
      <c r="E760" s="49" t="n">
        <v>3.713771636726258</v>
      </c>
      <c r="F760" s="49" t="n">
        <v>3.573940035580443</v>
      </c>
      <c r="G760" s="49" t="n">
        <v>3.442578267942803</v>
      </c>
      <c r="H760" s="49" t="n">
        <v>3.317977935295419</v>
      </c>
      <c r="I760" s="49" t="n">
        <v>3.198895430603879</v>
      </c>
      <c r="J760" s="49" t="n">
        <v>3.084399364569682</v>
      </c>
      <c r="K760" s="49" t="n">
        <v>2.973775389242022</v>
      </c>
      <c r="L760" s="49" t="n">
        <v>2.86646444193773</v>
      </c>
      <c r="M760" s="49" t="n">
        <v>2.796555671372159</v>
      </c>
      <c r="N760" s="49" t="n">
        <v>2.731277212490612</v>
      </c>
      <c r="O760" s="49" t="n">
        <v>2.669164204247961</v>
      </c>
      <c r="P760" s="49" t="n">
        <v>2.609958972728277</v>
      </c>
      <c r="Q760" s="49" t="n">
        <v>2.552713311794743</v>
      </c>
      <c r="R760" s="49" t="n">
        <v>2.49684599899655</v>
      </c>
      <c r="S760" s="49" t="n">
        <v>2.443579113611138</v>
      </c>
      <c r="T760" s="49" t="n">
        <v>2.392031910762992</v>
      </c>
      <c r="U760" s="49" t="n">
        <v>2.342354471082674</v>
      </c>
      <c r="V760" s="49" t="n">
        <v>2.293826038003069</v>
      </c>
      <c r="W760" s="49" t="n">
        <v>2.244890643910655</v>
      </c>
      <c r="X760" s="49" t="n">
        <v>2.196654103819855</v>
      </c>
      <c r="Y760" s="49" t="n">
        <v>2.150213409443724</v>
      </c>
      <c r="Z760" s="49" t="n">
        <v>2.109639244281794</v>
      </c>
      <c r="AA760" s="49" t="n">
        <v>2.044331065675228</v>
      </c>
      <c r="AB760" s="49" t="n">
        <v>1.999520617219224</v>
      </c>
      <c r="AC760" s="49" t="n">
        <v>1.956354815665945</v>
      </c>
      <c r="AD760" s="49" t="n">
        <v>1.914669626440566</v>
      </c>
      <c r="AE760" s="49" t="n">
        <v>1.874326279997848</v>
      </c>
      <c r="AF760" s="50" t="n">
        <v>1.835206333731057</v>
      </c>
    </row>
    <row r="761" hidden="1" s="108">
      <c r="A761" s="49" t="inlineStr">
        <is>
          <t>Yemen_PV_4_low_temp_baseline</t>
        </is>
      </c>
      <c r="B761" s="49" t="n">
        <v>4.487805901366272</v>
      </c>
      <c r="C761" s="49" t="n">
        <v>4.289938099871655</v>
      </c>
      <c r="D761" s="49" t="n">
        <v>4.11390803660305</v>
      </c>
      <c r="E761" s="49" t="n">
        <v>3.953554870961262</v>
      </c>
      <c r="F761" s="49" t="n">
        <v>3.804952770724663</v>
      </c>
      <c r="G761" s="49" t="n">
        <v>3.665457478440753</v>
      </c>
      <c r="H761" s="49" t="n">
        <v>3.533209306646131</v>
      </c>
      <c r="I761" s="49" t="n">
        <v>3.406854218040706</v>
      </c>
      <c r="J761" s="49" t="n">
        <v>3.28537788136258</v>
      </c>
      <c r="K761" s="49" t="n">
        <v>3.1680021439526</v>
      </c>
      <c r="L761" s="49" t="n">
        <v>3.054117850217365</v>
      </c>
      <c r="M761" s="49" t="n">
        <v>2.979486236693115</v>
      </c>
      <c r="N761" s="49" t="n">
        <v>2.909821144064001</v>
      </c>
      <c r="O761" s="49" t="n">
        <v>2.84354985253586</v>
      </c>
      <c r="P761" s="49" t="n">
        <v>2.780397368567306</v>
      </c>
      <c r="Q761" s="49" t="n">
        <v>2.719344917286103</v>
      </c>
      <c r="R761" s="49" t="n">
        <v>2.659767871138154</v>
      </c>
      <c r="S761" s="49" t="n">
        <v>2.60298354759407</v>
      </c>
      <c r="T761" s="49" t="n">
        <v>2.548044790509942</v>
      </c>
      <c r="U761" s="49" t="n">
        <v>2.495114484554554</v>
      </c>
      <c r="V761" s="49" t="n">
        <v>2.443416840315411</v>
      </c>
      <c r="W761" s="49" t="n">
        <v>2.391282392801862</v>
      </c>
      <c r="X761" s="49" t="n">
        <v>2.339895339989007</v>
      </c>
      <c r="Y761" s="49" t="n">
        <v>2.290438428344531</v>
      </c>
      <c r="Z761" s="49" t="n">
        <v>2.247300319062489</v>
      </c>
      <c r="AA761" s="49" t="n">
        <v>2.177490864257802</v>
      </c>
      <c r="AB761" s="49" t="n">
        <v>2.129774174097896</v>
      </c>
      <c r="AC761" s="49" t="n">
        <v>2.083824951710657</v>
      </c>
      <c r="AD761" s="49" t="n">
        <v>2.039466431908374</v>
      </c>
      <c r="AE761" s="49" t="n">
        <v>1.996549086067713</v>
      </c>
      <c r="AF761" s="50" t="n">
        <v>1.95494529844284</v>
      </c>
    </row>
    <row r="762" hidden="1" s="108">
      <c r="A762" s="49" t="inlineStr">
        <is>
          <t>Yemen_Onshore_2_high_temp_baseline</t>
        </is>
      </c>
      <c r="B762" s="49" t="n">
        <v>6.689312321499927</v>
      </c>
      <c r="C762" s="49" t="n">
        <v>6.417471506051529</v>
      </c>
      <c r="D762" s="49" t="n">
        <v>6.155656598864406</v>
      </c>
      <c r="E762" s="49" t="n">
        <v>5.901336600636638</v>
      </c>
      <c r="F762" s="49" t="n">
        <v>5.652683164574537</v>
      </c>
      <c r="G762" s="49" t="n">
        <v>5.408326679263343</v>
      </c>
      <c r="H762" s="49" t="n">
        <v>5.167209047467777</v>
      </c>
      <c r="I762" s="49" t="n">
        <v>4.928490612494961</v>
      </c>
      <c r="J762" s="49" t="n">
        <v>4.691489001882776</v>
      </c>
      <c r="K762" s="49" t="n">
        <v>4.455637606501023</v>
      </c>
      <c r="L762" s="49" t="n">
        <v>4.220456584461918</v>
      </c>
      <c r="M762" s="49" t="n">
        <v>4.124931531501664</v>
      </c>
      <c r="N762" s="49" t="n">
        <v>4.042999841179404</v>
      </c>
      <c r="O762" s="49" t="n">
        <v>3.962437782545067</v>
      </c>
      <c r="P762" s="49" t="n">
        <v>3.883348291595458</v>
      </c>
      <c r="Q762" s="49" t="n">
        <v>3.80617799255118</v>
      </c>
      <c r="R762" s="49" t="n">
        <v>3.729581507195001</v>
      </c>
      <c r="S762" s="49" t="n">
        <v>3.653778948297817</v>
      </c>
      <c r="T762" s="49" t="n">
        <v>3.581136419573092</v>
      </c>
      <c r="U762" s="49" t="n">
        <v>3.507880309889792</v>
      </c>
      <c r="V762" s="49" t="n">
        <v>3.434282154920879</v>
      </c>
      <c r="W762" s="49" t="n">
        <v>3.367412565632435</v>
      </c>
      <c r="X762" s="49" t="n">
        <v>3.301513921166911</v>
      </c>
      <c r="Y762" s="49" t="n">
        <v>3.235847077858018</v>
      </c>
      <c r="Z762" s="49" t="n">
        <v>3.174212837820633</v>
      </c>
      <c r="AA762" s="49" t="n">
        <v>3.078154892348341</v>
      </c>
      <c r="AB762" s="49" t="n">
        <v>3.008299818181341</v>
      </c>
      <c r="AC762" s="49" t="n">
        <v>2.939081857342036</v>
      </c>
      <c r="AD762" s="49" t="n">
        <v>2.870389522226969</v>
      </c>
      <c r="AE762" s="49" t="n">
        <v>2.802123808278037</v>
      </c>
      <c r="AF762" s="50" t="n">
        <v>2.734196096524175</v>
      </c>
    </row>
    <row r="763" hidden="1" s="108">
      <c r="A763" s="49" t="inlineStr">
        <is>
          <t>Yemen_Onshore_3_high_temp_baseline</t>
        </is>
      </c>
      <c r="B763" s="49" t="n">
        <v>8.180525183375291</v>
      </c>
      <c r="C763" s="49" t="n">
        <v>7.858701258728411</v>
      </c>
      <c r="D763" s="49" t="n">
        <v>7.549729408806114</v>
      </c>
      <c r="E763" s="49" t="n">
        <v>7.250259154566523</v>
      </c>
      <c r="F763" s="49" t="n">
        <v>6.957862779476143</v>
      </c>
      <c r="G763" s="49" t="n">
        <v>6.670714299128422</v>
      </c>
      <c r="H763" s="49" t="n">
        <v>6.387395636772409</v>
      </c>
      <c r="I763" s="49" t="n">
        <v>6.106774025958518</v>
      </c>
      <c r="J763" s="49" t="n">
        <v>5.827921392371831</v>
      </c>
      <c r="K763" s="49" t="n">
        <v>5.550059555094513</v>
      </c>
      <c r="L763" s="49" t="n">
        <v>5.272521890951253</v>
      </c>
      <c r="M763" s="49" t="n">
        <v>5.155361265323758</v>
      </c>
      <c r="N763" s="49" t="n">
        <v>5.055876424191251</v>
      </c>
      <c r="O763" s="49" t="n">
        <v>4.958083086187195</v>
      </c>
      <c r="P763" s="49" t="n">
        <v>4.862111470246795</v>
      </c>
      <c r="Q763" s="49" t="n">
        <v>4.768539547078216</v>
      </c>
      <c r="R763" s="49" t="n">
        <v>4.675608167883945</v>
      </c>
      <c r="S763" s="49" t="n">
        <v>4.583601113003593</v>
      </c>
      <c r="T763" s="49" t="n">
        <v>4.495595412818433</v>
      </c>
      <c r="U763" s="49" t="n">
        <v>4.406671806322671</v>
      </c>
      <c r="V763" s="49" t="n">
        <v>4.317182675568017</v>
      </c>
      <c r="W763" s="49" t="n">
        <v>4.236571761515851</v>
      </c>
      <c r="X763" s="49" t="n">
        <v>4.157210029466429</v>
      </c>
      <c r="Y763" s="49" t="n">
        <v>4.078135054541577</v>
      </c>
      <c r="Z763" s="49" t="n">
        <v>4.004288666103891</v>
      </c>
      <c r="AA763" s="49" t="n">
        <v>3.885654985441745</v>
      </c>
      <c r="AB763" s="49" t="n">
        <v>3.801080562439909</v>
      </c>
      <c r="AC763" s="49" t="n">
        <v>3.71731443083089</v>
      </c>
      <c r="AD763" s="49" t="n">
        <v>3.634209964297845</v>
      </c>
      <c r="AE763" s="49" t="n">
        <v>3.551636641999643</v>
      </c>
      <c r="AF763" s="50" t="n">
        <v>3.469477317332464</v>
      </c>
    </row>
    <row r="764" hidden="1" s="108">
      <c r="A764" s="49" t="inlineStr">
        <is>
          <t>Yemen_Offshore_1_high_temp_baseline</t>
        </is>
      </c>
      <c r="B764" s="49" t="n">
        <v>11.84013189315198</v>
      </c>
      <c r="C764" s="49" t="n">
        <v>11.34776389327143</v>
      </c>
      <c r="D764" s="49" t="n">
        <v>10.89247172971104</v>
      </c>
      <c r="E764" s="49" t="n">
        <v>10.46265367365715</v>
      </c>
      <c r="F764" s="49" t="n">
        <v>10.05091342263457</v>
      </c>
      <c r="G764" s="49" t="n">
        <v>9.652225255670018</v>
      </c>
      <c r="H764" s="49" t="n">
        <v>9.262997302906658</v>
      </c>
      <c r="I764" s="49" t="n">
        <v>8.880552989376291</v>
      </c>
      <c r="J764" s="49" t="n">
        <v>8.502825194760771</v>
      </c>
      <c r="K764" s="49" t="n">
        <v>8.128166395811885</v>
      </c>
      <c r="L764" s="49" t="n">
        <v>7.755225692428265</v>
      </c>
      <c r="M764" s="49" t="n">
        <v>7.551584664161695</v>
      </c>
      <c r="N764" s="49" t="n">
        <v>7.368510936705204</v>
      </c>
      <c r="O764" s="49" t="n">
        <v>7.19863884240397</v>
      </c>
      <c r="P764" s="49" t="n">
        <v>7.038943283793579</v>
      </c>
      <c r="Q764" s="49" t="n">
        <v>6.887569564310818</v>
      </c>
      <c r="R764" s="49" t="n">
        <v>6.743948184732668</v>
      </c>
      <c r="S764" s="49" t="n">
        <v>6.604946050799602</v>
      </c>
      <c r="T764" s="49" t="n">
        <v>6.470861084679512</v>
      </c>
      <c r="U764" s="49" t="n">
        <v>6.342151026061734</v>
      </c>
      <c r="V764" s="49" t="n">
        <v>6.214744306339665</v>
      </c>
      <c r="W764" s="49" t="n">
        <v>6.077425912752792</v>
      </c>
      <c r="X764" s="49" t="n">
        <v>5.943328159272748</v>
      </c>
      <c r="Y764" s="49" t="n">
        <v>5.814076453807864</v>
      </c>
      <c r="Z764" s="49" t="n">
        <v>5.692879652793303</v>
      </c>
      <c r="AA764" s="49" t="n">
        <v>5.533876404941317</v>
      </c>
      <c r="AB764" s="49" t="n">
        <v>5.409494222233702</v>
      </c>
      <c r="AC764" s="49" t="n">
        <v>5.288191640279758</v>
      </c>
      <c r="AD764" s="49" t="n">
        <v>5.169456722856941</v>
      </c>
      <c r="AE764" s="49" t="n">
        <v>5.052865313279211</v>
      </c>
      <c r="AF764" s="50" t="n">
        <v>4.938061200623148</v>
      </c>
    </row>
    <row r="765" hidden="1" s="108">
      <c r="A765" s="49" t="inlineStr">
        <is>
          <t>Yemen_Offshore_2_high_temp_baseline</t>
        </is>
      </c>
      <c r="B765" s="49" t="n">
        <v>11.42911820688639</v>
      </c>
      <c r="C765" s="49" t="n">
        <v>10.96006057972326</v>
      </c>
      <c r="D765" s="49" t="n">
        <v>10.52924649961294</v>
      </c>
      <c r="E765" s="49" t="n">
        <v>10.12513462771906</v>
      </c>
      <c r="F765" s="49" t="n">
        <v>9.74039733662412</v>
      </c>
      <c r="G765" s="49" t="n">
        <v>9.370083619981958</v>
      </c>
      <c r="H765" s="49" t="n">
        <v>9.010681604214742</v>
      </c>
      <c r="I765" s="49" t="n">
        <v>8.659599862687775</v>
      </c>
      <c r="J765" s="49" t="n">
        <v>8.314861742100378</v>
      </c>
      <c r="K765" s="49" t="n">
        <v>7.974915828875497</v>
      </c>
      <c r="L765" s="49" t="n">
        <v>7.638513395757139</v>
      </c>
      <c r="M765" s="49" t="n">
        <v>7.439459021841958</v>
      </c>
      <c r="N765" s="49" t="n">
        <v>7.261598033508638</v>
      </c>
      <c r="O765" s="49" t="n">
        <v>7.097353042326853</v>
      </c>
      <c r="P765" s="49" t="n">
        <v>6.943615680151999</v>
      </c>
      <c r="Q765" s="49" t="n">
        <v>6.79848182027885</v>
      </c>
      <c r="R765" s="49" t="n">
        <v>6.661371818200294</v>
      </c>
      <c r="S765" s="49" t="n">
        <v>6.529058483934556</v>
      </c>
      <c r="T765" s="49" t="n">
        <v>6.401854515873464</v>
      </c>
      <c r="U765" s="49" t="n">
        <v>6.280238235737552</v>
      </c>
      <c r="V765" s="49" t="n">
        <v>6.160007579591648</v>
      </c>
      <c r="W765" s="49" t="n">
        <v>6.028882637574214</v>
      </c>
      <c r="X765" s="49" t="n">
        <v>5.901276577049432</v>
      </c>
      <c r="Y765" s="49" t="n">
        <v>5.778886732021412</v>
      </c>
      <c r="Z765" s="49" t="n">
        <v>5.665057349062408</v>
      </c>
      <c r="AA765" s="49" t="n">
        <v>5.512244122423882</v>
      </c>
      <c r="AB765" s="49" t="n">
        <v>5.39554998403873</v>
      </c>
      <c r="AC765" s="49" t="n">
        <v>5.282298738941989</v>
      </c>
      <c r="AD765" s="49" t="n">
        <v>5.17197508455279</v>
      </c>
      <c r="AE765" s="49" t="n">
        <v>5.064154111593996</v>
      </c>
      <c r="AF765" s="50" t="n">
        <v>4.958480968803182</v>
      </c>
    </row>
    <row r="766" hidden="1" s="108">
      <c r="A766" s="49" t="inlineStr">
        <is>
          <t>Yemen_PV_1_high_temp_baseline</t>
        </is>
      </c>
      <c r="B766" s="49" t="n">
        <v>8.236781779510498</v>
      </c>
      <c r="C766" s="49" t="n">
        <v>7.771235064535416</v>
      </c>
      <c r="D766" s="49" t="n">
        <v>7.327123594172749</v>
      </c>
      <c r="E766" s="49" t="n">
        <v>6.898251261871092</v>
      </c>
      <c r="F766" s="49" t="n">
        <v>6.480642209648927</v>
      </c>
      <c r="G766" s="49" t="n">
        <v>6.071596380529835</v>
      </c>
      <c r="H766" s="49" t="n">
        <v>5.669196327056597</v>
      </c>
      <c r="I766" s="49" t="n">
        <v>5.272029942756755</v>
      </c>
      <c r="J766" s="49" t="n">
        <v>4.879025208075303</v>
      </c>
      <c r="K766" s="49" t="n">
        <v>4.489346908950091</v>
      </c>
      <c r="L766" s="49" t="n">
        <v>4.102329493031022</v>
      </c>
      <c r="M766" s="49" t="n">
        <v>3.982190324937757</v>
      </c>
      <c r="N766" s="49" t="n">
        <v>3.865848208246636</v>
      </c>
      <c r="O766" s="49" t="n">
        <v>3.752040118868634</v>
      </c>
      <c r="P766" s="49" t="n">
        <v>3.640548594067983</v>
      </c>
      <c r="Q766" s="49" t="n">
        <v>3.530557199117839</v>
      </c>
      <c r="R766" s="49" t="n">
        <v>3.421567317652792</v>
      </c>
      <c r="S766" s="49" t="n">
        <v>3.314642454956065</v>
      </c>
      <c r="T766" s="49" t="n">
        <v>3.209023632896833</v>
      </c>
      <c r="U766" s="49" t="n">
        <v>3.104844679818334</v>
      </c>
      <c r="V766" s="49" t="n">
        <v>3.0014850878728</v>
      </c>
      <c r="W766" s="49" t="n">
        <v>2.898512545950984</v>
      </c>
      <c r="X766" s="49" t="n">
        <v>2.795856445566892</v>
      </c>
      <c r="Y766" s="49" t="n">
        <v>2.694466734961746</v>
      </c>
      <c r="Z766" s="49" t="n">
        <v>2.59785416720655</v>
      </c>
      <c r="AA766" s="49" t="n">
        <v>2.479642266392385</v>
      </c>
      <c r="AB766" s="49" t="n">
        <v>2.378832663807897</v>
      </c>
      <c r="AC766" s="49" t="n">
        <v>2.279164216972448</v>
      </c>
      <c r="AD766" s="49" t="n">
        <v>2.180494914037184</v>
      </c>
      <c r="AE766" s="49" t="n">
        <v>2.082704652762906</v>
      </c>
      <c r="AF766" s="50" t="n">
        <v>1.985690944083871</v>
      </c>
    </row>
    <row r="767" hidden="1" s="108">
      <c r="A767" s="49" t="inlineStr">
        <is>
          <t>Yemen_PV_2_high_temp_baseline</t>
        </is>
      </c>
      <c r="B767" s="49" t="n">
        <v>8.526823527775385</v>
      </c>
      <c r="C767" s="49" t="n">
        <v>8.045255217302911</v>
      </c>
      <c r="D767" s="49" t="n">
        <v>7.586179628536406</v>
      </c>
      <c r="E767" s="49" t="n">
        <v>7.143124238880924</v>
      </c>
      <c r="F767" s="49" t="n">
        <v>6.711937479719698</v>
      </c>
      <c r="G767" s="49" t="n">
        <v>6.289801317264478</v>
      </c>
      <c r="H767" s="49" t="n">
        <v>5.874715672678047</v>
      </c>
      <c r="I767" s="49" t="n">
        <v>5.465208595904778</v>
      </c>
      <c r="J767" s="49" t="n">
        <v>5.060163544615228</v>
      </c>
      <c r="K767" s="49" t="n">
        <v>4.65871144718222</v>
      </c>
      <c r="L767" s="49" t="n">
        <v>4.260160539794507</v>
      </c>
      <c r="M767" s="49" t="n">
        <v>4.135492277419427</v>
      </c>
      <c r="N767" s="49" t="n">
        <v>4.014851519570541</v>
      </c>
      <c r="O767" s="49" t="n">
        <v>3.896902821897842</v>
      </c>
      <c r="P767" s="49" t="n">
        <v>3.781418582614653</v>
      </c>
      <c r="Q767" s="49" t="n">
        <v>3.667534526035369</v>
      </c>
      <c r="R767" s="49" t="n">
        <v>3.554722590601526</v>
      </c>
      <c r="S767" s="49" t="n">
        <v>3.444114840272011</v>
      </c>
      <c r="T767" s="49" t="n">
        <v>3.334906665187397</v>
      </c>
      <c r="U767" s="49" t="n">
        <v>3.227242239315999</v>
      </c>
      <c r="V767" s="49" t="n">
        <v>3.120462746768877</v>
      </c>
      <c r="W767" s="49" t="n">
        <v>3.014110064840471</v>
      </c>
      <c r="X767" s="49" t="n">
        <v>2.908081045166946</v>
      </c>
      <c r="Y767" s="49" t="n">
        <v>2.803387462417327</v>
      </c>
      <c r="Z767" s="49" t="n">
        <v>2.703768812004237</v>
      </c>
      <c r="AA767" s="49" t="n">
        <v>2.581130579664051</v>
      </c>
      <c r="AB767" s="49" t="n">
        <v>2.477014491965895</v>
      </c>
      <c r="AC767" s="49" t="n">
        <v>2.374100716242134</v>
      </c>
      <c r="AD767" s="49" t="n">
        <v>2.272238089178773</v>
      </c>
      <c r="AE767" s="49" t="n">
        <v>2.171298760469758</v>
      </c>
      <c r="AF767" s="50" t="n">
        <v>2.071173620566376</v>
      </c>
    </row>
    <row r="768" hidden="1" s="108">
      <c r="A768" s="49" t="inlineStr">
        <is>
          <t>Yemen_PV_3_high_temp_baseline</t>
        </is>
      </c>
      <c r="B768" s="49" t="n">
        <v>8.8004890234829</v>
      </c>
      <c r="C768" s="49" t="n">
        <v>8.303900614495671</v>
      </c>
      <c r="D768" s="49" t="n">
        <v>7.830966405395669</v>
      </c>
      <c r="E768" s="49" t="n">
        <v>7.374843413571607</v>
      </c>
      <c r="F768" s="49" t="n">
        <v>6.931141836600865</v>
      </c>
      <c r="G768" s="49" t="n">
        <v>6.496881367840584</v>
      </c>
      <c r="H768" s="49" t="n">
        <v>6.069946228459901</v>
      </c>
      <c r="I768" s="49" t="n">
        <v>5.648778815642618</v>
      </c>
      <c r="J768" s="49" t="n">
        <v>5.232197129505193</v>
      </c>
      <c r="K768" s="49" t="n">
        <v>4.819280676730486</v>
      </c>
      <c r="L768" s="49" t="n">
        <v>4.409296301873701</v>
      </c>
      <c r="M768" s="49" t="n">
        <v>4.280392801163462</v>
      </c>
      <c r="N768" s="49" t="n">
        <v>4.155737541094638</v>
      </c>
      <c r="O768" s="49" t="n">
        <v>4.03392730480817</v>
      </c>
      <c r="P768" s="49" t="n">
        <v>3.914725918772797</v>
      </c>
      <c r="Q768" s="49" t="n">
        <v>3.797223895660295</v>
      </c>
      <c r="R768" s="49" t="n">
        <v>3.680865238477339</v>
      </c>
      <c r="S768" s="49" t="n">
        <v>3.566849177519113</v>
      </c>
      <c r="T768" s="49" t="n">
        <v>3.45432750626818</v>
      </c>
      <c r="U768" s="49" t="n">
        <v>3.343455106848981</v>
      </c>
      <c r="V768" s="49" t="n">
        <v>3.233536166076668</v>
      </c>
      <c r="W768" s="49" t="n">
        <v>3.124088355433802</v>
      </c>
      <c r="X768" s="49" t="n">
        <v>3.014952405513818</v>
      </c>
      <c r="Y768" s="49" t="n">
        <v>2.907199767944572</v>
      </c>
      <c r="Z768" s="49" t="n">
        <v>2.804789967186139</v>
      </c>
      <c r="AA768" s="49" t="n">
        <v>2.677970600402271</v>
      </c>
      <c r="AB768" s="49" t="n">
        <v>2.570735538859401</v>
      </c>
      <c r="AC768" s="49" t="n">
        <v>2.464740293479132</v>
      </c>
      <c r="AD768" s="49" t="n">
        <v>2.359823874851651</v>
      </c>
      <c r="AE768" s="49" t="n">
        <v>2.25585005658182</v>
      </c>
      <c r="AF768" s="50" t="n">
        <v>2.152702517579212</v>
      </c>
    </row>
    <row r="769" hidden="1" s="108">
      <c r="A769" s="49" t="inlineStr">
        <is>
          <t>Yemen_PV_4_high_temp_baseline</t>
        </is>
      </c>
      <c r="B769" s="49" t="n">
        <v>9.235459957522254</v>
      </c>
      <c r="C769" s="49" t="n">
        <v>8.71380465817052</v>
      </c>
      <c r="D769" s="49" t="n">
        <v>8.217874257449822</v>
      </c>
      <c r="E769" s="49" t="n">
        <v>7.740283482790467</v>
      </c>
      <c r="F769" s="49" t="n">
        <v>7.27629735792959</v>
      </c>
      <c r="G769" s="49" t="n">
        <v>6.822703530467467</v>
      </c>
      <c r="H769" s="49" t="n">
        <v>6.377223507296506</v>
      </c>
      <c r="I769" s="49" t="n">
        <v>5.938181715889759</v>
      </c>
      <c r="J769" s="49" t="n">
        <v>5.504308298715418</v>
      </c>
      <c r="K769" s="49" t="n">
        <v>5.074615885724805</v>
      </c>
      <c r="L769" s="49" t="n">
        <v>4.648319499064955</v>
      </c>
      <c r="M769" s="49" t="n">
        <v>4.512744007042231</v>
      </c>
      <c r="N769" s="49" t="n">
        <v>4.381801651676616</v>
      </c>
      <c r="O769" s="49" t="n">
        <v>4.253955798663276</v>
      </c>
      <c r="P769" s="49" t="n">
        <v>4.128948080814542</v>
      </c>
      <c r="Q769" s="49" t="n">
        <v>4.00578248281578</v>
      </c>
      <c r="R769" s="49" t="n">
        <v>3.883850126658441</v>
      </c>
      <c r="S769" s="49" t="n">
        <v>3.76446503039111</v>
      </c>
      <c r="T769" s="49" t="n">
        <v>3.646698197393668</v>
      </c>
      <c r="U769" s="49" t="n">
        <v>3.530719536015375</v>
      </c>
      <c r="V769" s="49" t="n">
        <v>3.415766893580836</v>
      </c>
      <c r="W769" s="49" t="n">
        <v>3.301418237107104</v>
      </c>
      <c r="X769" s="49" t="n">
        <v>3.187342212790042</v>
      </c>
      <c r="Y769" s="49" t="n">
        <v>3.074709339723725</v>
      </c>
      <c r="Z769" s="49" t="n">
        <v>2.967843211416418</v>
      </c>
      <c r="AA769" s="49" t="n">
        <v>2.834238364787607</v>
      </c>
      <c r="AB769" s="49" t="n">
        <v>2.721962236623704</v>
      </c>
      <c r="AC769" s="49" t="n">
        <v>2.610963428892391</v>
      </c>
      <c r="AD769" s="49" t="n">
        <v>2.501062796190326</v>
      </c>
      <c r="AE769" s="49" t="n">
        <v>2.39210852417256</v>
      </c>
      <c r="AF769" s="50" t="n">
        <v>2.283970764286416</v>
      </c>
    </row>
    <row r="770" hidden="1" s="108">
      <c r="A770" s="49" t="inlineStr">
        <is>
          <t>Croatia_Offshore_1_low_temp_baseline</t>
        </is>
      </c>
      <c r="B770" s="49" t="n">
        <v>9.71160655553949</v>
      </c>
      <c r="C770" s="49" t="n">
        <v>9.399817028271428</v>
      </c>
      <c r="D770" s="49" t="n">
        <v>9.127768307948436</v>
      </c>
      <c r="E770" s="49" t="n">
        <v>8.8841425668467</v>
      </c>
      <c r="F770" s="49" t="n">
        <v>8.661803996981153</v>
      </c>
      <c r="G770" s="49" t="n">
        <v>8.455974292343823</v>
      </c>
      <c r="H770" s="49" t="n">
        <v>8.263302571741592</v>
      </c>
      <c r="I770" s="49" t="n">
        <v>8.081351382052507</v>
      </c>
      <c r="J770" s="49" t="n">
        <v>7.90829417249209</v>
      </c>
      <c r="K770" s="49" t="n">
        <v>7.742727987264066</v>
      </c>
      <c r="L770" s="49" t="n">
        <v>7.583552563498108</v>
      </c>
      <c r="M770" s="49" t="n">
        <v>7.385985795112292</v>
      </c>
      <c r="N770" s="49" t="n">
        <v>7.21258807540975</v>
      </c>
      <c r="O770" s="49" t="n">
        <v>7.055029788696542</v>
      </c>
      <c r="P770" s="49" t="n">
        <v>6.909857067178852</v>
      </c>
      <c r="Q770" s="49" t="n">
        <v>6.774938829977807</v>
      </c>
      <c r="R770" s="49" t="n">
        <v>6.649579999853498</v>
      </c>
      <c r="S770" s="49" t="n">
        <v>6.53026949768183</v>
      </c>
      <c r="T770" s="49" t="n">
        <v>6.41729465568112</v>
      </c>
      <c r="U770" s="49" t="n">
        <v>6.311117151700557</v>
      </c>
      <c r="V770" s="49" t="n">
        <v>6.207235775153594</v>
      </c>
      <c r="W770" s="49" t="n">
        <v>6.090853515447314</v>
      </c>
      <c r="X770" s="49" t="n">
        <v>5.979318247112307</v>
      </c>
      <c r="Y770" s="49" t="n">
        <v>5.874394293735313</v>
      </c>
      <c r="Z770" s="49" t="n">
        <v>5.779569651863124</v>
      </c>
      <c r="AA770" s="49" t="n">
        <v>5.644824125853069</v>
      </c>
      <c r="AB770" s="49" t="n">
        <v>5.549160364836047</v>
      </c>
      <c r="AC770" s="49" t="n">
        <v>5.458159467269692</v>
      </c>
      <c r="AD770" s="49" t="n">
        <v>5.371263640665576</v>
      </c>
      <c r="AE770" s="49" t="n">
        <v>5.288013928121597</v>
      </c>
      <c r="AF770" s="50" t="n">
        <v>5.208028121895767</v>
      </c>
    </row>
    <row r="771" hidden="1" s="108">
      <c r="A771" s="49" t="inlineStr">
        <is>
          <t>Croatia_Offshore_2_low_temp_baseline</t>
        </is>
      </c>
      <c r="B771" s="49" t="n">
        <v>12.33539482731343</v>
      </c>
      <c r="C771" s="49" t="n">
        <v>11.94218238924888</v>
      </c>
      <c r="D771" s="49" t="n">
        <v>11.60235177643373</v>
      </c>
      <c r="E771" s="49" t="n">
        <v>11.30073254594656</v>
      </c>
      <c r="F771" s="49" t="n">
        <v>11.02776165240803</v>
      </c>
      <c r="G771" s="49" t="n">
        <v>10.77703679954219</v>
      </c>
      <c r="H771" s="49" t="n">
        <v>10.54406930677089</v>
      </c>
      <c r="I771" s="49" t="n">
        <v>10.32559494133146</v>
      </c>
      <c r="J771" s="49" t="n">
        <v>10.11916831832108</v>
      </c>
      <c r="K771" s="49" t="n">
        <v>9.922911792189334</v>
      </c>
      <c r="L771" s="49" t="n">
        <v>9.735353383459517</v>
      </c>
      <c r="M771" s="49" t="n">
        <v>9.478279828309168</v>
      </c>
      <c r="N771" s="49" t="n">
        <v>9.253706816924142</v>
      </c>
      <c r="O771" s="49" t="n">
        <v>9.050401886261705</v>
      </c>
      <c r="P771" s="49" t="n">
        <v>8.863708326762634</v>
      </c>
      <c r="Q771" s="49" t="n">
        <v>8.69075340545367</v>
      </c>
      <c r="R771" s="49" t="n">
        <v>8.530601058843153</v>
      </c>
      <c r="S771" s="49" t="n">
        <v>8.378517334453607</v>
      </c>
      <c r="T771" s="49" t="n">
        <v>8.234891062867803</v>
      </c>
      <c r="U771" s="49" t="n">
        <v>8.100346183821408</v>
      </c>
      <c r="V771" s="49" t="n">
        <v>7.968813305065946</v>
      </c>
      <c r="W771" s="49" t="n">
        <v>7.820339114833518</v>
      </c>
      <c r="X771" s="49" t="n">
        <v>7.678321331938999</v>
      </c>
      <c r="Y771" s="49" t="n">
        <v>7.545141415010175</v>
      </c>
      <c r="Z771" s="49" t="n">
        <v>7.425506143014735</v>
      </c>
      <c r="AA771" s="49" t="n">
        <v>7.251945136891415</v>
      </c>
      <c r="AB771" s="49" t="n">
        <v>7.131024970780626</v>
      </c>
      <c r="AC771" s="49" t="n">
        <v>7.016320866223548</v>
      </c>
      <c r="AD771" s="49" t="n">
        <v>6.907081929509162</v>
      </c>
      <c r="AE771" s="49" t="n">
        <v>6.802690482799487</v>
      </c>
      <c r="AF771" s="50" t="n">
        <v>6.702632290130759</v>
      </c>
    </row>
    <row r="772" hidden="1" s="108">
      <c r="A772" s="49" t="inlineStr">
        <is>
          <t>Croatia_PV_4_low_temp_baseline</t>
        </is>
      </c>
      <c r="B772" s="49" t="n">
        <v>6.084473520366784</v>
      </c>
      <c r="C772" s="49" t="n">
        <v>5.81525076924693</v>
      </c>
      <c r="D772" s="49" t="n">
        <v>5.576154142801062</v>
      </c>
      <c r="E772" s="49" t="n">
        <v>5.358698733524426</v>
      </c>
      <c r="F772" s="49" t="n">
        <v>5.157478406378816</v>
      </c>
      <c r="G772" s="49" t="n">
        <v>4.968852301990002</v>
      </c>
      <c r="H772" s="49" t="n">
        <v>4.790260175749997</v>
      </c>
      <c r="I772" s="49" t="n">
        <v>4.619838185798692</v>
      </c>
      <c r="J772" s="49" t="n">
        <v>4.456190317252073</v>
      </c>
      <c r="K772" s="49" t="n">
        <v>4.29824578840404</v>
      </c>
      <c r="L772" s="49" t="n">
        <v>4.145166522960896</v>
      </c>
      <c r="M772" s="49" t="n">
        <v>4.04340463378243</v>
      </c>
      <c r="N772" s="49" t="n">
        <v>3.948510687945388</v>
      </c>
      <c r="O772" s="49" t="n">
        <v>3.858304688584812</v>
      </c>
      <c r="P772" s="49" t="n">
        <v>3.772405063776242</v>
      </c>
      <c r="Q772" s="49" t="n">
        <v>3.689400032990692</v>
      </c>
      <c r="R772" s="49" t="n">
        <v>3.608424168693503</v>
      </c>
      <c r="S772" s="49" t="n">
        <v>3.53130196073388</v>
      </c>
      <c r="T772" s="49" t="n">
        <v>3.456721205917319</v>
      </c>
      <c r="U772" s="49" t="n">
        <v>3.384907304721592</v>
      </c>
      <c r="V772" s="49" t="n">
        <v>3.314785764571255</v>
      </c>
      <c r="W772" s="49" t="n">
        <v>3.244041781539827</v>
      </c>
      <c r="X772" s="49" t="n">
        <v>3.174318823450134</v>
      </c>
      <c r="Y772" s="49" t="n">
        <v>3.107254117071637</v>
      </c>
      <c r="Z772" s="49" t="n">
        <v>3.04892108365474</v>
      </c>
      <c r="AA772" s="49" t="n">
        <v>2.953663603253021</v>
      </c>
      <c r="AB772" s="49" t="n">
        <v>2.888969583023788</v>
      </c>
      <c r="AC772" s="49" t="n">
        <v>2.826707830880554</v>
      </c>
      <c r="AD772" s="49" t="n">
        <v>2.766633295866818</v>
      </c>
      <c r="AE772" s="49" t="n">
        <v>2.708538717892718</v>
      </c>
      <c r="AF772" s="50" t="n">
        <v>2.652247241043925</v>
      </c>
    </row>
    <row r="773" hidden="1" s="108">
      <c r="A773" s="49" t="inlineStr">
        <is>
          <t>Croatia_Offshore_1_high_temp_baseline</t>
        </is>
      </c>
      <c r="B773" s="49" t="n">
        <v>13.37445651285573</v>
      </c>
      <c r="C773" s="49" t="n">
        <v>12.80309796114111</v>
      </c>
      <c r="D773" s="49" t="n">
        <v>12.26893914816545</v>
      </c>
      <c r="E773" s="49" t="n">
        <v>11.75980769806256</v>
      </c>
      <c r="F773" s="49" t="n">
        <v>11.26790446989018</v>
      </c>
      <c r="G773" s="49" t="n">
        <v>10.78789370462988</v>
      </c>
      <c r="H773" s="49" t="n">
        <v>10.31592746477363</v>
      </c>
      <c r="I773" s="49" t="n">
        <v>9.849105175222597</v>
      </c>
      <c r="J773" s="49" t="n">
        <v>9.385154517681757</v>
      </c>
      <c r="K773" s="49" t="n">
        <v>8.922233018148646</v>
      </c>
      <c r="L773" s="49" t="n">
        <v>8.458799221347034</v>
      </c>
      <c r="M773" s="49" t="n">
        <v>8.233755418302275</v>
      </c>
      <c r="N773" s="49" t="n">
        <v>8.029359641529901</v>
      </c>
      <c r="O773" s="49" t="n">
        <v>7.83820936639939</v>
      </c>
      <c r="P773" s="49" t="n">
        <v>7.657259797161859</v>
      </c>
      <c r="Q773" s="49" t="n">
        <v>7.484642178215012</v>
      </c>
      <c r="R773" s="49" t="n">
        <v>7.319776490772595</v>
      </c>
      <c r="S773" s="49" t="n">
        <v>7.159519093775312</v>
      </c>
      <c r="T773" s="49" t="n">
        <v>7.004161779385594</v>
      </c>
      <c r="U773" s="49" t="n">
        <v>6.854155481232088</v>
      </c>
      <c r="V773" s="49" t="n">
        <v>6.705425120782781</v>
      </c>
      <c r="W773" s="49" t="n">
        <v>6.547598509056343</v>
      </c>
      <c r="X773" s="49" t="n">
        <v>6.39283614949739</v>
      </c>
      <c r="Y773" s="49" t="n">
        <v>6.242747232956026</v>
      </c>
      <c r="Z773" s="49" t="n">
        <v>6.100513651767047</v>
      </c>
      <c r="AA773" s="49" t="n">
        <v>5.92045044005204</v>
      </c>
      <c r="AB773" s="49" t="n">
        <v>5.774694210781073</v>
      </c>
      <c r="AC773" s="49" t="n">
        <v>5.631805044376633</v>
      </c>
      <c r="AD773" s="49" t="n">
        <v>5.491260862262103</v>
      </c>
      <c r="AE773" s="49" t="n">
        <v>5.352627737780158</v>
      </c>
      <c r="AF773" s="50" t="n">
        <v>5.215539931976738</v>
      </c>
    </row>
    <row r="774" hidden="1" s="108">
      <c r="A774" s="49" t="inlineStr">
        <is>
          <t>Croatia_Offshore_2_high_temp_baseline</t>
        </is>
      </c>
      <c r="B774" s="49" t="n">
        <v>15.79859309362294</v>
      </c>
      <c r="C774" s="49" t="n">
        <v>15.14037996200897</v>
      </c>
      <c r="D774" s="49" t="n">
        <v>14.53119155305468</v>
      </c>
      <c r="E774" s="49" t="n">
        <v>13.95564289955393</v>
      </c>
      <c r="F774" s="49" t="n">
        <v>13.40392282462221</v>
      </c>
      <c r="G774" s="49" t="n">
        <v>12.86936194153861</v>
      </c>
      <c r="H774" s="49" t="n">
        <v>12.34719102531962</v>
      </c>
      <c r="I774" s="49" t="n">
        <v>11.83385364311715</v>
      </c>
      <c r="J774" s="49" t="n">
        <v>11.32660072587513</v>
      </c>
      <c r="K774" s="49" t="n">
        <v>10.82323886770542</v>
      </c>
      <c r="L774" s="49" t="n">
        <v>10.32196727463431</v>
      </c>
      <c r="M774" s="49" t="n">
        <v>10.05087483339526</v>
      </c>
      <c r="N774" s="49" t="n">
        <v>9.806942194838129</v>
      </c>
      <c r="O774" s="49" t="n">
        <v>9.580410204209036</v>
      </c>
      <c r="P774" s="49" t="n">
        <v>9.367265857609389</v>
      </c>
      <c r="Q774" s="49" t="n">
        <v>9.165046482234288</v>
      </c>
      <c r="R774" s="49" t="n">
        <v>8.972989148927322</v>
      </c>
      <c r="S774" s="49" t="n">
        <v>8.786947209871444</v>
      </c>
      <c r="T774" s="49" t="n">
        <v>8.607306888031005</v>
      </c>
      <c r="U774" s="49" t="n">
        <v>8.434664519502821</v>
      </c>
      <c r="V774" s="49" t="n">
        <v>8.263641880939288</v>
      </c>
      <c r="W774" s="49" t="n">
        <v>8.079258652091401</v>
      </c>
      <c r="X774" s="49" t="n">
        <v>7.899378693423049</v>
      </c>
      <c r="Y774" s="49" t="n">
        <v>7.726166951692209</v>
      </c>
      <c r="Z774" s="49" t="n">
        <v>7.563888709690589</v>
      </c>
      <c r="AA774" s="49" t="n">
        <v>7.351895421009612</v>
      </c>
      <c r="AB774" s="49" t="n">
        <v>7.185992012312012</v>
      </c>
      <c r="AC774" s="49" t="n">
        <v>7.024493913706094</v>
      </c>
      <c r="AD774" s="49" t="n">
        <v>6.866743912909795</v>
      </c>
      <c r="AE774" s="49" t="n">
        <v>6.71220035670925</v>
      </c>
      <c r="AF774" s="50" t="n">
        <v>6.560411176602412</v>
      </c>
    </row>
    <row r="775" hidden="1" s="108">
      <c r="A775" s="49" t="inlineStr">
        <is>
          <t>Croatia_PV_4_high_temp_baseline</t>
        </is>
      </c>
      <c r="B775" s="49" t="n">
        <v>12.05666442987742</v>
      </c>
      <c r="C775" s="49" t="n">
        <v>11.38309676722106</v>
      </c>
      <c r="D775" s="49" t="n">
        <v>10.74774414984702</v>
      </c>
      <c r="E775" s="49" t="n">
        <v>10.13871201713814</v>
      </c>
      <c r="F775" s="49" t="n">
        <v>9.548334760009183</v>
      </c>
      <c r="G775" s="49" t="n">
        <v>8.971375669322011</v>
      </c>
      <c r="H775" s="49" t="n">
        <v>8.404086556578475</v>
      </c>
      <c r="I775" s="49" t="n">
        <v>7.843678818208446</v>
      </c>
      <c r="J775" s="49" t="n">
        <v>7.288007989415144</v>
      </c>
      <c r="K775" s="49" t="n">
        <v>6.735376432917398</v>
      </c>
      <c r="L775" s="49" t="n">
        <v>6.184404923179869</v>
      </c>
      <c r="M775" s="49" t="n">
        <v>6.005366602350241</v>
      </c>
      <c r="N775" s="49" t="n">
        <v>5.832943484802952</v>
      </c>
      <c r="O775" s="49" t="n">
        <v>5.664874006431339</v>
      </c>
      <c r="P775" s="49" t="n">
        <v>5.500763609229621</v>
      </c>
      <c r="Q775" s="49" t="n">
        <v>5.339152799222155</v>
      </c>
      <c r="R775" s="49" t="n">
        <v>5.179150864328816</v>
      </c>
      <c r="S775" s="49" t="n">
        <v>5.022644824454542</v>
      </c>
      <c r="T775" s="49" t="n">
        <v>4.868280478663181</v>
      </c>
      <c r="U775" s="49" t="n">
        <v>4.716291245330953</v>
      </c>
      <c r="V775" s="49" t="n">
        <v>4.565572364679449</v>
      </c>
      <c r="W775" s="49" t="n">
        <v>4.416352461189782</v>
      </c>
      <c r="X775" s="49" t="n">
        <v>4.267281252572314</v>
      </c>
      <c r="Y775" s="49" t="n">
        <v>4.120021785196144</v>
      </c>
      <c r="Z775" s="49" t="n">
        <v>3.980713411908423</v>
      </c>
      <c r="AA775" s="49" t="n">
        <v>3.803117246529744</v>
      </c>
      <c r="AB775" s="49" t="n">
        <v>3.655615151221755</v>
      </c>
      <c r="AC775" s="49" t="n">
        <v>3.509646317692153</v>
      </c>
      <c r="AD775" s="49" t="n">
        <v>3.364940974384859</v>
      </c>
      <c r="AE775" s="49" t="n">
        <v>3.221269135383675</v>
      </c>
      <c r="AF775" s="50" t="n">
        <v>3.078432749231117</v>
      </c>
    </row>
    <row r="776" hidden="1" s="108">
      <c r="A776" s="49" t="inlineStr">
        <is>
          <t>Mozambique_Offshore_1_low_temp_baseline</t>
        </is>
      </c>
      <c r="B776" s="49" t="n">
        <v>8.268541332428912</v>
      </c>
      <c r="C776" s="49" t="n">
        <v>8.00518735941928</v>
      </c>
      <c r="D776" s="49" t="n">
        <v>7.777163200253697</v>
      </c>
      <c r="E776" s="49" t="n">
        <v>7.574327886096796</v>
      </c>
      <c r="F776" s="49" t="n">
        <v>7.390284941088332</v>
      </c>
      <c r="G776" s="49" t="n">
        <v>7.220748896033929</v>
      </c>
      <c r="H776" s="49" t="n">
        <v>7.062712525318167</v>
      </c>
      <c r="I776" s="49" t="n">
        <v>6.913986592354756</v>
      </c>
      <c r="J776" s="49" t="n">
        <v>6.772928932803779</v>
      </c>
      <c r="K776" s="49" t="n">
        <v>6.638276703439108</v>
      </c>
      <c r="L776" s="49" t="n">
        <v>6.50903809340746</v>
      </c>
      <c r="M776" s="49" t="n">
        <v>6.337864640053387</v>
      </c>
      <c r="N776" s="49" t="n">
        <v>6.188119504145886</v>
      </c>
      <c r="O776" s="49" t="n">
        <v>6.052403026618981</v>
      </c>
      <c r="P776" s="49" t="n">
        <v>5.927647326479464</v>
      </c>
      <c r="Q776" s="49" t="n">
        <v>5.811959721453219</v>
      </c>
      <c r="R776" s="49" t="n">
        <v>5.704723314169511</v>
      </c>
      <c r="S776" s="49" t="n">
        <v>5.602819356208324</v>
      </c>
      <c r="T776" s="49" t="n">
        <v>5.506503733566877</v>
      </c>
      <c r="U776" s="49" t="n">
        <v>5.416187215243467</v>
      </c>
      <c r="V776" s="49" t="n">
        <v>5.327871348039738</v>
      </c>
      <c r="W776" s="49" t="n">
        <v>5.228411593669922</v>
      </c>
      <c r="X776" s="49" t="n">
        <v>5.133218412916628</v>
      </c>
      <c r="Y776" s="49" t="n">
        <v>5.0438591947052</v>
      </c>
      <c r="Z776" s="49" t="n">
        <v>4.963432123082176</v>
      </c>
      <c r="AA776" s="49" t="n">
        <v>4.847506924931831</v>
      </c>
      <c r="AB776" s="49" t="n">
        <v>4.766258861009399</v>
      </c>
      <c r="AC776" s="49" t="n">
        <v>4.689114516021455</v>
      </c>
      <c r="AD776" s="49" t="n">
        <v>4.615578559239044</v>
      </c>
      <c r="AE776" s="49" t="n">
        <v>4.545243509138791</v>
      </c>
      <c r="AF776" s="50" t="n">
        <v>4.477770100749957</v>
      </c>
    </row>
    <row r="777" hidden="1" s="108">
      <c r="A777" s="49" t="inlineStr">
        <is>
          <t>Mozambique_Offshore_2_low_temp_baseline</t>
        </is>
      </c>
      <c r="B777" s="49" t="n">
        <v>10.08530650232105</v>
      </c>
      <c r="C777" s="49" t="n">
        <v>9.765473831995942</v>
      </c>
      <c r="D777" s="49" t="n">
        <v>9.490530012184699</v>
      </c>
      <c r="E777" s="49" t="n">
        <v>9.247654816584463</v>
      </c>
      <c r="F777" s="49" t="n">
        <v>9.028765181738796</v>
      </c>
      <c r="G777" s="49" t="n">
        <v>8.828448436694574</v>
      </c>
      <c r="H777" s="49" t="n">
        <v>8.642908745694466</v>
      </c>
      <c r="I777" s="49" t="n">
        <v>8.469384878055317</v>
      </c>
      <c r="J777" s="49" t="n">
        <v>8.305807525738885</v>
      </c>
      <c r="K777" s="49" t="n">
        <v>8.15058713544817</v>
      </c>
      <c r="L777" s="49" t="n">
        <v>8.002476961117582</v>
      </c>
      <c r="M777" s="49" t="n">
        <v>7.789837900990859</v>
      </c>
      <c r="N777" s="49" t="n">
        <v>7.604481074975591</v>
      </c>
      <c r="O777" s="49" t="n">
        <v>7.436965695948374</v>
      </c>
      <c r="P777" s="49" t="n">
        <v>7.283377993170405</v>
      </c>
      <c r="Q777" s="49" t="n">
        <v>7.141303689752712</v>
      </c>
      <c r="R777" s="49" t="n">
        <v>7.009956246869876</v>
      </c>
      <c r="S777" s="49" t="n">
        <v>6.885357314968879</v>
      </c>
      <c r="T777" s="49" t="n">
        <v>6.76783397149334</v>
      </c>
      <c r="U777" s="49" t="n">
        <v>6.657910855555291</v>
      </c>
      <c r="V777" s="49" t="n">
        <v>6.550487528914702</v>
      </c>
      <c r="W777" s="49" t="n">
        <v>6.428796413456742</v>
      </c>
      <c r="X777" s="49" t="n">
        <v>6.312499467548632</v>
      </c>
      <c r="Y777" s="49" t="n">
        <v>6.203597655398601</v>
      </c>
      <c r="Z777" s="49" t="n">
        <v>6.106045394926088</v>
      </c>
      <c r="AA777" s="49" t="n">
        <v>5.963152777658674</v>
      </c>
      <c r="AB777" s="49" t="n">
        <v>5.864460228256651</v>
      </c>
      <c r="AC777" s="49" t="n">
        <v>5.770959483717684</v>
      </c>
      <c r="AD777" s="49" t="n">
        <v>5.682019546738922</v>
      </c>
      <c r="AE777" s="49" t="n">
        <v>5.597121430083243</v>
      </c>
      <c r="AF777" s="50" t="n">
        <v>5.51583312137496</v>
      </c>
    </row>
    <row r="778" hidden="1" s="108">
      <c r="A778" s="49" t="inlineStr">
        <is>
          <t>Mozambique_PV_4_low_temp_baseline</t>
        </is>
      </c>
      <c r="B778" s="49" t="n">
        <v>5.54343078282984</v>
      </c>
      <c r="C778" s="49" t="n">
        <v>5.296391861120435</v>
      </c>
      <c r="D778" s="49" t="n">
        <v>5.077870110784689</v>
      </c>
      <c r="E778" s="49" t="n">
        <v>4.879823071432124</v>
      </c>
      <c r="F778" s="49" t="n">
        <v>4.697126540881586</v>
      </c>
      <c r="G778" s="49" t="n">
        <v>4.526329560834004</v>
      </c>
      <c r="H778" s="49" t="n">
        <v>4.365005451408241</v>
      </c>
      <c r="I778" s="49" t="n">
        <v>4.211387629778878</v>
      </c>
      <c r="J778" s="49" t="n">
        <v>4.064152950717004</v>
      </c>
      <c r="K778" s="49" t="n">
        <v>3.922286546408445</v>
      </c>
      <c r="L778" s="49" t="n">
        <v>3.784994122160215</v>
      </c>
      <c r="M778" s="49" t="n">
        <v>3.691286963377219</v>
      </c>
      <c r="N778" s="49" t="n">
        <v>3.6040629213864</v>
      </c>
      <c r="O778" s="49" t="n">
        <v>3.521255691901819</v>
      </c>
      <c r="P778" s="49" t="n">
        <v>3.44250331201933</v>
      </c>
      <c r="Q778" s="49" t="n">
        <v>3.366468070556742</v>
      </c>
      <c r="R778" s="49" t="n">
        <v>3.292330164591942</v>
      </c>
      <c r="S778" s="49" t="n">
        <v>3.221817641627426</v>
      </c>
      <c r="T778" s="49" t="n">
        <v>3.153687491687478</v>
      </c>
      <c r="U778" s="49" t="n">
        <v>3.088153112141598</v>
      </c>
      <c r="V778" s="49" t="n">
        <v>3.024197000213736</v>
      </c>
      <c r="W778" s="49" t="n">
        <v>2.959622925676374</v>
      </c>
      <c r="X778" s="49" t="n">
        <v>2.895992134346578</v>
      </c>
      <c r="Y778" s="49" t="n">
        <v>2.834855936075036</v>
      </c>
      <c r="Z778" s="49" t="n">
        <v>2.781969122552594</v>
      </c>
      <c r="AA778" s="49" t="n">
        <v>2.694076586106299</v>
      </c>
      <c r="AB778" s="49" t="n">
        <v>2.635116756841669</v>
      </c>
      <c r="AC778" s="49" t="n">
        <v>2.578440252235542</v>
      </c>
      <c r="AD778" s="49" t="n">
        <v>2.523815785682584</v>
      </c>
      <c r="AE778" s="49" t="n">
        <v>2.471047773239138</v>
      </c>
      <c r="AF778" s="50" t="n">
        <v>2.419969353587637</v>
      </c>
    </row>
    <row r="779" hidden="1" s="108">
      <c r="A779" s="49" t="inlineStr">
        <is>
          <t>Mozambique_Offshore_1_high_temp_baseline</t>
        </is>
      </c>
      <c r="B779" s="49" t="n">
        <v>10.54856350296135</v>
      </c>
      <c r="C779" s="49" t="n">
        <v>10.11261041626069</v>
      </c>
      <c r="D779" s="49" t="n">
        <v>9.709656402865573</v>
      </c>
      <c r="E779" s="49" t="n">
        <v>9.329212783033352</v>
      </c>
      <c r="F779" s="49" t="n">
        <v>8.964578234438957</v>
      </c>
      <c r="G779" s="49" t="n">
        <v>8.611185099455927</v>
      </c>
      <c r="H779" s="49" t="n">
        <v>8.265754950053111</v>
      </c>
      <c r="I779" s="49" t="n">
        <v>7.925830954607184</v>
      </c>
      <c r="J779" s="49" t="n">
        <v>7.589501906869376</v>
      </c>
      <c r="K779" s="49" t="n">
        <v>7.255230744505029</v>
      </c>
      <c r="L779" s="49" t="n">
        <v>6.921743306955468</v>
      </c>
      <c r="M779" s="49" t="n">
        <v>6.740293860349758</v>
      </c>
      <c r="N779" s="49" t="n">
        <v>6.577154428965156</v>
      </c>
      <c r="O779" s="49" t="n">
        <v>6.42573341632378</v>
      </c>
      <c r="P779" s="49" t="n">
        <v>6.28331891938188</v>
      </c>
      <c r="Q779" s="49" t="n">
        <v>6.148246009330069</v>
      </c>
      <c r="R779" s="49" t="n">
        <v>6.019996941488904</v>
      </c>
      <c r="S779" s="49" t="n">
        <v>5.895771949711234</v>
      </c>
      <c r="T779" s="49" t="n">
        <v>5.775829359558076</v>
      </c>
      <c r="U779" s="49" t="n">
        <v>5.66056893980664</v>
      </c>
      <c r="V779" s="49" t="n">
        <v>5.546362216428083</v>
      </c>
      <c r="W779" s="49" t="n">
        <v>5.423676858224071</v>
      </c>
      <c r="X779" s="49" t="n">
        <v>5.303800028838753</v>
      </c>
      <c r="Y779" s="49" t="n">
        <v>5.188172623684107</v>
      </c>
      <c r="Z779" s="49" t="n">
        <v>5.079641327205289</v>
      </c>
      <c r="AA779" s="49" t="n">
        <v>4.937456134211105</v>
      </c>
      <c r="AB779" s="49" t="n">
        <v>4.825966131367462</v>
      </c>
      <c r="AC779" s="49" t="n">
        <v>4.717140169484144</v>
      </c>
      <c r="AD779" s="49" t="n">
        <v>4.610518985492583</v>
      </c>
      <c r="AE779" s="49" t="n">
        <v>4.505721331069367</v>
      </c>
      <c r="AF779" s="50" t="n">
        <v>4.4024263028454</v>
      </c>
    </row>
    <row r="780" hidden="1" s="108">
      <c r="A780" s="49" t="inlineStr">
        <is>
          <t>Mozambique_Offshore_2_high_temp_baseline</t>
        </is>
      </c>
      <c r="B780" s="49" t="n">
        <v>12.11566193128825</v>
      </c>
      <c r="C780" s="49" t="n">
        <v>11.62791139836216</v>
      </c>
      <c r="D780" s="49" t="n">
        <v>11.18129473641409</v>
      </c>
      <c r="E780" s="49" t="n">
        <v>10.7630531098919</v>
      </c>
      <c r="F780" s="49" t="n">
        <v>10.36505724195995</v>
      </c>
      <c r="G780" s="49" t="n">
        <v>9.981786764524248</v>
      </c>
      <c r="H780" s="49" t="n">
        <v>9.609298737627643</v>
      </c>
      <c r="I780" s="49" t="n">
        <v>9.244656676386548</v>
      </c>
      <c r="J780" s="49" t="n">
        <v>8.885593792656469</v>
      </c>
      <c r="K780" s="49" t="n">
        <v>8.530303918665696</v>
      </c>
      <c r="L780" s="49" t="n">
        <v>8.177306044068253</v>
      </c>
      <c r="M780" s="49" t="n">
        <v>7.964894952409735</v>
      </c>
      <c r="N780" s="49" t="n">
        <v>7.77542838422954</v>
      </c>
      <c r="O780" s="49" t="n">
        <v>7.600686047131688</v>
      </c>
      <c r="P780" s="49" t="n">
        <v>7.437294328321684</v>
      </c>
      <c r="Q780" s="49" t="n">
        <v>7.283185889170199</v>
      </c>
      <c r="R780" s="49" t="n">
        <v>7.137729298419099</v>
      </c>
      <c r="S780" s="49" t="n">
        <v>6.997424849184588</v>
      </c>
      <c r="T780" s="49" t="n">
        <v>6.862609099012297</v>
      </c>
      <c r="U780" s="49" t="n">
        <v>6.733797768417286</v>
      </c>
      <c r="V780" s="49" t="n">
        <v>6.606437148318268</v>
      </c>
      <c r="W780" s="49" t="n">
        <v>6.467694215115336</v>
      </c>
      <c r="X780" s="49" t="n">
        <v>6.332639292249642</v>
      </c>
      <c r="Y780" s="49" t="n">
        <v>6.203101579905717</v>
      </c>
      <c r="Z780" s="49" t="n">
        <v>6.082689443727908</v>
      </c>
      <c r="AA780" s="49" t="n">
        <v>5.91996861862879</v>
      </c>
      <c r="AB780" s="49" t="n">
        <v>5.796173947404372</v>
      </c>
      <c r="AC780" s="49" t="n">
        <v>5.675945096030823</v>
      </c>
      <c r="AD780" s="49" t="n">
        <v>5.558715482772758</v>
      </c>
      <c r="AE780" s="49" t="n">
        <v>5.44401637926466</v>
      </c>
      <c r="AF780" s="50" t="n">
        <v>5.331454816743885</v>
      </c>
    </row>
    <row r="781" hidden="1" s="108">
      <c r="A781" s="49" t="inlineStr">
        <is>
          <t>Mozambique_PV_4_high_temp_baseline</t>
        </is>
      </c>
      <c r="B781" s="49" t="n">
        <v>10.94764215580795</v>
      </c>
      <c r="C781" s="49" t="n">
        <v>10.33427864703047</v>
      </c>
      <c r="D781" s="49" t="n">
        <v>9.754129667280676</v>
      </c>
      <c r="E781" s="49" t="n">
        <v>9.197317348660324</v>
      </c>
      <c r="F781" s="49" t="n">
        <v>8.657499724286405</v>
      </c>
      <c r="G781" s="49" t="n">
        <v>8.130365998452913</v>
      </c>
      <c r="H781" s="49" t="n">
        <v>7.612850824422718</v>
      </c>
      <c r="I781" s="49" t="n">
        <v>7.10269259880134</v>
      </c>
      <c r="J781" s="49" t="n">
        <v>6.598170208803223</v>
      </c>
      <c r="K781" s="49" t="n">
        <v>6.097938502084776</v>
      </c>
      <c r="L781" s="49" t="n">
        <v>5.600921319150851</v>
      </c>
      <c r="M781" s="49" t="n">
        <v>5.438523484256201</v>
      </c>
      <c r="N781" s="49" t="n">
        <v>5.282088895103032</v>
      </c>
      <c r="O781" s="49" t="n">
        <v>5.129597396132986</v>
      </c>
      <c r="P781" s="49" t="n">
        <v>4.980701407650872</v>
      </c>
      <c r="Q781" s="49" t="n">
        <v>4.834095193179153</v>
      </c>
      <c r="R781" s="49" t="n">
        <v>4.688981451883658</v>
      </c>
      <c r="S781" s="49" t="n">
        <v>4.547061597492032</v>
      </c>
      <c r="T781" s="49" t="n">
        <v>4.407121780267554</v>
      </c>
      <c r="U781" s="49" t="n">
        <v>4.269376238594321</v>
      </c>
      <c r="V781" s="49" t="n">
        <v>4.132832670086433</v>
      </c>
      <c r="W781" s="49" t="n">
        <v>3.997266494961267</v>
      </c>
      <c r="X781" s="49" t="n">
        <v>3.861954118827509</v>
      </c>
      <c r="Y781" s="49" t="n">
        <v>3.728404715382139</v>
      </c>
      <c r="Z781" s="49" t="n">
        <v>3.602191617372793</v>
      </c>
      <c r="AA781" s="49" t="n">
        <v>3.441388232385557</v>
      </c>
      <c r="AB781" s="49" t="n">
        <v>3.30799547384381</v>
      </c>
      <c r="AC781" s="49" t="n">
        <v>3.176138626558971</v>
      </c>
      <c r="AD781" s="49" t="n">
        <v>3.045581975322325</v>
      </c>
      <c r="AE781" s="49" t="n">
        <v>2.91612533512253</v>
      </c>
      <c r="AF781" s="50" t="n">
        <v>2.787597064082092</v>
      </c>
    </row>
    <row r="782" hidden="1" s="108">
      <c r="A782" s="49" t="inlineStr">
        <is>
          <t>Vietnam_Onshore_3_low_temp_baseline</t>
        </is>
      </c>
      <c r="B782" s="49" t="n">
        <v>6.167535829391035</v>
      </c>
      <c r="C782" s="49" t="n">
        <v>6.00162715767288</v>
      </c>
      <c r="D782" s="49" t="n">
        <v>5.85044605475426</v>
      </c>
      <c r="E782" s="49" t="n">
        <v>5.710780581911537</v>
      </c>
      <c r="F782" s="49" t="n">
        <v>5.580340070394197</v>
      </c>
      <c r="G782" s="49" t="n">
        <v>5.457435500606572</v>
      </c>
      <c r="H782" s="49" t="n">
        <v>5.34078687041456</v>
      </c>
      <c r="I782" s="49" t="n">
        <v>5.229401612654957</v>
      </c>
      <c r="J782" s="49" t="n">
        <v>5.122494858167013</v>
      </c>
      <c r="K782" s="49" t="n">
        <v>5.019435422572113</v>
      </c>
      <c r="L782" s="49" t="n">
        <v>4.919708190652571</v>
      </c>
      <c r="M782" s="49" t="n">
        <v>4.816744619203466</v>
      </c>
      <c r="N782" s="49" t="n">
        <v>4.734789623988848</v>
      </c>
      <c r="O782" s="49" t="n">
        <v>4.655526668105061</v>
      </c>
      <c r="P782" s="49" t="n">
        <v>4.579090776068436</v>
      </c>
      <c r="Q782" s="49" t="n">
        <v>4.506126812536152</v>
      </c>
      <c r="R782" s="49" t="n">
        <v>4.434620376041052</v>
      </c>
      <c r="S782" s="49" t="n">
        <v>4.364886698301431</v>
      </c>
      <c r="T782" s="49" t="n">
        <v>4.300410166209603</v>
      </c>
      <c r="U782" s="49" t="n">
        <v>4.235596865833474</v>
      </c>
      <c r="V782" s="49" t="n">
        <v>4.170845454046149</v>
      </c>
      <c r="W782" s="49" t="n">
        <v>4.113999306448385</v>
      </c>
      <c r="X782" s="49" t="n">
        <v>4.059517953506233</v>
      </c>
      <c r="Y782" s="49" t="n">
        <v>4.006317534481446</v>
      </c>
      <c r="Z782" s="49" t="n">
        <v>3.959989426693799</v>
      </c>
      <c r="AA782" s="49" t="n">
        <v>3.864044523941108</v>
      </c>
      <c r="AB782" s="49" t="n">
        <v>3.807570142139888</v>
      </c>
      <c r="AC782" s="49" t="n">
        <v>3.753001858793026</v>
      </c>
      <c r="AD782" s="49" t="n">
        <v>3.700183297499331</v>
      </c>
      <c r="AE782" s="49" t="n">
        <v>3.64897765773595</v>
      </c>
      <c r="AF782" s="50" t="n">
        <v>3.599264550126686</v>
      </c>
    </row>
    <row r="783" hidden="1" s="108">
      <c r="A783" s="49" t="inlineStr">
        <is>
          <t>Vietnam_Offshore_1_low_temp_baseline</t>
        </is>
      </c>
      <c r="B783" s="49" t="n">
        <v>6.023847150134571</v>
      </c>
      <c r="C783" s="49" t="n">
        <v>5.831188433356607</v>
      </c>
      <c r="D783" s="49" t="n">
        <v>5.66385044704019</v>
      </c>
      <c r="E783" s="49" t="n">
        <v>5.514622584870783</v>
      </c>
      <c r="F783" s="49" t="n">
        <v>5.378958874576097</v>
      </c>
      <c r="G783" s="49" t="n">
        <v>5.253815420529416</v>
      </c>
      <c r="H783" s="49" t="n">
        <v>5.137057783678945</v>
      </c>
      <c r="I783" s="49" t="n">
        <v>5.027133483369925</v>
      </c>
      <c r="J783" s="49" t="n">
        <v>4.922879243947857</v>
      </c>
      <c r="K783" s="49" t="n">
        <v>4.823401654832434</v>
      </c>
      <c r="L783" s="49" t="n">
        <v>4.728000141226156</v>
      </c>
      <c r="M783" s="49" t="n">
        <v>4.604039049873521</v>
      </c>
      <c r="N783" s="49" t="n">
        <v>4.495482693151148</v>
      </c>
      <c r="O783" s="49" t="n">
        <v>4.39701479911418</v>
      </c>
      <c r="P783" s="49" t="n">
        <v>4.306431167803775</v>
      </c>
      <c r="Q783" s="49" t="n">
        <v>4.222371897453962</v>
      </c>
      <c r="R783" s="49" t="n">
        <v>4.144393648307232</v>
      </c>
      <c r="S783" s="49" t="n">
        <v>4.070255684626706</v>
      </c>
      <c r="T783" s="49" t="n">
        <v>4.000141703950761</v>
      </c>
      <c r="U783" s="49" t="n">
        <v>3.934346678755719</v>
      </c>
      <c r="V783" s="49" t="n">
        <v>3.869997877265377</v>
      </c>
      <c r="W783" s="49" t="n">
        <v>3.7976539275558</v>
      </c>
      <c r="X783" s="49" t="n">
        <v>3.728384100459883</v>
      </c>
      <c r="Y783" s="49" t="n">
        <v>3.663314482842458</v>
      </c>
      <c r="Z783" s="49" t="n">
        <v>3.604671064421018</v>
      </c>
      <c r="AA783" s="49" t="n">
        <v>3.520531666675526</v>
      </c>
      <c r="AB783" s="49" t="n">
        <v>3.461315360302557</v>
      </c>
      <c r="AC783" s="49" t="n">
        <v>3.405056041626481</v>
      </c>
      <c r="AD783" s="49" t="n">
        <v>3.351397803841565</v>
      </c>
      <c r="AE783" s="49" t="n">
        <v>3.300047843875543</v>
      </c>
      <c r="AF783" s="50" t="n">
        <v>3.250762360173662</v>
      </c>
    </row>
    <row r="784" hidden="1" s="108">
      <c r="A784" s="49" t="inlineStr">
        <is>
          <t>Vietnam_Offshore_2_low_temp_baseline</t>
        </is>
      </c>
      <c r="B784" s="49" t="n">
        <v>7.852992702765658</v>
      </c>
      <c r="C784" s="49" t="n">
        <v>7.603508845531434</v>
      </c>
      <c r="D784" s="49" t="n">
        <v>7.38869139560891</v>
      </c>
      <c r="E784" s="49" t="n">
        <v>7.198666264069457</v>
      </c>
      <c r="F784" s="49" t="n">
        <v>7.027208731617466</v>
      </c>
      <c r="G784" s="49" t="n">
        <v>6.870151191400994</v>
      </c>
      <c r="H784" s="49" t="n">
        <v>6.72457150773681</v>
      </c>
      <c r="I784" s="49" t="n">
        <v>6.588344492094302</v>
      </c>
      <c r="J784" s="49" t="n">
        <v>6.459877924958018</v>
      </c>
      <c r="K784" s="49" t="n">
        <v>6.337949122422467</v>
      </c>
      <c r="L784" s="49" t="n">
        <v>6.221599448902392</v>
      </c>
      <c r="M784" s="49" t="n">
        <v>6.056560595294361</v>
      </c>
      <c r="N784" s="49" t="n">
        <v>5.912612549516405</v>
      </c>
      <c r="O784" s="49" t="n">
        <v>5.782459611206618</v>
      </c>
      <c r="P784" s="49" t="n">
        <v>5.663077328220128</v>
      </c>
      <c r="Q784" s="49" t="n">
        <v>5.552600017326283</v>
      </c>
      <c r="R784" s="49" t="n">
        <v>5.450419945413999</v>
      </c>
      <c r="S784" s="49" t="n">
        <v>5.353462470194501</v>
      </c>
      <c r="T784" s="49" t="n">
        <v>5.261980427070666</v>
      </c>
      <c r="U784" s="49" t="n">
        <v>5.176379360298963</v>
      </c>
      <c r="V784" s="49" t="n">
        <v>5.092717181982647</v>
      </c>
      <c r="W784" s="49" t="n">
        <v>4.998027084993725</v>
      </c>
      <c r="X784" s="49" t="n">
        <v>4.907514153111596</v>
      </c>
      <c r="Y784" s="49" t="n">
        <v>4.822725584197395</v>
      </c>
      <c r="Z784" s="49" t="n">
        <v>4.746719050614534</v>
      </c>
      <c r="AA784" s="49" t="n">
        <v>4.635668453030926</v>
      </c>
      <c r="AB784" s="49" t="n">
        <v>4.558795825877834</v>
      </c>
      <c r="AC784" s="49" t="n">
        <v>4.485945672206089</v>
      </c>
      <c r="AD784" s="49" t="n">
        <v>4.416630506758851</v>
      </c>
      <c r="AE784" s="49" t="n">
        <v>4.350449363043317</v>
      </c>
      <c r="AF784" s="50" t="n">
        <v>4.28706845531879</v>
      </c>
    </row>
    <row r="785" hidden="1" s="108">
      <c r="A785" s="49" t="inlineStr">
        <is>
          <t>Vietnam_PV_4_low_temp_baseline</t>
        </is>
      </c>
      <c r="B785" s="49" t="n">
        <v>4.964222274741662</v>
      </c>
      <c r="C785" s="49" t="n">
        <v>4.744043774071708</v>
      </c>
      <c r="D785" s="49" t="n">
        <v>4.548790257738564</v>
      </c>
      <c r="E785" s="49" t="n">
        <v>4.371429486919871</v>
      </c>
      <c r="F785" s="49" t="n">
        <v>4.207480611076184</v>
      </c>
      <c r="G785" s="49" t="n">
        <v>4.053925725704846</v>
      </c>
      <c r="H785" s="49" t="n">
        <v>3.908642503673396</v>
      </c>
      <c r="I785" s="49" t="n">
        <v>3.770085794459688</v>
      </c>
      <c r="J785" s="49" t="n">
        <v>3.63709819510418</v>
      </c>
      <c r="K785" s="49" t="n">
        <v>3.508791873968256</v>
      </c>
      <c r="L785" s="49" t="n">
        <v>3.384471884977748</v>
      </c>
      <c r="M785" s="49" t="n">
        <v>3.301174541811484</v>
      </c>
      <c r="N785" s="49" t="n">
        <v>3.223542005571541</v>
      </c>
      <c r="O785" s="49" t="n">
        <v>3.149773836569322</v>
      </c>
      <c r="P785" s="49" t="n">
        <v>3.079554872049847</v>
      </c>
      <c r="Q785" s="49" t="n">
        <v>3.011719230856476</v>
      </c>
      <c r="R785" s="49" t="n">
        <v>2.945552277676592</v>
      </c>
      <c r="S785" s="49" t="n">
        <v>2.882560660592921</v>
      </c>
      <c r="T785" s="49" t="n">
        <v>2.82166079853864</v>
      </c>
      <c r="U785" s="49" t="n">
        <v>2.763038836712451</v>
      </c>
      <c r="V785" s="49" t="n">
        <v>2.705807556786288</v>
      </c>
      <c r="W785" s="49" t="n">
        <v>2.648051810279817</v>
      </c>
      <c r="X785" s="49" t="n">
        <v>2.591132753633227</v>
      </c>
      <c r="Y785" s="49" t="n">
        <v>2.536402393920456</v>
      </c>
      <c r="Z785" s="49" t="n">
        <v>2.488875886459333</v>
      </c>
      <c r="AA785" s="49" t="n">
        <v>2.410853343220838</v>
      </c>
      <c r="AB785" s="49" t="n">
        <v>2.35806212136666</v>
      </c>
      <c r="AC785" s="49" t="n">
        <v>2.307273393423006</v>
      </c>
      <c r="AD785" s="49" t="n">
        <v>2.258284913260834</v>
      </c>
      <c r="AE785" s="49" t="n">
        <v>2.210925635572745</v>
      </c>
      <c r="AF785" s="50" t="n">
        <v>2.165049617000317</v>
      </c>
    </row>
    <row r="786" hidden="1" s="108">
      <c r="A786" s="49" t="inlineStr">
        <is>
          <t>Vietnam_Onshore_3_high_temp_baseline</t>
        </is>
      </c>
      <c r="B786" s="49" t="n">
        <v>8.349733256488568</v>
      </c>
      <c r="C786" s="49" t="n">
        <v>8.022562267170439</v>
      </c>
      <c r="D786" s="49" t="n">
        <v>7.708530312221972</v>
      </c>
      <c r="E786" s="49" t="n">
        <v>7.404208612963812</v>
      </c>
      <c r="F786" s="49" t="n">
        <v>7.107112519820977</v>
      </c>
      <c r="G786" s="49" t="n">
        <v>6.815372994473526</v>
      </c>
      <c r="H786" s="49" t="n">
        <v>6.52753826602403</v>
      </c>
      <c r="I786" s="49" t="n">
        <v>6.242448374454298</v>
      </c>
      <c r="J786" s="49" t="n">
        <v>5.959152670521703</v>
      </c>
      <c r="K786" s="49" t="n">
        <v>5.676853735243053</v>
      </c>
      <c r="L786" s="49" t="n">
        <v>5.394868144394743</v>
      </c>
      <c r="M786" s="49" t="n">
        <v>5.275142875856998</v>
      </c>
      <c r="N786" s="49" t="n">
        <v>5.17360673420617</v>
      </c>
      <c r="O786" s="49" t="n">
        <v>5.073856097459061</v>
      </c>
      <c r="P786" s="49" t="n">
        <v>4.97602790356658</v>
      </c>
      <c r="Q786" s="49" t="n">
        <v>4.880719903337498</v>
      </c>
      <c r="R786" s="49" t="n">
        <v>4.786126441205989</v>
      </c>
      <c r="S786" s="49" t="n">
        <v>4.692541712120941</v>
      </c>
      <c r="T786" s="49" t="n">
        <v>4.6031367518652</v>
      </c>
      <c r="U786" s="49" t="n">
        <v>4.512850726962418</v>
      </c>
      <c r="V786" s="49" t="n">
        <v>4.422047112207041</v>
      </c>
      <c r="W786" s="49" t="n">
        <v>4.340020443719436</v>
      </c>
      <c r="X786" s="49" t="n">
        <v>4.259356664737013</v>
      </c>
      <c r="Y786" s="49" t="n">
        <v>4.179067432389338</v>
      </c>
      <c r="Z786" s="49" t="n">
        <v>4.104256524402696</v>
      </c>
      <c r="AA786" s="49" t="n">
        <v>3.983297798699785</v>
      </c>
      <c r="AB786" s="49" t="n">
        <v>3.89757384749189</v>
      </c>
      <c r="AC786" s="49" t="n">
        <v>3.812774019087062</v>
      </c>
      <c r="AD786" s="49" t="n">
        <v>3.728751761638733</v>
      </c>
      <c r="AE786" s="49" t="n">
        <v>3.645377209162033</v>
      </c>
      <c r="AF786" s="50" t="n">
        <v>3.562534388670915</v>
      </c>
    </row>
    <row r="787" hidden="1" s="108">
      <c r="A787" s="49" t="inlineStr">
        <is>
          <t>Vietnam_Offshore_1_high_temp_baseline</t>
        </is>
      </c>
      <c r="B787" s="49" t="n">
        <v>8.097056033328997</v>
      </c>
      <c r="C787" s="49" t="n">
        <v>7.747978567541855</v>
      </c>
      <c r="D787" s="49" t="n">
        <v>7.422502963396352</v>
      </c>
      <c r="E787" s="49" t="n">
        <v>7.113429859666141</v>
      </c>
      <c r="F787" s="49" t="n">
        <v>6.816183524557076</v>
      </c>
      <c r="G787" s="49" t="n">
        <v>6.527668420277602</v>
      </c>
      <c r="H787" s="49" t="n">
        <v>6.245685579148508</v>
      </c>
      <c r="I787" s="49" t="n">
        <v>5.968609640897357</v>
      </c>
      <c r="J787" s="49" t="n">
        <v>5.695198491248954</v>
      </c>
      <c r="K787" s="49" t="n">
        <v>5.424475211292207</v>
      </c>
      <c r="L787" s="49" t="n">
        <v>5.155651737737873</v>
      </c>
      <c r="M787" s="49" t="n">
        <v>5.0190645720762</v>
      </c>
      <c r="N787" s="49" t="n">
        <v>4.895426203541376</v>
      </c>
      <c r="O787" s="49" t="n">
        <v>4.780100865939999</v>
      </c>
      <c r="P787" s="49" t="n">
        <v>4.671183497991647</v>
      </c>
      <c r="Q787" s="49" t="n">
        <v>4.567505620515326</v>
      </c>
      <c r="R787" s="49" t="n">
        <v>4.468706903954209</v>
      </c>
      <c r="S787" s="49" t="n">
        <v>4.372816822238205</v>
      </c>
      <c r="T787" s="49" t="n">
        <v>4.280021010085676</v>
      </c>
      <c r="U787" s="49" t="n">
        <v>4.190605328228392</v>
      </c>
      <c r="V787" s="49" t="n">
        <v>4.102011584049027</v>
      </c>
      <c r="W787" s="49" t="n">
        <v>4.007094401191614</v>
      </c>
      <c r="X787" s="49" t="n">
        <v>3.914321986814572</v>
      </c>
      <c r="Y787" s="49" t="n">
        <v>3.824723958779664</v>
      </c>
      <c r="Z787" s="49" t="n">
        <v>3.740328943705157</v>
      </c>
      <c r="AA787" s="49" t="n">
        <v>3.632278119703395</v>
      </c>
      <c r="AB787" s="49" t="n">
        <v>3.546159155892511</v>
      </c>
      <c r="AC787" s="49" t="n">
        <v>3.462135269791652</v>
      </c>
      <c r="AD787" s="49" t="n">
        <v>3.379893187606435</v>
      </c>
      <c r="AE787" s="49" t="n">
        <v>3.299174743746461</v>
      </c>
      <c r="AF787" s="50" t="n">
        <v>3.219764498904421</v>
      </c>
    </row>
    <row r="788" hidden="1" s="108">
      <c r="A788" s="49" t="inlineStr">
        <is>
          <t>Vietnam_Offshore_2_high_temp_baseline</t>
        </is>
      </c>
      <c r="B788" s="49" t="n">
        <v>9.780828950597341</v>
      </c>
      <c r="C788" s="49" t="n">
        <v>9.373385834271696</v>
      </c>
      <c r="D788" s="49" t="n">
        <v>8.997664428184333</v>
      </c>
      <c r="E788" s="49" t="n">
        <v>8.644145515327981</v>
      </c>
      <c r="F788" s="49" t="n">
        <v>8.306788834118638</v>
      </c>
      <c r="G788" s="49" t="n">
        <v>7.981516674187914</v>
      </c>
      <c r="H788" s="49" t="n">
        <v>7.665440058425908</v>
      </c>
      <c r="I788" s="49" t="n">
        <v>7.356430633829716</v>
      </c>
      <c r="J788" s="49" t="n">
        <v>7.052868400583101</v>
      </c>
      <c r="K788" s="49" t="n">
        <v>6.753485315638574</v>
      </c>
      <c r="L788" s="49" t="n">
        <v>6.457264191629239</v>
      </c>
      <c r="M788" s="49" t="n">
        <v>6.288263668114482</v>
      </c>
      <c r="N788" s="49" t="n">
        <v>6.136798607352329</v>
      </c>
      <c r="O788" s="49" t="n">
        <v>5.996611852296466</v>
      </c>
      <c r="P788" s="49" t="n">
        <v>5.86513759005202</v>
      </c>
      <c r="Q788" s="49" t="n">
        <v>5.740804501266819</v>
      </c>
      <c r="R788" s="49" t="n">
        <v>5.623135611213664</v>
      </c>
      <c r="S788" s="49" t="n">
        <v>5.509465017193022</v>
      </c>
      <c r="T788" s="49" t="n">
        <v>5.400052631097336</v>
      </c>
      <c r="U788" s="49" t="n">
        <v>5.295295473523044</v>
      </c>
      <c r="V788" s="49" t="n">
        <v>5.191720147043278</v>
      </c>
      <c r="W788" s="49" t="n">
        <v>5.078997459140853</v>
      </c>
      <c r="X788" s="49" t="n">
        <v>4.969274538682749</v>
      </c>
      <c r="Y788" s="49" t="n">
        <v>4.863961366656164</v>
      </c>
      <c r="Z788" s="49" t="n">
        <v>4.765833573209759</v>
      </c>
      <c r="AA788" s="49" t="n">
        <v>4.635521498571565</v>
      </c>
      <c r="AB788" s="49" t="n">
        <v>4.535221727448115</v>
      </c>
      <c r="AC788" s="49" t="n">
        <v>4.437884403646533</v>
      </c>
      <c r="AD788" s="49" t="n">
        <v>4.3430884665955</v>
      </c>
      <c r="AE788" s="49" t="n">
        <v>4.25048750088454</v>
      </c>
      <c r="AF788" s="50" t="n">
        <v>4.159792973626699</v>
      </c>
    </row>
    <row r="789" hidden="1" s="108">
      <c r="A789" s="49" t="inlineStr">
        <is>
          <t>Vietnam_PV_4_high_temp_baseline</t>
        </is>
      </c>
      <c r="B789" s="49" t="n">
        <v>9.801578068918133</v>
      </c>
      <c r="C789" s="49" t="n">
        <v>9.253626768254041</v>
      </c>
      <c r="D789" s="49" t="n">
        <v>8.73614931702407</v>
      </c>
      <c r="E789" s="49" t="n">
        <v>8.239925801817543</v>
      </c>
      <c r="F789" s="49" t="n">
        <v>7.759029674252778</v>
      </c>
      <c r="G789" s="49" t="n">
        <v>7.289426150509485</v>
      </c>
      <c r="H789" s="49" t="n">
        <v>6.828240237281717</v>
      </c>
      <c r="I789" s="49" t="n">
        <v>6.373345177156173</v>
      </c>
      <c r="J789" s="49" t="n">
        <v>5.923117120797082</v>
      </c>
      <c r="K789" s="49" t="n">
        <v>5.476281765430996</v>
      </c>
      <c r="L789" s="49" t="n">
        <v>5.03181462023307</v>
      </c>
      <c r="M789" s="49" t="n">
        <v>4.886183380039289</v>
      </c>
      <c r="N789" s="49" t="n">
        <v>4.745957481389961</v>
      </c>
      <c r="O789" s="49" t="n">
        <v>4.609287572762806</v>
      </c>
      <c r="P789" s="49" t="n">
        <v>4.475850779624794</v>
      </c>
      <c r="Q789" s="49" t="n">
        <v>4.344453726586069</v>
      </c>
      <c r="R789" s="49" t="n">
        <v>4.214368132626612</v>
      </c>
      <c r="S789" s="49" t="n">
        <v>4.087136309672493</v>
      </c>
      <c r="T789" s="49" t="n">
        <v>3.961651086464434</v>
      </c>
      <c r="U789" s="49" t="n">
        <v>3.8381030567038</v>
      </c>
      <c r="V789" s="49" t="n">
        <v>3.715589087397211</v>
      </c>
      <c r="W789" s="49" t="n">
        <v>3.59431104164627</v>
      </c>
      <c r="X789" s="49" t="n">
        <v>3.473104230046972</v>
      </c>
      <c r="Y789" s="49" t="n">
        <v>3.353323151375228</v>
      </c>
      <c r="Z789" s="49" t="n">
        <v>3.239966962630804</v>
      </c>
      <c r="AA789" s="49" t="n">
        <v>3.095357901937169</v>
      </c>
      <c r="AB789" s="49" t="n">
        <v>2.975218886411303</v>
      </c>
      <c r="AC789" s="49" t="n">
        <v>2.856265032370519</v>
      </c>
      <c r="AD789" s="49" t="n">
        <v>2.738271698125363</v>
      </c>
      <c r="AE789" s="49" t="n">
        <v>2.621046936210448</v>
      </c>
      <c r="AF789" s="50" t="n">
        <v>2.504425025048077</v>
      </c>
    </row>
    <row r="790" hidden="1" s="108">
      <c r="A790" s="49" t="inlineStr">
        <is>
          <t>Philippines_Onshore_3_low_temp_baseline</t>
        </is>
      </c>
      <c r="B790" s="49" t="n">
        <v>6.813931070675596</v>
      </c>
      <c r="C790" s="49" t="n">
        <v>6.629537640721924</v>
      </c>
      <c r="D790" s="49" t="n">
        <v>6.461117387831701</v>
      </c>
      <c r="E790" s="49" t="n">
        <v>6.305182237088342</v>
      </c>
      <c r="F790" s="49" t="n">
        <v>6.159244358181072</v>
      </c>
      <c r="G790" s="49" t="n">
        <v>6.021469157534238</v>
      </c>
      <c r="H790" s="49" t="n">
        <v>5.890466136870573</v>
      </c>
      <c r="I790" s="49" t="n">
        <v>5.765156887867006</v>
      </c>
      <c r="J790" s="49" t="n">
        <v>5.644688517964886</v>
      </c>
      <c r="K790" s="49" t="n">
        <v>5.528375004532926</v>
      </c>
      <c r="L790" s="49" t="n">
        <v>5.415656352209463</v>
      </c>
      <c r="M790" s="49" t="n">
        <v>5.302479604429256</v>
      </c>
      <c r="N790" s="49" t="n">
        <v>5.212079278721408</v>
      </c>
      <c r="O790" s="49" t="n">
        <v>5.124608531366059</v>
      </c>
      <c r="P790" s="49" t="n">
        <v>5.040212667799153</v>
      </c>
      <c r="Q790" s="49" t="n">
        <v>4.959589010547585</v>
      </c>
      <c r="R790" s="49" t="n">
        <v>4.880555236596437</v>
      </c>
      <c r="S790" s="49" t="n">
        <v>4.803452142762854</v>
      </c>
      <c r="T790" s="49" t="n">
        <v>4.732050949287506</v>
      </c>
      <c r="U790" s="49" t="n">
        <v>4.660295055525313</v>
      </c>
      <c r="V790" s="49" t="n">
        <v>4.588616096196843</v>
      </c>
      <c r="W790" s="49" t="n">
        <v>4.525528406478358</v>
      </c>
      <c r="X790" s="49" t="n">
        <v>4.465013138263975</v>
      </c>
      <c r="Y790" s="49" t="n">
        <v>4.405897036781458</v>
      </c>
      <c r="Z790" s="49" t="n">
        <v>4.354230439592481</v>
      </c>
      <c r="AA790" s="49" t="n">
        <v>4.248885619574927</v>
      </c>
      <c r="AB790" s="49" t="n">
        <v>4.186265675744069</v>
      </c>
      <c r="AC790" s="49" t="n">
        <v>4.125720728834245</v>
      </c>
      <c r="AD790" s="49" t="n">
        <v>4.067081278356583</v>
      </c>
      <c r="AE790" s="49" t="n">
        <v>4.010199023767267</v>
      </c>
      <c r="AF790" s="50" t="n">
        <v>3.954943437716436</v>
      </c>
    </row>
    <row r="791" hidden="1" s="108">
      <c r="A791" s="49" t="inlineStr">
        <is>
          <t>Philippines_Offshore_1_low_temp_baseline</t>
        </is>
      </c>
      <c r="B791" s="49" t="n">
        <v>8.381035140719652</v>
      </c>
      <c r="C791" s="49" t="n">
        <v>8.113480749914917</v>
      </c>
      <c r="D791" s="49" t="n">
        <v>7.881491218760707</v>
      </c>
      <c r="E791" s="49" t="n">
        <v>7.674917151381679</v>
      </c>
      <c r="F791" s="49" t="n">
        <v>7.487359230532615</v>
      </c>
      <c r="G791" s="49" t="n">
        <v>7.314532149070375</v>
      </c>
      <c r="H791" s="49" t="n">
        <v>7.153430594343659</v>
      </c>
      <c r="I791" s="49" t="n">
        <v>7.001868336896243</v>
      </c>
      <c r="J791" s="49" t="n">
        <v>6.858206948389122</v>
      </c>
      <c r="K791" s="49" t="n">
        <v>6.721187837900112</v>
      </c>
      <c r="L791" s="49" t="n">
        <v>6.589823835209974</v>
      </c>
      <c r="M791" s="49" t="n">
        <v>6.41669628921138</v>
      </c>
      <c r="N791" s="49" t="n">
        <v>6.265190190674248</v>
      </c>
      <c r="O791" s="49" t="n">
        <v>6.127840694743961</v>
      </c>
      <c r="P791" s="49" t="n">
        <v>6.001552855339505</v>
      </c>
      <c r="Q791" s="49" t="n">
        <v>5.884417268118334</v>
      </c>
      <c r="R791" s="49" t="n">
        <v>5.775811541777007</v>
      </c>
      <c r="S791" s="49" t="n">
        <v>5.672589419170652</v>
      </c>
      <c r="T791" s="49" t="n">
        <v>5.575008975350397</v>
      </c>
      <c r="U791" s="49" t="n">
        <v>5.483484532560677</v>
      </c>
      <c r="V791" s="49" t="n">
        <v>5.393982391249878</v>
      </c>
      <c r="W791" s="49" t="n">
        <v>5.293245860289753</v>
      </c>
      <c r="X791" s="49" t="n">
        <v>5.196817891862457</v>
      </c>
      <c r="Y791" s="49" t="n">
        <v>5.106279910231148</v>
      </c>
      <c r="Z791" s="49" t="n">
        <v>5.024757865386703</v>
      </c>
      <c r="AA791" s="49" t="n">
        <v>4.90742636733356</v>
      </c>
      <c r="AB791" s="49" t="n">
        <v>4.825084580419887</v>
      </c>
      <c r="AC791" s="49" t="n">
        <v>4.746887680881802</v>
      </c>
      <c r="AD791" s="49" t="n">
        <v>4.672336051451058</v>
      </c>
      <c r="AE791" s="49" t="n">
        <v>4.601018675463695</v>
      </c>
      <c r="AF791" s="50" t="n">
        <v>4.532593336211661</v>
      </c>
    </row>
    <row r="792" hidden="1" s="108">
      <c r="A792" s="49" t="inlineStr">
        <is>
          <t>Philippines_Offshore_2_low_temp_baseline</t>
        </is>
      </c>
      <c r="B792" s="49" t="n">
        <v>10.41622390792502</v>
      </c>
      <c r="C792" s="49" t="n">
        <v>10.08562233910946</v>
      </c>
      <c r="D792" s="49" t="n">
        <v>9.80122204365577</v>
      </c>
      <c r="E792" s="49" t="n">
        <v>9.549847696330147</v>
      </c>
      <c r="F792" s="49" t="n">
        <v>9.323193019108881</v>
      </c>
      <c r="G792" s="49" t="n">
        <v>9.115696413425779</v>
      </c>
      <c r="H792" s="49" t="n">
        <v>8.923458063306828</v>
      </c>
      <c r="I792" s="49" t="n">
        <v>8.743641502961015</v>
      </c>
      <c r="J792" s="49" t="n">
        <v>8.57412140509091</v>
      </c>
      <c r="K792" s="49" t="n">
        <v>8.413265517364266</v>
      </c>
      <c r="L792" s="49" t="n">
        <v>8.259793912296253</v>
      </c>
      <c r="M792" s="49" t="n">
        <v>8.040464483939044</v>
      </c>
      <c r="N792" s="49" t="n">
        <v>7.849230891552411</v>
      </c>
      <c r="O792" s="49" t="n">
        <v>7.676372344171764</v>
      </c>
      <c r="P792" s="49" t="n">
        <v>7.517859111793577</v>
      </c>
      <c r="Q792" s="49" t="n">
        <v>7.371205420381767</v>
      </c>
      <c r="R792" s="49" t="n">
        <v>7.235601602147747</v>
      </c>
      <c r="S792" s="49" t="n">
        <v>7.106951048048775</v>
      </c>
      <c r="T792" s="49" t="n">
        <v>6.985590718920439</v>
      </c>
      <c r="U792" s="49" t="n">
        <v>6.872061045148438</v>
      </c>
      <c r="V792" s="49" t="n">
        <v>6.761109617961596</v>
      </c>
      <c r="W792" s="49" t="n">
        <v>6.635466363220769</v>
      </c>
      <c r="X792" s="49" t="n">
        <v>6.515384022582857</v>
      </c>
      <c r="Y792" s="49" t="n">
        <v>6.402924400307656</v>
      </c>
      <c r="Z792" s="49" t="n">
        <v>6.302162067796969</v>
      </c>
      <c r="AA792" s="49" t="n">
        <v>6.154699597489588</v>
      </c>
      <c r="AB792" s="49" t="n">
        <v>6.052774170908369</v>
      </c>
      <c r="AC792" s="49" t="n">
        <v>5.956204562585729</v>
      </c>
      <c r="AD792" s="49" t="n">
        <v>5.864341398975226</v>
      </c>
      <c r="AE792" s="49" t="n">
        <v>5.776650566572532</v>
      </c>
      <c r="AF792" s="50" t="n">
        <v>5.692687449417096</v>
      </c>
    </row>
    <row r="793" hidden="1" s="108">
      <c r="A793" s="49" t="inlineStr">
        <is>
          <t>Philippines_PV_3_low_temp_baseline</t>
        </is>
      </c>
      <c r="B793" s="49" t="n">
        <v>3.954075545185218</v>
      </c>
      <c r="C793" s="49" t="n">
        <v>3.780826106214653</v>
      </c>
      <c r="D793" s="49" t="n">
        <v>3.626113133127564</v>
      </c>
      <c r="E793" s="49" t="n">
        <v>3.484724664045557</v>
      </c>
      <c r="F793" s="49" t="n">
        <v>3.353339818382346</v>
      </c>
      <c r="G793" s="49" t="n">
        <v>3.229722014562352</v>
      </c>
      <c r="H793" s="49" t="n">
        <v>3.112298431686405</v>
      </c>
      <c r="I793" s="49" t="n">
        <v>2.999924014021115</v>
      </c>
      <c r="J793" s="49" t="n">
        <v>2.891741071445716</v>
      </c>
      <c r="K793" s="49" t="n">
        <v>2.787091692600983</v>
      </c>
      <c r="L793" s="49" t="n">
        <v>2.685460910249787</v>
      </c>
      <c r="M793" s="49" t="n">
        <v>2.620307967044</v>
      </c>
      <c r="N793" s="49" t="n">
        <v>2.55940005783994</v>
      </c>
      <c r="O793" s="49" t="n">
        <v>2.501397970145129</v>
      </c>
      <c r="P793" s="49" t="n">
        <v>2.446066568153246</v>
      </c>
      <c r="Q793" s="49" t="n">
        <v>2.392538632428402</v>
      </c>
      <c r="R793" s="49" t="n">
        <v>2.340282451086791</v>
      </c>
      <c r="S793" s="49" t="n">
        <v>2.290416841940804</v>
      </c>
      <c r="T793" s="49" t="n">
        <v>2.242135963640572</v>
      </c>
      <c r="U793" s="49" t="n">
        <v>2.195577458693948</v>
      </c>
      <c r="V793" s="49" t="n">
        <v>2.150081585801388</v>
      </c>
      <c r="W793" s="49" t="n">
        <v>2.104225776233871</v>
      </c>
      <c r="X793" s="49" t="n">
        <v>2.059020051902387</v>
      </c>
      <c r="Y793" s="49" t="n">
        <v>2.01546881365939</v>
      </c>
      <c r="Z793" s="49" t="n">
        <v>1.977299561663916</v>
      </c>
      <c r="AA793" s="49" t="n">
        <v>1.916490343556366</v>
      </c>
      <c r="AB793" s="49" t="n">
        <v>1.874461050829451</v>
      </c>
      <c r="AC793" s="49" t="n">
        <v>1.833947228394697</v>
      </c>
      <c r="AD793" s="49" t="n">
        <v>1.794798531888021</v>
      </c>
      <c r="AE793" s="49" t="n">
        <v>1.756887755367801</v>
      </c>
      <c r="AF793" s="50" t="n">
        <v>1.720106309302286</v>
      </c>
    </row>
    <row r="794" hidden="1" s="108">
      <c r="A794" s="49" t="inlineStr">
        <is>
          <t>Philippines_PV_4_low_temp_baseline</t>
        </is>
      </c>
      <c r="B794" s="49" t="n">
        <v>4.788750749151303</v>
      </c>
      <c r="C794" s="49" t="n">
        <v>4.577742545070647</v>
      </c>
      <c r="D794" s="49" t="n">
        <v>4.390030871098704</v>
      </c>
      <c r="E794" s="49" t="n">
        <v>4.219019472708129</v>
      </c>
      <c r="F794" s="49" t="n">
        <v>4.060504183884817</v>
      </c>
      <c r="G794" s="49" t="n">
        <v>3.911652631785992</v>
      </c>
      <c r="H794" s="49" t="n">
        <v>3.770472332226485</v>
      </c>
      <c r="I794" s="49" t="n">
        <v>3.635512158425505</v>
      </c>
      <c r="J794" s="49" t="n">
        <v>3.505684713854948</v>
      </c>
      <c r="K794" s="49" t="n">
        <v>3.380155506715854</v>
      </c>
      <c r="L794" s="49" t="n">
        <v>3.258271026405269</v>
      </c>
      <c r="M794" s="49" t="n">
        <v>3.178776667553691</v>
      </c>
      <c r="N794" s="49" t="n">
        <v>3.104540682573561</v>
      </c>
      <c r="O794" s="49" t="n">
        <v>3.033899325511378</v>
      </c>
      <c r="P794" s="49" t="n">
        <v>2.966563795938563</v>
      </c>
      <c r="Q794" s="49" t="n">
        <v>2.901455275803121</v>
      </c>
      <c r="R794" s="49" t="n">
        <v>2.837912063289795</v>
      </c>
      <c r="S794" s="49" t="n">
        <v>2.777334548760251</v>
      </c>
      <c r="T794" s="49" t="n">
        <v>2.718718574675997</v>
      </c>
      <c r="U794" s="49" t="n">
        <v>2.662238650849855</v>
      </c>
      <c r="V794" s="49" t="n">
        <v>2.60707135098701</v>
      </c>
      <c r="W794" s="49" t="n">
        <v>2.551448853016439</v>
      </c>
      <c r="X794" s="49" t="n">
        <v>2.496623087011957</v>
      </c>
      <c r="Y794" s="49" t="n">
        <v>2.443850511487635</v>
      </c>
      <c r="Z794" s="49" t="n">
        <v>2.397791703745778</v>
      </c>
      <c r="AA794" s="49" t="n">
        <v>2.323407417503183</v>
      </c>
      <c r="AB794" s="49" t="n">
        <v>2.272492463716217</v>
      </c>
      <c r="AC794" s="49" t="n">
        <v>2.223455274787582</v>
      </c>
      <c r="AD794" s="49" t="n">
        <v>2.176107136569408</v>
      </c>
      <c r="AE794" s="49" t="n">
        <v>2.130288420734705</v>
      </c>
      <c r="AF794" s="50" t="n">
        <v>2.085862900567767</v>
      </c>
    </row>
    <row r="795" hidden="1" s="108">
      <c r="A795" s="49" t="inlineStr">
        <is>
          <t>Philippines_Onshore_3_high_temp_baseline</t>
        </is>
      </c>
      <c r="B795" s="49" t="n">
        <v>9.283920837676751</v>
      </c>
      <c r="C795" s="49" t="n">
        <v>8.925790069018378</v>
      </c>
      <c r="D795" s="49" t="n">
        <v>8.581677137159904</v>
      </c>
      <c r="E795" s="49" t="n">
        <v>8.247606922379454</v>
      </c>
      <c r="F795" s="49" t="n">
        <v>7.920673800999099</v>
      </c>
      <c r="G795" s="49" t="n">
        <v>7.598667111854027</v>
      </c>
      <c r="H795" s="49" t="n">
        <v>7.27984474934252</v>
      </c>
      <c r="I795" s="49" t="n">
        <v>6.962789673774394</v>
      </c>
      <c r="J795" s="49" t="n">
        <v>6.646315262197092</v>
      </c>
      <c r="K795" s="49" t="n">
        <v>6.329400666515623</v>
      </c>
      <c r="L795" s="49" t="n">
        <v>6.011145269402341</v>
      </c>
      <c r="M795" s="49" t="n">
        <v>5.877857896380675</v>
      </c>
      <c r="N795" s="49" t="n">
        <v>5.764588495508466</v>
      </c>
      <c r="O795" s="49" t="n">
        <v>5.653148030676759</v>
      </c>
      <c r="P795" s="49" t="n">
        <v>5.543678878421566</v>
      </c>
      <c r="Q795" s="49" t="n">
        <v>5.436830885453076</v>
      </c>
      <c r="R795" s="49" t="n">
        <v>5.33060179307561</v>
      </c>
      <c r="S795" s="49" t="n">
        <v>5.225308993142022</v>
      </c>
      <c r="T795" s="49" t="n">
        <v>5.124432840464049</v>
      </c>
      <c r="U795" s="49" t="n">
        <v>5.022393108862711</v>
      </c>
      <c r="V795" s="49" t="n">
        <v>4.919586755303149</v>
      </c>
      <c r="W795" s="49" t="n">
        <v>4.82739116297704</v>
      </c>
      <c r="X795" s="49" t="n">
        <v>4.73643430300246</v>
      </c>
      <c r="Y795" s="49" t="n">
        <v>4.64561801519161</v>
      </c>
      <c r="Z795" s="49" t="n">
        <v>4.560509100508392</v>
      </c>
      <c r="AA795" s="49" t="n">
        <v>4.424682661376163</v>
      </c>
      <c r="AB795" s="49" t="n">
        <v>4.327087764451299</v>
      </c>
      <c r="AC795" s="49" t="n">
        <v>4.230189070468354</v>
      </c>
      <c r="AD795" s="49" t="n">
        <v>4.133808362283402</v>
      </c>
      <c r="AE795" s="49" t="n">
        <v>4.037785216666013</v>
      </c>
      <c r="AF795" s="50" t="n">
        <v>3.941973853755522</v>
      </c>
    </row>
    <row r="796" hidden="1" s="108">
      <c r="A796" s="49" t="inlineStr">
        <is>
          <t>Philippines_Offshore_1_high_temp_baseline</t>
        </is>
      </c>
      <c r="B796" s="49" t="n">
        <v>10.9801528693875</v>
      </c>
      <c r="C796" s="49" t="n">
        <v>10.51753467572081</v>
      </c>
      <c r="D796" s="49" t="n">
        <v>10.08782496064176</v>
      </c>
      <c r="E796" s="49" t="n">
        <v>9.680648091169545</v>
      </c>
      <c r="F796" s="49" t="n">
        <v>9.28938504813776</v>
      </c>
      <c r="G796" s="49" t="n">
        <v>8.909534462398733</v>
      </c>
      <c r="H796" s="49" t="n">
        <v>8.537875820819426</v>
      </c>
      <c r="I796" s="49" t="n">
        <v>8.172006195346537</v>
      </c>
      <c r="J796" s="49" t="n">
        <v>7.810066986071798</v>
      </c>
      <c r="K796" s="49" t="n">
        <v>7.45057427474742</v>
      </c>
      <c r="L796" s="49" t="n">
        <v>7.092308930746469</v>
      </c>
      <c r="M796" s="49" t="n">
        <v>6.905029686340579</v>
      </c>
      <c r="N796" s="49" t="n">
        <v>6.736030409581602</v>
      </c>
      <c r="O796" s="49" t="n">
        <v>6.578787229700503</v>
      </c>
      <c r="P796" s="49" t="n">
        <v>6.430622877194455</v>
      </c>
      <c r="Q796" s="49" t="n">
        <v>6.289896880746952</v>
      </c>
      <c r="R796" s="49" t="n">
        <v>6.156108433475413</v>
      </c>
      <c r="S796" s="49" t="n">
        <v>6.026480430108692</v>
      </c>
      <c r="T796" s="49" t="n">
        <v>5.901280398603086</v>
      </c>
      <c r="U796" s="49" t="n">
        <v>5.780918146960746</v>
      </c>
      <c r="V796" s="49" t="n">
        <v>5.661780094191155</v>
      </c>
      <c r="W796" s="49" t="n">
        <v>5.533841855620205</v>
      </c>
      <c r="X796" s="49" t="n">
        <v>5.408804485919096</v>
      </c>
      <c r="Y796" s="49" t="n">
        <v>5.288115413110495</v>
      </c>
      <c r="Z796" s="49" t="n">
        <v>5.174630413939936</v>
      </c>
      <c r="AA796" s="49" t="n">
        <v>5.02758661527854</v>
      </c>
      <c r="AB796" s="49" t="n">
        <v>4.91136511203541</v>
      </c>
      <c r="AC796" s="49" t="n">
        <v>4.797934919075927</v>
      </c>
      <c r="AD796" s="49" t="n">
        <v>4.686844757639101</v>
      </c>
      <c r="AE796" s="49" t="n">
        <v>4.577721414389951</v>
      </c>
      <c r="AF796" s="50" t="n">
        <v>4.470252145040393</v>
      </c>
    </row>
    <row r="797" hidden="1" s="108">
      <c r="A797" s="49" t="inlineStr">
        <is>
          <t>Philippines_Offshore_2_high_temp_baseline</t>
        </is>
      </c>
      <c r="B797" s="49" t="n">
        <v>12.77154279687491</v>
      </c>
      <c r="C797" s="49" t="n">
        <v>12.24649336564091</v>
      </c>
      <c r="D797" s="49" t="n">
        <v>11.76379316177515</v>
      </c>
      <c r="E797" s="49" t="n">
        <v>11.31055938896372</v>
      </c>
      <c r="F797" s="49" t="n">
        <v>10.8786053932153</v>
      </c>
      <c r="G797" s="49" t="n">
        <v>10.46239295665332</v>
      </c>
      <c r="H797" s="49" t="n">
        <v>10.05798723336044</v>
      </c>
      <c r="I797" s="49" t="n">
        <v>9.66247847587816</v>
      </c>
      <c r="J797" s="49" t="n">
        <v>9.273641189399525</v>
      </c>
      <c r="K797" s="49" t="n">
        <v>8.889722740395928</v>
      </c>
      <c r="L797" s="49" t="n">
        <v>8.509306623965585</v>
      </c>
      <c r="M797" s="49" t="n">
        <v>8.287366111982019</v>
      </c>
      <c r="N797" s="49" t="n">
        <v>8.088887527547271</v>
      </c>
      <c r="O797" s="49" t="n">
        <v>7.905482249494726</v>
      </c>
      <c r="P797" s="49" t="n">
        <v>7.733708982803407</v>
      </c>
      <c r="Q797" s="49" t="n">
        <v>7.571459591291227</v>
      </c>
      <c r="R797" s="49" t="n">
        <v>7.418092131697326</v>
      </c>
      <c r="S797" s="49" t="n">
        <v>7.270034056848232</v>
      </c>
      <c r="T797" s="49" t="n">
        <v>7.127631300855892</v>
      </c>
      <c r="U797" s="49" t="n">
        <v>6.991413110316444</v>
      </c>
      <c r="V797" s="49" t="n">
        <v>6.856728043423565</v>
      </c>
      <c r="W797" s="49" t="n">
        <v>6.710202833008799</v>
      </c>
      <c r="X797" s="49" t="n">
        <v>6.567552142097258</v>
      </c>
      <c r="Y797" s="49" t="n">
        <v>6.430653832535485</v>
      </c>
      <c r="Z797" s="49" t="n">
        <v>6.303208353835208</v>
      </c>
      <c r="AA797" s="49" t="n">
        <v>6.132594031509734</v>
      </c>
      <c r="AB797" s="49" t="n">
        <v>6.001932766106747</v>
      </c>
      <c r="AC797" s="49" t="n">
        <v>5.875057900606263</v>
      </c>
      <c r="AD797" s="49" t="n">
        <v>5.7513982211672</v>
      </c>
      <c r="AE797" s="49" t="n">
        <v>5.63048256874771</v>
      </c>
      <c r="AF797" s="50" t="n">
        <v>5.511917324627834</v>
      </c>
    </row>
    <row r="798" hidden="1" s="108">
      <c r="A798" s="49" t="inlineStr">
        <is>
          <t>Philippines_PV_3_high_temp_baseline</t>
        </is>
      </c>
      <c r="B798" s="49" t="n">
        <v>8.282143919194425</v>
      </c>
      <c r="C798" s="49" t="n">
        <v>7.81662944583254</v>
      </c>
      <c r="D798" s="49" t="n">
        <v>7.374064430065495</v>
      </c>
      <c r="E798" s="49" t="n">
        <v>6.947604705886811</v>
      </c>
      <c r="F798" s="49" t="n">
        <v>6.532852717283069</v>
      </c>
      <c r="G798" s="49" t="n">
        <v>6.126816692195574</v>
      </c>
      <c r="H798" s="49" t="n">
        <v>5.727367046041143</v>
      </c>
      <c r="I798" s="49" t="n">
        <v>5.33293072935871</v>
      </c>
      <c r="J798" s="49" t="n">
        <v>4.942309025273057</v>
      </c>
      <c r="K798" s="49" t="n">
        <v>4.554563652168559</v>
      </c>
      <c r="L798" s="49" t="n">
        <v>4.168942699780342</v>
      </c>
      <c r="M798" s="49" t="n">
        <v>4.047420259006026</v>
      </c>
      <c r="N798" s="49" t="n">
        <v>3.929930670397303</v>
      </c>
      <c r="O798" s="49" t="n">
        <v>3.815107763594087</v>
      </c>
      <c r="P798" s="49" t="n">
        <v>3.702711906733712</v>
      </c>
      <c r="Q798" s="49" t="n">
        <v>3.591861945634769</v>
      </c>
      <c r="R798" s="49" t="n">
        <v>3.482020193180402</v>
      </c>
      <c r="S798" s="49" t="n">
        <v>3.374322535101309</v>
      </c>
      <c r="T798" s="49" t="n">
        <v>3.267951999662718</v>
      </c>
      <c r="U798" s="49" t="n">
        <v>3.163048175404947</v>
      </c>
      <c r="V798" s="49" t="n">
        <v>3.058945066539828</v>
      </c>
      <c r="W798" s="49" t="n">
        <v>2.955736157730065</v>
      </c>
      <c r="X798" s="49" t="n">
        <v>2.852635750773294</v>
      </c>
      <c r="Y798" s="49" t="n">
        <v>2.750642884776397</v>
      </c>
      <c r="Z798" s="49" t="n">
        <v>2.653442217371504</v>
      </c>
      <c r="AA798" s="49" t="n">
        <v>2.53327556259438</v>
      </c>
      <c r="AB798" s="49" t="n">
        <v>2.431197955630575</v>
      </c>
      <c r="AC798" s="49" t="n">
        <v>2.330057042682068</v>
      </c>
      <c r="AD798" s="49" t="n">
        <v>2.229689431326618</v>
      </c>
      <c r="AE798" s="49" t="n">
        <v>2.129955911459367</v>
      </c>
      <c r="AF798" s="50" t="n">
        <v>2.030736692369517</v>
      </c>
    </row>
    <row r="799" hidden="1" s="108">
      <c r="A799" s="49" t="inlineStr">
        <is>
          <t>Philippines_PV_4_high_temp_baseline</t>
        </is>
      </c>
      <c r="B799" s="49" t="n">
        <v>9.672839935658933</v>
      </c>
      <c r="C799" s="49" t="n">
        <v>9.131190029336279</v>
      </c>
      <c r="D799" s="49" t="n">
        <v>8.618363820706493</v>
      </c>
      <c r="E799" s="49" t="n">
        <v>8.125621312755186</v>
      </c>
      <c r="F799" s="49" t="n">
        <v>7.647342255634276</v>
      </c>
      <c r="G799" s="49" t="n">
        <v>7.179698649776343</v>
      </c>
      <c r="H799" s="49" t="n">
        <v>6.719961401595997</v>
      </c>
      <c r="I799" s="49" t="n">
        <v>6.266110449443095</v>
      </c>
      <c r="J799" s="49" t="n">
        <v>5.81660233640631</v>
      </c>
      <c r="K799" s="49" t="n">
        <v>5.370224898911141</v>
      </c>
      <c r="L799" s="49" t="n">
        <v>4.926002757913845</v>
      </c>
      <c r="M799" s="49" t="n">
        <v>4.782954034706342</v>
      </c>
      <c r="N799" s="49" t="n">
        <v>4.644984219999439</v>
      </c>
      <c r="O799" s="49" t="n">
        <v>4.510367159524187</v>
      </c>
      <c r="P799" s="49" t="n">
        <v>4.378802283624047</v>
      </c>
      <c r="Q799" s="49" t="n">
        <v>4.249175376274062</v>
      </c>
      <c r="R799" s="49" t="n">
        <v>4.120806382551433</v>
      </c>
      <c r="S799" s="49" t="n">
        <v>3.995137530601574</v>
      </c>
      <c r="T799" s="49" t="n">
        <v>3.8711347221933</v>
      </c>
      <c r="U799" s="49" t="n">
        <v>3.748976853552016</v>
      </c>
      <c r="V799" s="49" t="n">
        <v>3.627820048585935</v>
      </c>
      <c r="W799" s="49" t="n">
        <v>3.507843508547682</v>
      </c>
      <c r="X799" s="49" t="n">
        <v>3.387999458563578</v>
      </c>
      <c r="Y799" s="49" t="n">
        <v>3.269559408044822</v>
      </c>
      <c r="Z799" s="49" t="n">
        <v>3.157216264116778</v>
      </c>
      <c r="AA799" s="49" t="n">
        <v>3.015628294639952</v>
      </c>
      <c r="AB799" s="49" t="n">
        <v>2.897062814521599</v>
      </c>
      <c r="AC799" s="49" t="n">
        <v>2.779690109901919</v>
      </c>
      <c r="AD799" s="49" t="n">
        <v>2.663304508404416</v>
      </c>
      <c r="AE799" s="49" t="n">
        <v>2.547730800133738</v>
      </c>
      <c r="AF799" s="50" t="n">
        <v>2.432818233476845</v>
      </c>
    </row>
    <row r="800" hidden="1" s="108">
      <c r="A800" s="49" t="inlineStr">
        <is>
          <t>Iceland_Onshore_1_low_temp_baseline</t>
        </is>
      </c>
      <c r="B800" s="49" t="n">
        <v>3.483804865973667</v>
      </c>
      <c r="C800" s="49" t="n">
        <v>3.384301880388706</v>
      </c>
      <c r="D800" s="49" t="n">
        <v>3.291684355258007</v>
      </c>
      <c r="E800" s="49" t="n">
        <v>3.204457888017927</v>
      </c>
      <c r="F800" s="49" t="n">
        <v>3.121556558143632</v>
      </c>
      <c r="G800" s="49" t="n">
        <v>3.042194308966581</v>
      </c>
      <c r="H800" s="49" t="n">
        <v>2.965775370164913</v>
      </c>
      <c r="I800" s="49" t="n">
        <v>2.891837715136782</v>
      </c>
      <c r="J800" s="49" t="n">
        <v>2.820015976066249</v>
      </c>
      <c r="K800" s="49" t="n">
        <v>2.750016321034043</v>
      </c>
      <c r="L800" s="49" t="n">
        <v>2.681598956840448</v>
      </c>
      <c r="M800" s="49" t="n">
        <v>2.626256288121515</v>
      </c>
      <c r="N800" s="49" t="n">
        <v>2.580684920585243</v>
      </c>
      <c r="O800" s="49" t="n">
        <v>2.536432690961475</v>
      </c>
      <c r="P800" s="49" t="n">
        <v>2.49356039960549</v>
      </c>
      <c r="Q800" s="49" t="n">
        <v>2.452363930238007</v>
      </c>
      <c r="R800" s="49" t="n">
        <v>2.41191298161387</v>
      </c>
      <c r="S800" s="49" t="n">
        <v>2.372351661986712</v>
      </c>
      <c r="T800" s="49" t="n">
        <v>2.335284857209141</v>
      </c>
      <c r="U800" s="49" t="n">
        <v>2.298132566556309</v>
      </c>
      <c r="V800" s="49" t="n">
        <v>2.261077633103977</v>
      </c>
      <c r="W800" s="49" t="n">
        <v>2.227745525880871</v>
      </c>
      <c r="X800" s="49" t="n">
        <v>2.195569983527006</v>
      </c>
      <c r="Y800" s="49" t="n">
        <v>2.164050483513489</v>
      </c>
      <c r="Z800" s="49" t="n">
        <v>2.135762048287889</v>
      </c>
      <c r="AA800" s="49" t="n">
        <v>2.08467955581624</v>
      </c>
      <c r="AB800" s="49" t="n">
        <v>2.051845112927182</v>
      </c>
      <c r="AC800" s="49" t="n">
        <v>2.01995118327936</v>
      </c>
      <c r="AD800" s="49" t="n">
        <v>1.988924735795088</v>
      </c>
      <c r="AE800" s="49" t="n">
        <v>1.958701791586817</v>
      </c>
      <c r="AF800" s="50" t="n">
        <v>1.929225962909195</v>
      </c>
    </row>
    <row r="801" hidden="1" s="108">
      <c r="A801" s="49" t="inlineStr">
        <is>
          <t>Iceland_Onshore_2_low_temp_baseline</t>
        </is>
      </c>
      <c r="B801" s="49" t="n">
        <v>4.046554444363418</v>
      </c>
      <c r="C801" s="49" t="n">
        <v>3.931196450362586</v>
      </c>
      <c r="D801" s="49" t="n">
        <v>3.823872443356365</v>
      </c>
      <c r="E801" s="49" t="n">
        <v>3.722831752016424</v>
      </c>
      <c r="F801" s="49" t="n">
        <v>3.626825477296466</v>
      </c>
      <c r="G801" s="49" t="n">
        <v>3.534932461152859</v>
      </c>
      <c r="H801" s="49" t="n">
        <v>3.446454388766423</v>
      </c>
      <c r="I801" s="49" t="n">
        <v>3.360849573707452</v>
      </c>
      <c r="J801" s="49" t="n">
        <v>3.277689528017615</v>
      </c>
      <c r="K801" s="49" t="n">
        <v>3.196629540119976</v>
      </c>
      <c r="L801" s="49" t="n">
        <v>3.117388182800516</v>
      </c>
      <c r="M801" s="49" t="n">
        <v>3.053031222634205</v>
      </c>
      <c r="N801" s="49" t="n">
        <v>3.00007746856125</v>
      </c>
      <c r="O801" s="49" t="n">
        <v>2.94866077748916</v>
      </c>
      <c r="P801" s="49" t="n">
        <v>2.898852087947165</v>
      </c>
      <c r="Q801" s="49" t="n">
        <v>2.850996710715535</v>
      </c>
      <c r="R801" s="49" t="n">
        <v>2.804008799090388</v>
      </c>
      <c r="S801" s="49" t="n">
        <v>2.758056554942836</v>
      </c>
      <c r="T801" s="49" t="n">
        <v>2.715013015191671</v>
      </c>
      <c r="U801" s="49" t="n">
        <v>2.671867039300628</v>
      </c>
      <c r="V801" s="49" t="n">
        <v>2.628832082500533</v>
      </c>
      <c r="W801" s="49" t="n">
        <v>2.590152430756708</v>
      </c>
      <c r="X801" s="49" t="n">
        <v>2.552815936707461</v>
      </c>
      <c r="Y801" s="49" t="n">
        <v>2.516238392973367</v>
      </c>
      <c r="Z801" s="49" t="n">
        <v>2.483423447428656</v>
      </c>
      <c r="AA801" s="49" t="n">
        <v>2.424015524476418</v>
      </c>
      <c r="AB801" s="49" t="n">
        <v>2.385888074366947</v>
      </c>
      <c r="AC801" s="49" t="n">
        <v>2.348851839916795</v>
      </c>
      <c r="AD801" s="49" t="n">
        <v>2.312821452084685</v>
      </c>
      <c r="AE801" s="49" t="n">
        <v>2.277722129527237</v>
      </c>
      <c r="AF801" s="50" t="n">
        <v>2.243487969692811</v>
      </c>
    </row>
    <row r="802" hidden="1" s="108">
      <c r="A802" s="49" t="inlineStr">
        <is>
          <t>Iceland_Onshore_3_low_temp_baseline</t>
        </is>
      </c>
      <c r="B802" s="49" t="n">
        <v>6.426442679780542</v>
      </c>
      <c r="C802" s="49" t="n">
        <v>6.244142432353325</v>
      </c>
      <c r="D802" s="49" t="n">
        <v>6.074645176097379</v>
      </c>
      <c r="E802" s="49" t="n">
        <v>5.915122933859252</v>
      </c>
      <c r="F802" s="49" t="n">
        <v>5.763557007111012</v>
      </c>
      <c r="G802" s="49" t="n">
        <v>5.618457311251344</v>
      </c>
      <c r="H802" s="49" t="n">
        <v>5.478693189923325</v>
      </c>
      <c r="I802" s="49" t="n">
        <v>5.343386610285047</v>
      </c>
      <c r="J802" s="49" t="n">
        <v>5.211842104050933</v>
      </c>
      <c r="K802" s="49" t="n">
        <v>5.083499300684164</v>
      </c>
      <c r="L802" s="49" t="n">
        <v>4.957899864085677</v>
      </c>
      <c r="M802" s="49" t="n">
        <v>4.855510516297391</v>
      </c>
      <c r="N802" s="49" t="n">
        <v>4.771325055538565</v>
      </c>
      <c r="O802" s="49" t="n">
        <v>4.689589578479894</v>
      </c>
      <c r="P802" s="49" t="n">
        <v>4.610417252309473</v>
      </c>
      <c r="Q802" s="49" t="n">
        <v>4.53435926368904</v>
      </c>
      <c r="R802" s="49" t="n">
        <v>4.459681943559493</v>
      </c>
      <c r="S802" s="49" t="n">
        <v>4.386653809517112</v>
      </c>
      <c r="T802" s="49" t="n">
        <v>4.318264868286248</v>
      </c>
      <c r="U802" s="49" t="n">
        <v>4.249708098838664</v>
      </c>
      <c r="V802" s="49" t="n">
        <v>4.181324366741197</v>
      </c>
      <c r="W802" s="49" t="n">
        <v>4.11989705126942</v>
      </c>
      <c r="X802" s="49" t="n">
        <v>4.060608748847208</v>
      </c>
      <c r="Y802" s="49" t="n">
        <v>4.002526900834226</v>
      </c>
      <c r="Z802" s="49" t="n">
        <v>3.950445414949696</v>
      </c>
      <c r="AA802" s="49" t="n">
        <v>3.855916934775129</v>
      </c>
      <c r="AB802" s="49" t="n">
        <v>3.795348342354185</v>
      </c>
      <c r="AC802" s="49" t="n">
        <v>3.736516811878869</v>
      </c>
      <c r="AD802" s="49" t="n">
        <v>3.679286027976256</v>
      </c>
      <c r="AE802" s="49" t="n">
        <v>3.623536586486368</v>
      </c>
      <c r="AF802" s="50" t="n">
        <v>3.569163264832321</v>
      </c>
    </row>
    <row r="803" hidden="1" s="108">
      <c r="A803" s="49" t="inlineStr">
        <is>
          <t>Iceland_Offshore_1_low_temp_baseline</t>
        </is>
      </c>
      <c r="B803" s="49" t="n">
        <v>4.817249688152039</v>
      </c>
      <c r="C803" s="49" t="n">
        <v>4.662023577672141</v>
      </c>
      <c r="D803" s="49" t="n">
        <v>4.52610891267947</v>
      </c>
      <c r="E803" s="49" t="n">
        <v>4.404035230841175</v>
      </c>
      <c r="F803" s="49" t="n">
        <v>4.292354009150398</v>
      </c>
      <c r="G803" s="49" t="n">
        <v>4.188756440186987</v>
      </c>
      <c r="H803" s="49" t="n">
        <v>4.091623735821459</v>
      </c>
      <c r="I803" s="49" t="n">
        <v>3.999778624757917</v>
      </c>
      <c r="J803" s="49" t="n">
        <v>3.912339100185664</v>
      </c>
      <c r="K803" s="49" t="n">
        <v>3.828627874522768</v>
      </c>
      <c r="L803" s="49" t="n">
        <v>3.748113938763279</v>
      </c>
      <c r="M803" s="49" t="n">
        <v>3.650883977186026</v>
      </c>
      <c r="N803" s="49" t="n">
        <v>3.565421625945126</v>
      </c>
      <c r="O803" s="49" t="n">
        <v>3.487675096051452</v>
      </c>
      <c r="P803" s="49" t="n">
        <v>3.415964217703196</v>
      </c>
      <c r="Q803" s="49" t="n">
        <v>3.349252242174479</v>
      </c>
      <c r="R803" s="49" t="n">
        <v>3.287200911548343</v>
      </c>
      <c r="S803" s="49" t="n">
        <v>3.228102237910274</v>
      </c>
      <c r="T803" s="49" t="n">
        <v>3.172095824230457</v>
      </c>
      <c r="U803" s="49" t="n">
        <v>3.119406080167096</v>
      </c>
      <c r="V803" s="49" t="n">
        <v>3.067843416685746</v>
      </c>
      <c r="W803" s="49" t="n">
        <v>3.010205948035581</v>
      </c>
      <c r="X803" s="49" t="n">
        <v>2.954937508300728</v>
      </c>
      <c r="Y803" s="49" t="n">
        <v>2.902896713050751</v>
      </c>
      <c r="Z803" s="49" t="n">
        <v>2.855781095094457</v>
      </c>
      <c r="AA803" s="49" t="n">
        <v>2.789252205732068</v>
      </c>
      <c r="AB803" s="49" t="n">
        <v>2.741750131929309</v>
      </c>
      <c r="AC803" s="49" t="n">
        <v>2.696528500377837</v>
      </c>
      <c r="AD803" s="49" t="n">
        <v>2.653316089797316</v>
      </c>
      <c r="AE803" s="49" t="n">
        <v>2.611889711263407</v>
      </c>
      <c r="AF803" s="50" t="n">
        <v>2.57206347458714</v>
      </c>
    </row>
    <row r="804" hidden="1" s="108">
      <c r="A804" s="49" t="inlineStr">
        <is>
          <t>Iceland_Offshore_2_low_temp_baseline</t>
        </is>
      </c>
      <c r="B804" s="49" t="n">
        <v>6.082043101746964</v>
      </c>
      <c r="C804" s="49" t="n">
        <v>5.887713065337961</v>
      </c>
      <c r="D804" s="49" t="n">
        <v>5.719373836181635</v>
      </c>
      <c r="E804" s="49" t="n">
        <v>5.569656477923484</v>
      </c>
      <c r="F804" s="49" t="n">
        <v>5.43391604146385</v>
      </c>
      <c r="G804" s="49" t="n">
        <v>5.309042965121272</v>
      </c>
      <c r="H804" s="49" t="n">
        <v>5.192857225410748</v>
      </c>
      <c r="I804" s="49" t="n">
        <v>5.083773553320514</v>
      </c>
      <c r="J804" s="49" t="n">
        <v>4.980604407670482</v>
      </c>
      <c r="K804" s="49" t="n">
        <v>4.882437998574633</v>
      </c>
      <c r="L804" s="49" t="n">
        <v>4.788559562169475</v>
      </c>
      <c r="M804" s="49" t="n">
        <v>4.662464125461411</v>
      </c>
      <c r="N804" s="49" t="n">
        <v>4.552204329865262</v>
      </c>
      <c r="O804" s="49" t="n">
        <v>4.452310313383654</v>
      </c>
      <c r="P804" s="49" t="n">
        <v>4.360514322672</v>
      </c>
      <c r="Q804" s="49" t="n">
        <v>4.275417326131871</v>
      </c>
      <c r="R804" s="49" t="n">
        <v>4.196563368637361</v>
      </c>
      <c r="S804" s="49" t="n">
        <v>4.121647091033218</v>
      </c>
      <c r="T804" s="49" t="n">
        <v>4.050857709173344</v>
      </c>
      <c r="U804" s="49" t="n">
        <v>3.984498929351456</v>
      </c>
      <c r="V804" s="49" t="n">
        <v>3.919615098896625</v>
      </c>
      <c r="W804" s="49" t="n">
        <v>3.846482997091416</v>
      </c>
      <c r="X804" s="49" t="n">
        <v>3.77650472184218</v>
      </c>
      <c r="Y804" s="49" t="n">
        <v>3.710840512772477</v>
      </c>
      <c r="Z804" s="49" t="n">
        <v>3.651783544728836</v>
      </c>
      <c r="AA804" s="49" t="n">
        <v>3.566468997215555</v>
      </c>
      <c r="AB804" s="49" t="n">
        <v>3.506805072446644</v>
      </c>
      <c r="AC804" s="49" t="n">
        <v>3.450179376792339</v>
      </c>
      <c r="AD804" s="49" t="n">
        <v>3.396226421891716</v>
      </c>
      <c r="AE804" s="49" t="n">
        <v>3.34464553777085</v>
      </c>
      <c r="AF804" s="50" t="n">
        <v>3.295186385611574</v>
      </c>
    </row>
    <row r="805" hidden="1" s="108">
      <c r="A805" s="49" t="inlineStr">
        <is>
          <t>Iceland_Onshore_1_high_temp_baseline</t>
        </is>
      </c>
      <c r="B805" s="49" t="n">
        <v>5.910937077401421</v>
      </c>
      <c r="C805" s="49" t="n">
        <v>5.650791889778189</v>
      </c>
      <c r="D805" s="49" t="n">
        <v>5.396985685373842</v>
      </c>
      <c r="E805" s="49" t="n">
        <v>5.147665086523343</v>
      </c>
      <c r="F805" s="49" t="n">
        <v>4.901477843748557</v>
      </c>
      <c r="G805" s="49" t="n">
        <v>4.657398474489638</v>
      </c>
      <c r="H805" s="49" t="n">
        <v>4.414622916955894</v>
      </c>
      <c r="I805" s="49" t="n">
        <v>4.172501846944701</v>
      </c>
      <c r="J805" s="49" t="n">
        <v>3.930496792497133</v>
      </c>
      <c r="K805" s="49" t="n">
        <v>3.688150277127259</v>
      </c>
      <c r="L805" s="49" t="n">
        <v>3.445064912245601</v>
      </c>
      <c r="M805" s="49" t="n">
        <v>3.361811851528823</v>
      </c>
      <c r="N805" s="49" t="n">
        <v>3.2873596921638</v>
      </c>
      <c r="O805" s="49" t="n">
        <v>3.213715657404505</v>
      </c>
      <c r="P805" s="49" t="n">
        <v>3.140938983936293</v>
      </c>
      <c r="Q805" s="49" t="n">
        <v>3.069310245164363</v>
      </c>
      <c r="R805" s="49" t="n">
        <v>2.997951605381732</v>
      </c>
      <c r="S805" s="49" t="n">
        <v>2.927000093286876</v>
      </c>
      <c r="T805" s="49" t="n">
        <v>2.857968781877672</v>
      </c>
      <c r="U805" s="49" t="n">
        <v>2.788424537549572</v>
      </c>
      <c r="V805" s="49" t="n">
        <v>2.718541161103357</v>
      </c>
      <c r="W805" s="49" t="n">
        <v>2.653881333218527</v>
      </c>
      <c r="X805" s="49" t="n">
        <v>2.589671802791243</v>
      </c>
      <c r="Y805" s="49" t="n">
        <v>2.52543412104264</v>
      </c>
      <c r="Z805" s="49" t="n">
        <v>2.463570545544984</v>
      </c>
      <c r="AA805" s="49" t="n">
        <v>2.379738612252204</v>
      </c>
      <c r="AB805" s="49" t="n">
        <v>2.312331294036591</v>
      </c>
      <c r="AC805" s="49" t="n">
        <v>2.245137719116601</v>
      </c>
      <c r="AD805" s="49" t="n">
        <v>2.178078959605644</v>
      </c>
      <c r="AE805" s="49" t="n">
        <v>2.111084192801838</v>
      </c>
      <c r="AF805" s="50" t="n">
        <v>2.044089312110172</v>
      </c>
    </row>
    <row r="806" hidden="1" s="108">
      <c r="A806" s="49" t="inlineStr">
        <is>
          <t>Iceland_Onshore_2_high_temp_baseline</t>
        </is>
      </c>
      <c r="B806" s="49" t="n">
        <v>6.803819505933327</v>
      </c>
      <c r="C806" s="49" t="n">
        <v>6.50946351034696</v>
      </c>
      <c r="D806" s="49" t="n">
        <v>6.222091284612405</v>
      </c>
      <c r="E806" s="49" t="n">
        <v>5.939429604995635</v>
      </c>
      <c r="F806" s="49" t="n">
        <v>5.659805477773459</v>
      </c>
      <c r="G806" s="49" t="n">
        <v>5.381936044166038</v>
      </c>
      <c r="H806" s="49" t="n">
        <v>5.104801510636659</v>
      </c>
      <c r="I806" s="49" t="n">
        <v>4.827564583718385</v>
      </c>
      <c r="J806" s="49" t="n">
        <v>4.549517316743478</v>
      </c>
      <c r="K806" s="49" t="n">
        <v>4.270044812874294</v>
      </c>
      <c r="L806" s="49" t="n">
        <v>3.988599668297875</v>
      </c>
      <c r="M806" s="49" t="n">
        <v>3.892308859850233</v>
      </c>
      <c r="N806" s="49" t="n">
        <v>3.80628050199511</v>
      </c>
      <c r="O806" s="49" t="n">
        <v>3.721207023585663</v>
      </c>
      <c r="P806" s="49" t="n">
        <v>3.637158256751979</v>
      </c>
      <c r="Q806" s="49" t="n">
        <v>3.554462109445522</v>
      </c>
      <c r="R806" s="49" t="n">
        <v>3.472096271846879</v>
      </c>
      <c r="S806" s="49" t="n">
        <v>3.390221079201414</v>
      </c>
      <c r="T806" s="49" t="n">
        <v>3.310601856004028</v>
      </c>
      <c r="U806" s="49" t="n">
        <v>3.230402094998025</v>
      </c>
      <c r="V806" s="49" t="n">
        <v>3.149824670623071</v>
      </c>
      <c r="W806" s="49" t="n">
        <v>3.075200470650439</v>
      </c>
      <c r="X806" s="49" t="n">
        <v>3.001142624394551</v>
      </c>
      <c r="Y806" s="49" t="n">
        <v>2.927094637625268</v>
      </c>
      <c r="Z806" s="49" t="n">
        <v>2.855864488138138</v>
      </c>
      <c r="AA806" s="49" t="n">
        <v>2.759012444157001</v>
      </c>
      <c r="AB806" s="49" t="n">
        <v>2.681392430640751</v>
      </c>
      <c r="AC806" s="49" t="n">
        <v>2.604070312472792</v>
      </c>
      <c r="AD806" s="49" t="n">
        <v>2.526956186536543</v>
      </c>
      <c r="AE806" s="49" t="n">
        <v>2.449969637841002</v>
      </c>
      <c r="AF806" s="50" t="n">
        <v>2.373038128873592</v>
      </c>
    </row>
    <row r="807" hidden="1" s="108">
      <c r="A807" s="49" t="inlineStr">
        <is>
          <t>Iceland_Onshore_3_high_temp_baseline</t>
        </is>
      </c>
      <c r="B807" s="49" t="n">
        <v>10.65883036805581</v>
      </c>
      <c r="C807" s="49" t="n">
        <v>10.19945779168617</v>
      </c>
      <c r="D807" s="49" t="n">
        <v>9.751507611447575</v>
      </c>
      <c r="E807" s="49" t="n">
        <v>9.311362218801666</v>
      </c>
      <c r="F807" s="49" t="n">
        <v>8.876364008697831</v>
      </c>
      <c r="G807" s="49" t="n">
        <v>8.444479689619476</v>
      </c>
      <c r="H807" s="49" t="n">
        <v>8.014097292802987</v>
      </c>
      <c r="I807" s="49" t="n">
        <v>7.583897509964176</v>
      </c>
      <c r="J807" s="49" t="n">
        <v>7.152768845456665</v>
      </c>
      <c r="K807" s="49" t="n">
        <v>6.719749713697391</v>
      </c>
      <c r="L807" s="49" t="n">
        <v>6.283987708241266</v>
      </c>
      <c r="M807" s="49" t="n">
        <v>6.133101377572209</v>
      </c>
      <c r="N807" s="49" t="n">
        <v>5.99877452864113</v>
      </c>
      <c r="O807" s="49" t="n">
        <v>5.866007947090804</v>
      </c>
      <c r="P807" s="49" t="n">
        <v>5.734915893936137</v>
      </c>
      <c r="Q807" s="49" t="n">
        <v>5.606029220473951</v>
      </c>
      <c r="R807" s="49" t="n">
        <v>5.477700163931674</v>
      </c>
      <c r="S807" s="49" t="n">
        <v>5.350188604877079</v>
      </c>
      <c r="T807" s="49" t="n">
        <v>5.226346447173331</v>
      </c>
      <c r="U807" s="49" t="n">
        <v>5.101595696875671</v>
      </c>
      <c r="V807" s="49" t="n">
        <v>4.976264151832055</v>
      </c>
      <c r="W807" s="49" t="n">
        <v>4.860698801473019</v>
      </c>
      <c r="X807" s="49" t="n">
        <v>4.745932336135899</v>
      </c>
      <c r="Y807" s="49" t="n">
        <v>4.631059887576612</v>
      </c>
      <c r="Z807" s="49" t="n">
        <v>4.520603461366098</v>
      </c>
      <c r="AA807" s="49" t="n">
        <v>4.36871206056271</v>
      </c>
      <c r="AB807" s="49" t="n">
        <v>4.247699738644823</v>
      </c>
      <c r="AC807" s="49" t="n">
        <v>4.127025963003289</v>
      </c>
      <c r="AD807" s="49" t="n">
        <v>4.006538040312535</v>
      </c>
      <c r="AE807" s="49" t="n">
        <v>3.886098388040638</v>
      </c>
      <c r="AF807" s="50" t="n">
        <v>3.76558190126979</v>
      </c>
    </row>
    <row r="808" hidden="1" s="108">
      <c r="A808" s="49" t="inlineStr">
        <is>
          <t>Iceland_Offshore_1_high_temp_baseline</t>
        </is>
      </c>
      <c r="B808" s="49" t="n">
        <v>7.07852911624579</v>
      </c>
      <c r="C808" s="49" t="n">
        <v>6.75829660378349</v>
      </c>
      <c r="D808" s="49" t="n">
        <v>6.456170655803586</v>
      </c>
      <c r="E808" s="49" t="n">
        <v>6.166721436157109</v>
      </c>
      <c r="F808" s="49" t="n">
        <v>5.886501126734457</v>
      </c>
      <c r="G808" s="49" t="n">
        <v>5.613180636122799</v>
      </c>
      <c r="H808" s="49" t="n">
        <v>5.345108947608726</v>
      </c>
      <c r="I808" s="49" t="n">
        <v>5.081069274418318</v>
      </c>
      <c r="J808" s="49" t="n">
        <v>4.820135342355162</v>
      </c>
      <c r="K808" s="49" t="n">
        <v>4.561582280322498</v>
      </c>
      <c r="L808" s="49" t="n">
        <v>4.304829014432575</v>
      </c>
      <c r="M808" s="49" t="n">
        <v>4.188725239748148</v>
      </c>
      <c r="N808" s="49" t="n">
        <v>4.082431738780551</v>
      </c>
      <c r="O808" s="49" t="n">
        <v>3.982475933974764</v>
      </c>
      <c r="P808" s="49" t="n">
        <v>3.887433669257553</v>
      </c>
      <c r="Q808" s="49" t="n">
        <v>3.796432706603523</v>
      </c>
      <c r="R808" s="49" t="n">
        <v>3.709208079484903</v>
      </c>
      <c r="S808" s="49" t="n">
        <v>3.624280376084522</v>
      </c>
      <c r="T808" s="49" t="n">
        <v>3.541793600918353</v>
      </c>
      <c r="U808" s="49" t="n">
        <v>3.461967856697336</v>
      </c>
      <c r="V808" s="49" t="n">
        <v>3.382875847521579</v>
      </c>
      <c r="W808" s="49" t="n">
        <v>3.298880437279744</v>
      </c>
      <c r="X808" s="49" t="n">
        <v>3.216594595712565</v>
      </c>
      <c r="Y808" s="49" t="n">
        <v>3.136799620400086</v>
      </c>
      <c r="Z808" s="49" t="n">
        <v>3.061033480211225</v>
      </c>
      <c r="AA808" s="49" t="n">
        <v>2.96747001076064</v>
      </c>
      <c r="AB808" s="49" t="n">
        <v>2.890591316830645</v>
      </c>
      <c r="AC808" s="49" t="n">
        <v>2.815399396168413</v>
      </c>
      <c r="AD808" s="49" t="n">
        <v>2.741660564178825</v>
      </c>
      <c r="AE808" s="49" t="n">
        <v>2.669182684294231</v>
      </c>
      <c r="AF808" s="50" t="n">
        <v>2.59780584659201</v>
      </c>
    </row>
    <row r="809" hidden="1" s="108">
      <c r="A809" s="49" t="inlineStr">
        <is>
          <t>Iceland_Offshore_2_high_temp_baseline</t>
        </is>
      </c>
      <c r="B809" s="49" t="n">
        <v>8.167444830984346</v>
      </c>
      <c r="C809" s="49" t="n">
        <v>7.809545128970584</v>
      </c>
      <c r="D809" s="49" t="n">
        <v>7.475654990138853</v>
      </c>
      <c r="E809" s="49" t="n">
        <v>7.158810987759534</v>
      </c>
      <c r="F809" s="49" t="n">
        <v>6.85460378499695</v>
      </c>
      <c r="G809" s="49" t="n">
        <v>6.560065406613427</v>
      </c>
      <c r="H809" s="49" t="n">
        <v>6.27310147559458</v>
      </c>
      <c r="I809" s="49" t="n">
        <v>5.992177149403148</v>
      </c>
      <c r="J809" s="49" t="n">
        <v>5.716132093513099</v>
      </c>
      <c r="K809" s="49" t="n">
        <v>5.444065811568229</v>
      </c>
      <c r="L809" s="49" t="n">
        <v>5.175263554603664</v>
      </c>
      <c r="M809" s="49" t="n">
        <v>5.037909664518616</v>
      </c>
      <c r="N809" s="49" t="n">
        <v>4.913600227594469</v>
      </c>
      <c r="O809" s="49" t="n">
        <v>4.797707729278539</v>
      </c>
      <c r="P809" s="49" t="n">
        <v>4.6883361552824</v>
      </c>
      <c r="Q809" s="49" t="n">
        <v>4.584325035568662</v>
      </c>
      <c r="R809" s="49" t="n">
        <v>4.485324269769403</v>
      </c>
      <c r="S809" s="49" t="n">
        <v>4.389360307743123</v>
      </c>
      <c r="T809" s="49" t="n">
        <v>4.296627993570349</v>
      </c>
      <c r="U809" s="49" t="n">
        <v>4.207424135421888</v>
      </c>
      <c r="V809" s="49" t="n">
        <v>4.119173692646161</v>
      </c>
      <c r="W809" s="49" t="n">
        <v>4.023862160190141</v>
      </c>
      <c r="X809" s="49" t="n">
        <v>3.93091203352926</v>
      </c>
      <c r="Y809" s="49" t="n">
        <v>3.841375618305375</v>
      </c>
      <c r="Z809" s="49" t="n">
        <v>3.757322616060272</v>
      </c>
      <c r="AA809" s="49" t="n">
        <v>3.649479501067279</v>
      </c>
      <c r="AB809" s="49" t="n">
        <v>3.5640972041641</v>
      </c>
      <c r="AC809" s="49" t="n">
        <v>3.481070935666684</v>
      </c>
      <c r="AD809" s="49" t="n">
        <v>3.400092365959427</v>
      </c>
      <c r="AE809" s="49" t="n">
        <v>3.320908338818321</v>
      </c>
      <c r="AF809" s="50" t="n">
        <v>3.243308492360965</v>
      </c>
    </row>
    <row r="810" hidden="1" s="108">
      <c r="A810" s="49" t="inlineStr">
        <is>
          <t>Papua_New_Guinea_Onshore_2_low_temp_baseline</t>
        </is>
      </c>
      <c r="B810" s="49" t="n">
        <v>4.768007702553282</v>
      </c>
      <c r="C810" s="49" t="n">
        <v>4.637687630015028</v>
      </c>
      <c r="D810" s="49" t="n">
        <v>4.518265821773407</v>
      </c>
      <c r="E810" s="49" t="n">
        <v>4.407373658399147</v>
      </c>
      <c r="F810" s="49" t="n">
        <v>4.303322075329381</v>
      </c>
      <c r="G810" s="49" t="n">
        <v>4.204865812106927</v>
      </c>
      <c r="H810" s="49" t="n">
        <v>4.11106132809904</v>
      </c>
      <c r="I810" s="49" t="n">
        <v>4.021177123827313</v>
      </c>
      <c r="J810" s="49" t="n">
        <v>3.934634927462007</v>
      </c>
      <c r="K810" s="49" t="n">
        <v>3.850969855146608</v>
      </c>
      <c r="L810" s="49" t="n">
        <v>3.769802666224747</v>
      </c>
      <c r="M810" s="49" t="n">
        <v>3.691165327407446</v>
      </c>
      <c r="N810" s="49" t="n">
        <v>3.628054596874389</v>
      </c>
      <c r="O810" s="49" t="n">
        <v>3.566956800343132</v>
      </c>
      <c r="P810" s="49" t="n">
        <v>3.507971129652914</v>
      </c>
      <c r="Q810" s="49" t="n">
        <v>3.451572916195462</v>
      </c>
      <c r="R810" s="49" t="n">
        <v>3.396275634676932</v>
      </c>
      <c r="S810" s="49" t="n">
        <v>3.342311457068905</v>
      </c>
      <c r="T810" s="49" t="n">
        <v>3.292250565217855</v>
      </c>
      <c r="U810" s="49" t="n">
        <v>3.241965727245609</v>
      </c>
      <c r="V810" s="49" t="n">
        <v>3.191750695557663</v>
      </c>
      <c r="W810" s="49" t="n">
        <v>3.14738927347392</v>
      </c>
      <c r="X810" s="49" t="n">
        <v>3.104801643021558</v>
      </c>
      <c r="Y810" s="49" t="n">
        <v>3.063188029614464</v>
      </c>
      <c r="Z810" s="49" t="n">
        <v>3.026675095947496</v>
      </c>
      <c r="AA810" s="49" t="n">
        <v>2.953566392927025</v>
      </c>
      <c r="AB810" s="49" t="n">
        <v>2.909616582164402</v>
      </c>
      <c r="AC810" s="49" t="n">
        <v>2.86710052811627</v>
      </c>
      <c r="AD810" s="49" t="n">
        <v>2.825902797408642</v>
      </c>
      <c r="AE810" s="49" t="n">
        <v>2.785922372354324</v>
      </c>
      <c r="AF810" s="50" t="n">
        <v>2.747070321162193</v>
      </c>
    </row>
    <row r="811" hidden="1" s="108">
      <c r="A811" s="49" t="inlineStr">
        <is>
          <t>Papua_New_Guinea_Onshore_3_low_temp_baseline</t>
        </is>
      </c>
      <c r="B811" s="49" t="n">
        <v>6.368235766425361</v>
      </c>
      <c r="C811" s="49" t="n">
        <v>6.195680415195883</v>
      </c>
      <c r="D811" s="49" t="n">
        <v>6.038064862521325</v>
      </c>
      <c r="E811" s="49" t="n">
        <v>5.892144558434918</v>
      </c>
      <c r="F811" s="49" t="n">
        <v>5.755606000520312</v>
      </c>
      <c r="G811" s="49" t="n">
        <v>5.62674372033905</v>
      </c>
      <c r="H811" s="49" t="n">
        <v>5.504265610900933</v>
      </c>
      <c r="I811" s="49" t="n">
        <v>5.387170058665498</v>
      </c>
      <c r="J811" s="49" t="n">
        <v>5.274665365320933</v>
      </c>
      <c r="K811" s="49" t="n">
        <v>5.166115166046173</v>
      </c>
      <c r="L811" s="49" t="n">
        <v>5.061000419004425</v>
      </c>
      <c r="M811" s="49" t="n">
        <v>4.95521830100367</v>
      </c>
      <c r="N811" s="49" t="n">
        <v>4.870735503911327</v>
      </c>
      <c r="O811" s="49" t="n">
        <v>4.788996038656133</v>
      </c>
      <c r="P811" s="49" t="n">
        <v>4.710136732122235</v>
      </c>
      <c r="Q811" s="49" t="n">
        <v>4.634811061030184</v>
      </c>
      <c r="R811" s="49" t="n">
        <v>4.560977890642677</v>
      </c>
      <c r="S811" s="49" t="n">
        <v>4.48895654480977</v>
      </c>
      <c r="T811" s="49" t="n">
        <v>4.422278117266389</v>
      </c>
      <c r="U811" s="49" t="n">
        <v>4.355273733600277</v>
      </c>
      <c r="V811" s="49" t="n">
        <v>4.288347093147221</v>
      </c>
      <c r="W811" s="49" t="n">
        <v>4.229438396269829</v>
      </c>
      <c r="X811" s="49" t="n">
        <v>4.172939989813425</v>
      </c>
      <c r="Y811" s="49" t="n">
        <v>4.117753212535874</v>
      </c>
      <c r="Z811" s="49" t="n">
        <v>4.069545147870708</v>
      </c>
      <c r="AA811" s="49" t="n">
        <v>3.971059717230947</v>
      </c>
      <c r="AB811" s="49" t="n">
        <v>3.912592964841771</v>
      </c>
      <c r="AC811" s="49" t="n">
        <v>3.856070762584451</v>
      </c>
      <c r="AD811" s="49" t="n">
        <v>3.801334498220045</v>
      </c>
      <c r="AE811" s="49" t="n">
        <v>3.748245398848649</v>
      </c>
      <c r="AF811" s="50" t="n">
        <v>3.696681324008001</v>
      </c>
    </row>
    <row r="812" hidden="1" s="108">
      <c r="A812" s="49" t="inlineStr">
        <is>
          <t>Papua_New_Guinea_Offshore_1_low_temp_baseline</t>
        </is>
      </c>
      <c r="B812" s="49" t="n">
        <v>6.311210754933112</v>
      </c>
      <c r="C812" s="49" t="n">
        <v>6.110314197088486</v>
      </c>
      <c r="D812" s="49" t="n">
        <v>5.936816659177948</v>
      </c>
      <c r="E812" s="49" t="n">
        <v>5.78290469574786</v>
      </c>
      <c r="F812" s="49" t="n">
        <v>5.64365221220883</v>
      </c>
      <c r="G812" s="49" t="n">
        <v>5.515760736855717</v>
      </c>
      <c r="H812" s="49" t="n">
        <v>5.396917266756301</v>
      </c>
      <c r="I812" s="49" t="n">
        <v>5.285439395265769</v>
      </c>
      <c r="J812" s="49" t="n">
        <v>5.180066446862659</v>
      </c>
      <c r="K812" s="49" t="n">
        <v>5.079830161737637</v>
      </c>
      <c r="L812" s="49" t="n">
        <v>4.983971227600635</v>
      </c>
      <c r="M812" s="49" t="n">
        <v>4.852308577710988</v>
      </c>
      <c r="N812" s="49" t="n">
        <v>4.737307933991488</v>
      </c>
      <c r="O812" s="49" t="n">
        <v>4.633210286853728</v>
      </c>
      <c r="P812" s="49" t="n">
        <v>4.537628101625386</v>
      </c>
      <c r="Q812" s="49" t="n">
        <v>4.449088511476693</v>
      </c>
      <c r="R812" s="49" t="n">
        <v>4.367111605088588</v>
      </c>
      <c r="S812" s="49" t="n">
        <v>4.28927024305879</v>
      </c>
      <c r="T812" s="49" t="n">
        <v>4.215763803883797</v>
      </c>
      <c r="U812" s="49" t="n">
        <v>4.146912209224975</v>
      </c>
      <c r="V812" s="49" t="n">
        <v>4.079603620955108</v>
      </c>
      <c r="W812" s="49" t="n">
        <v>4.003612697785801</v>
      </c>
      <c r="X812" s="49" t="n">
        <v>3.930929032656316</v>
      </c>
      <c r="Y812" s="49" t="n">
        <v>3.862772945191822</v>
      </c>
      <c r="Z812" s="49" t="n">
        <v>3.80155636267466</v>
      </c>
      <c r="AA812" s="49" t="n">
        <v>3.712696060836657</v>
      </c>
      <c r="AB812" s="49" t="n">
        <v>3.650814881194141</v>
      </c>
      <c r="AC812" s="49" t="n">
        <v>3.592115755302142</v>
      </c>
      <c r="AD812" s="49" t="n">
        <v>3.536213422014343</v>
      </c>
      <c r="AE812" s="49" t="n">
        <v>3.482790975440782</v>
      </c>
      <c r="AF812" s="50" t="n">
        <v>3.431584587967987</v>
      </c>
    </row>
    <row r="813" hidden="1" s="108">
      <c r="A813" s="49" t="inlineStr">
        <is>
          <t>Papua_New_Guinea_PV_4_low_temp_baseline</t>
        </is>
      </c>
      <c r="B813" s="49" t="n">
        <v>4.485648587395152</v>
      </c>
      <c r="C813" s="49" t="n">
        <v>4.288465107574848</v>
      </c>
      <c r="D813" s="49" t="n">
        <v>4.112710961415878</v>
      </c>
      <c r="E813" s="49" t="n">
        <v>3.952351437849184</v>
      </c>
      <c r="F813" s="49" t="n">
        <v>3.803541273440933</v>
      </c>
      <c r="G813" s="49" t="n">
        <v>3.663690615429606</v>
      </c>
      <c r="H813" s="49" t="n">
        <v>3.530978140284736</v>
      </c>
      <c r="I813" s="49" t="n">
        <v>3.404077821935547</v>
      </c>
      <c r="J813" s="49" t="n">
        <v>3.281996375796637</v>
      </c>
      <c r="K813" s="49" t="n">
        <v>3.163971847592282</v>
      </c>
      <c r="L813" s="49" t="n">
        <v>3.049407806725133</v>
      </c>
      <c r="M813" s="49" t="n">
        <v>2.97514987953754</v>
      </c>
      <c r="N813" s="49" t="n">
        <v>2.905785474950311</v>
      </c>
      <c r="O813" s="49" t="n">
        <v>2.839767794893169</v>
      </c>
      <c r="P813" s="49" t="n">
        <v>2.776825139141567</v>
      </c>
      <c r="Q813" s="49" t="n">
        <v>2.715956028076405</v>
      </c>
      <c r="R813" s="49" t="n">
        <v>2.656546511750879</v>
      </c>
      <c r="S813" s="49" t="n">
        <v>2.599888327744142</v>
      </c>
      <c r="T813" s="49" t="n">
        <v>2.545051008179491</v>
      </c>
      <c r="U813" s="49" t="n">
        <v>2.492193428021215</v>
      </c>
      <c r="V813" s="49" t="n">
        <v>2.440553938472512</v>
      </c>
      <c r="W813" s="49" t="n">
        <v>2.388492448063238</v>
      </c>
      <c r="X813" s="49" t="n">
        <v>2.33717293672295</v>
      </c>
      <c r="Y813" s="49" t="n">
        <v>2.287755001492873</v>
      </c>
      <c r="Z813" s="49" t="n">
        <v>2.244541766722201</v>
      </c>
      <c r="AA813" s="49" t="n">
        <v>2.175184975072588</v>
      </c>
      <c r="AB813" s="49" t="n">
        <v>2.127499619002853</v>
      </c>
      <c r="AC813" s="49" t="n">
        <v>2.081555827685989</v>
      </c>
      <c r="AD813" s="49" t="n">
        <v>2.037180155913314</v>
      </c>
      <c r="AE813" s="49" t="n">
        <v>1.994225867243771</v>
      </c>
      <c r="AF813" s="50" t="n">
        <v>1.952567713868214</v>
      </c>
    </row>
    <row r="814" hidden="1" s="108">
      <c r="A814" s="49" t="inlineStr">
        <is>
          <t>Papua_New_Guinea_Onshore_2_high_temp_baseline</t>
        </is>
      </c>
      <c r="B814" s="49" t="n">
        <v>6.929961289252372</v>
      </c>
      <c r="C814" s="49" t="n">
        <v>6.644727691938058</v>
      </c>
      <c r="D814" s="49" t="n">
        <v>6.369387379123175</v>
      </c>
      <c r="E814" s="49" t="n">
        <v>6.101393984578426</v>
      </c>
      <c r="F814" s="49" t="n">
        <v>5.838905556353974</v>
      </c>
      <c r="G814" s="49" t="n">
        <v>5.580539950614088</v>
      </c>
      <c r="H814" s="49" t="n">
        <v>5.325227176009841</v>
      </c>
      <c r="I814" s="49" t="n">
        <v>5.072116030903414</v>
      </c>
      <c r="J814" s="49" t="n">
        <v>4.820512744894002</v>
      </c>
      <c r="K814" s="49" t="n">
        <v>4.569839309838887</v>
      </c>
      <c r="L814" s="49" t="n">
        <v>4.319604370312055</v>
      </c>
      <c r="M814" s="49" t="n">
        <v>4.220844749312635</v>
      </c>
      <c r="N814" s="49" t="n">
        <v>4.135560634567151</v>
      </c>
      <c r="O814" s="49" t="n">
        <v>4.051620842896764</v>
      </c>
      <c r="P814" s="49" t="n">
        <v>3.969126186697704</v>
      </c>
      <c r="Q814" s="49" t="n">
        <v>3.888517991496133</v>
      </c>
      <c r="R814" s="49" t="n">
        <v>3.808461417514956</v>
      </c>
      <c r="S814" s="49" t="n">
        <v>3.729173776040166</v>
      </c>
      <c r="T814" s="49" t="n">
        <v>3.652997513529635</v>
      </c>
      <c r="U814" s="49" t="n">
        <v>3.576193463318989</v>
      </c>
      <c r="V814" s="49" t="n">
        <v>3.499030511556405</v>
      </c>
      <c r="W814" s="49" t="n">
        <v>3.428528442382848</v>
      </c>
      <c r="X814" s="49" t="n">
        <v>3.359036100404121</v>
      </c>
      <c r="Y814" s="49" t="n">
        <v>3.289824089043284</v>
      </c>
      <c r="Z814" s="49" t="n">
        <v>3.224660191028875</v>
      </c>
      <c r="AA814" s="49" t="n">
        <v>3.125442761386675</v>
      </c>
      <c r="AB814" s="49" t="n">
        <v>3.05223982839</v>
      </c>
      <c r="AC814" s="49" t="n">
        <v>2.979726718419246</v>
      </c>
      <c r="AD814" s="49" t="n">
        <v>2.907795969344014</v>
      </c>
      <c r="AE814" s="49" t="n">
        <v>2.836352563286165</v>
      </c>
      <c r="AF814" s="50" t="n">
        <v>2.76531186088815</v>
      </c>
    </row>
    <row r="815" hidden="1" s="108">
      <c r="A815" s="49" t="inlineStr">
        <is>
          <t>Papua_New_Guinea_Onshore_3_high_temp_baseline</t>
        </is>
      </c>
      <c r="B815" s="49" t="n">
        <v>8.855623934388218</v>
      </c>
      <c r="C815" s="49" t="n">
        <v>8.504217020140826</v>
      </c>
      <c r="D815" s="49" t="n">
        <v>8.166008430864203</v>
      </c>
      <c r="E815" s="49" t="n">
        <v>7.837413904913472</v>
      </c>
      <c r="F815" s="49" t="n">
        <v>7.515827198431099</v>
      </c>
      <c r="G815" s="49" t="n">
        <v>7.199279210130264</v>
      </c>
      <c r="H815" s="49" t="n">
        <v>6.886232092433741</v>
      </c>
      <c r="I815" s="49" t="n">
        <v>6.575448946701377</v>
      </c>
      <c r="J815" s="49" t="n">
        <v>6.265908062914329</v>
      </c>
      <c r="K815" s="49" t="n">
        <v>5.956744552140549</v>
      </c>
      <c r="L815" s="49" t="n">
        <v>5.647209439631349</v>
      </c>
      <c r="M815" s="49" t="n">
        <v>5.520305474977407</v>
      </c>
      <c r="N815" s="49" t="n">
        <v>5.41191226666339</v>
      </c>
      <c r="O815" s="49" t="n">
        <v>5.305371446377194</v>
      </c>
      <c r="P815" s="49" t="n">
        <v>5.200823202028249</v>
      </c>
      <c r="Q815" s="49" t="n">
        <v>5.098876085113153</v>
      </c>
      <c r="R815" s="49" t="n">
        <v>4.997696514300329</v>
      </c>
      <c r="S815" s="49" t="n">
        <v>4.897584334344758</v>
      </c>
      <c r="T815" s="49" t="n">
        <v>4.801763896685163</v>
      </c>
      <c r="U815" s="49" t="n">
        <v>4.705092438607463</v>
      </c>
      <c r="V815" s="49" t="n">
        <v>4.607939867867479</v>
      </c>
      <c r="W815" s="49" t="n">
        <v>4.520119622136535</v>
      </c>
      <c r="X815" s="49" t="n">
        <v>4.433584016774098</v>
      </c>
      <c r="Y815" s="49" t="n">
        <v>4.34732380166126</v>
      </c>
      <c r="Z815" s="49" t="n">
        <v>4.266515187025595</v>
      </c>
      <c r="AA815" s="49" t="n">
        <v>4.138765130182803</v>
      </c>
      <c r="AB815" s="49" t="n">
        <v>4.046668641739237</v>
      </c>
      <c r="AC815" s="49" t="n">
        <v>3.955391908660335</v>
      </c>
      <c r="AD815" s="49" t="n">
        <v>3.864780441769831</v>
      </c>
      <c r="AE815" s="49" t="n">
        <v>3.774696642016967</v>
      </c>
      <c r="AF815" s="50" t="n">
        <v>3.685016934116459</v>
      </c>
    </row>
    <row r="816" hidden="1" s="108">
      <c r="A816" s="49" t="inlineStr">
        <is>
          <t>Papua_New_Guinea_Offshore_1_high_temp_baseline</t>
        </is>
      </c>
      <c r="B816" s="49" t="n">
        <v>8.073226620051107</v>
      </c>
      <c r="C816" s="49" t="n">
        <v>7.731755675226738</v>
      </c>
      <c r="D816" s="49" t="n">
        <v>7.415583948318318</v>
      </c>
      <c r="E816" s="49" t="n">
        <v>7.117151063538286</v>
      </c>
      <c r="F816" s="49" t="n">
        <v>6.83166124302997</v>
      </c>
      <c r="G816" s="49" t="n">
        <v>6.555878482820618</v>
      </c>
      <c r="H816" s="49" t="n">
        <v>6.287511732545026</v>
      </c>
      <c r="I816" s="49" t="n">
        <v>6.02487475502819</v>
      </c>
      <c r="J816" s="49" t="n">
        <v>5.766685699762851</v>
      </c>
      <c r="K816" s="49" t="n">
        <v>5.511942856535062</v>
      </c>
      <c r="L816" s="49" t="n">
        <v>5.259844347387956</v>
      </c>
      <c r="M816" s="49" t="n">
        <v>5.121551123425766</v>
      </c>
      <c r="N816" s="49" t="n">
        <v>4.99718571709865</v>
      </c>
      <c r="O816" s="49" t="n">
        <v>4.881778331635132</v>
      </c>
      <c r="P816" s="49" t="n">
        <v>4.773290273359315</v>
      </c>
      <c r="Q816" s="49" t="n">
        <v>4.670472703060809</v>
      </c>
      <c r="R816" s="49" t="n">
        <v>4.572945478328625</v>
      </c>
      <c r="S816" s="49" t="n">
        <v>4.478592104919121</v>
      </c>
      <c r="T816" s="49" t="n">
        <v>4.387617734849877</v>
      </c>
      <c r="U816" s="49" t="n">
        <v>4.30033616861874</v>
      </c>
      <c r="V816" s="49" t="n">
        <v>4.21399159061974</v>
      </c>
      <c r="W816" s="49" t="n">
        <v>4.120662314356544</v>
      </c>
      <c r="X816" s="49" t="n">
        <v>4.029656754212244</v>
      </c>
      <c r="Y816" s="49" t="n">
        <v>3.942088728277862</v>
      </c>
      <c r="Z816" s="49" t="n">
        <v>3.86015232019607</v>
      </c>
      <c r="AA816" s="49" t="n">
        <v>3.752665251423736</v>
      </c>
      <c r="AB816" s="49" t="n">
        <v>3.66888603259998</v>
      </c>
      <c r="AC816" s="49" t="n">
        <v>3.587384278762522</v>
      </c>
      <c r="AD816" s="49" t="n">
        <v>3.507822948711032</v>
      </c>
      <c r="AE816" s="49" t="n">
        <v>3.429924345370356</v>
      </c>
      <c r="AF816" s="50" t="n">
        <v>3.353456778677139</v>
      </c>
    </row>
    <row r="817" hidden="1" s="108">
      <c r="A817" s="49" t="inlineStr">
        <is>
          <t>Papua_New_Guinea_PV_4_high_temp_baseline</t>
        </is>
      </c>
      <c r="B817" s="49" t="n">
        <v>9.295042190838018</v>
      </c>
      <c r="C817" s="49" t="n">
        <v>8.773169474555319</v>
      </c>
      <c r="D817" s="49" t="n">
        <v>8.277331488963835</v>
      </c>
      <c r="E817" s="49" t="n">
        <v>7.799754084624791</v>
      </c>
      <c r="F817" s="49" t="n">
        <v>7.335442289105782</v>
      </c>
      <c r="G817" s="49" t="n">
        <v>6.880997923293553</v>
      </c>
      <c r="H817" s="49" t="n">
        <v>6.434002090166978</v>
      </c>
      <c r="I817" s="49" t="n">
        <v>5.992667970984955</v>
      </c>
      <c r="J817" s="49" t="n">
        <v>5.555633858587401</v>
      </c>
      <c r="K817" s="49" t="n">
        <v>5.121833782497964</v>
      </c>
      <c r="L817" s="49" t="n">
        <v>4.690413381977996</v>
      </c>
      <c r="M817" s="49" t="n">
        <v>4.553751175988477</v>
      </c>
      <c r="N817" s="49" t="n">
        <v>4.421691740355683</v>
      </c>
      <c r="O817" s="49" t="n">
        <v>4.292680339449243</v>
      </c>
      <c r="P817" s="49" t="n">
        <v>4.166446380943911</v>
      </c>
      <c r="Q817" s="49" t="n">
        <v>4.041986205855808</v>
      </c>
      <c r="R817" s="49" t="n">
        <v>3.918687193362058</v>
      </c>
      <c r="S817" s="49" t="n">
        <v>3.797848864108727</v>
      </c>
      <c r="T817" s="49" t="n">
        <v>3.678539652447382</v>
      </c>
      <c r="U817" s="49" t="n">
        <v>3.560920883187281</v>
      </c>
      <c r="V817" s="49" t="n">
        <v>3.444232260083584</v>
      </c>
      <c r="W817" s="49" t="n">
        <v>3.3284770455054</v>
      </c>
      <c r="X817" s="49" t="n">
        <v>3.212909405331811</v>
      </c>
      <c r="Y817" s="49" t="n">
        <v>3.09867860793414</v>
      </c>
      <c r="Z817" s="49" t="n">
        <v>2.990026298096155</v>
      </c>
      <c r="AA817" s="49" t="n">
        <v>2.855029618853019</v>
      </c>
      <c r="AB817" s="49" t="n">
        <v>2.740899205235891</v>
      </c>
      <c r="AC817" s="49" t="n">
        <v>2.627925405737588</v>
      </c>
      <c r="AD817" s="49" t="n">
        <v>2.515926102540232</v>
      </c>
      <c r="AE817" s="49" t="n">
        <v>2.404746536988879</v>
      </c>
      <c r="AF817" s="50" t="n">
        <v>2.294253930993013</v>
      </c>
    </row>
    <row r="818" hidden="1" s="108">
      <c r="A818" s="49" t="inlineStr">
        <is>
          <t>Cameroon_Onshore_3_low_temp_baseline</t>
        </is>
      </c>
      <c r="B818" s="49" t="n">
        <v>6.520657856503068</v>
      </c>
      <c r="C818" s="49" t="n">
        <v>6.345345192947711</v>
      </c>
      <c r="D818" s="49" t="n">
        <v>6.185712154144852</v>
      </c>
      <c r="E818" s="49" t="n">
        <v>6.038361071979857</v>
      </c>
      <c r="F818" s="49" t="n">
        <v>5.90086960034126</v>
      </c>
      <c r="G818" s="49" t="n">
        <v>5.77145232278998</v>
      </c>
      <c r="H818" s="49" t="n">
        <v>5.648756817424397</v>
      </c>
      <c r="I818" s="49" t="n">
        <v>5.531734946444854</v>
      </c>
      <c r="J818" s="49" t="n">
        <v>5.419558448829215</v>
      </c>
      <c r="K818" s="49" t="n">
        <v>5.311561766525029</v>
      </c>
      <c r="L818" s="49" t="n">
        <v>5.207202230024926</v>
      </c>
      <c r="M818" s="49" t="n">
        <v>5.098161433017051</v>
      </c>
      <c r="N818" s="49" t="n">
        <v>5.011481544445072</v>
      </c>
      <c r="O818" s="49" t="n">
        <v>4.927663233212638</v>
      </c>
      <c r="P818" s="49" t="n">
        <v>4.846850628596195</v>
      </c>
      <c r="Q818" s="49" t="n">
        <v>4.769730789366831</v>
      </c>
      <c r="R818" s="49" t="n">
        <v>4.694159070500469</v>
      </c>
      <c r="S818" s="49" t="n">
        <v>4.620471353539118</v>
      </c>
      <c r="T818" s="49" t="n">
        <v>4.552378718192227</v>
      </c>
      <c r="U818" s="49" t="n">
        <v>4.483924150755015</v>
      </c>
      <c r="V818" s="49" t="n">
        <v>4.415532169338575</v>
      </c>
      <c r="W818" s="49" t="n">
        <v>4.35554242360474</v>
      </c>
      <c r="X818" s="49" t="n">
        <v>4.298074789895011</v>
      </c>
      <c r="Y818" s="49" t="n">
        <v>4.241975172149901</v>
      </c>
      <c r="Z818" s="49" t="n">
        <v>4.193202151606369</v>
      </c>
      <c r="AA818" s="49" t="n">
        <v>4.091555212553374</v>
      </c>
      <c r="AB818" s="49" t="n">
        <v>4.031970772748561</v>
      </c>
      <c r="AC818" s="49" t="n">
        <v>3.974420210421231</v>
      </c>
      <c r="AD818" s="49" t="n">
        <v>3.918737396975335</v>
      </c>
      <c r="AE818" s="49" t="n">
        <v>3.864777003201914</v>
      </c>
      <c r="AF818" s="50" t="n">
        <v>3.812411136447972</v>
      </c>
    </row>
    <row r="819" hidden="1" s="108">
      <c r="A819" s="49" t="inlineStr">
        <is>
          <t>Cameroon_Offshore_1_low_temp_baseline</t>
        </is>
      </c>
      <c r="B819" s="49" t="n">
        <v>21.32377843811802</v>
      </c>
      <c r="C819" s="49" t="n">
        <v>20.65326086974623</v>
      </c>
      <c r="D819" s="49" t="n">
        <v>20.08292378518827</v>
      </c>
      <c r="E819" s="49" t="n">
        <v>19.58411196934836</v>
      </c>
      <c r="F819" s="49" t="n">
        <v>19.1387578168427</v>
      </c>
      <c r="G819" s="49" t="n">
        <v>18.73476192211357</v>
      </c>
      <c r="H819" s="49" t="n">
        <v>18.3636383127976</v>
      </c>
      <c r="I819" s="49" t="n">
        <v>18.01921314170447</v>
      </c>
      <c r="J819" s="49" t="n">
        <v>17.69685878437073</v>
      </c>
      <c r="K819" s="49" t="n">
        <v>17.39301964275633</v>
      </c>
      <c r="L819" s="49" t="n">
        <v>17.10490606841685</v>
      </c>
      <c r="M819" s="49" t="n">
        <v>16.64444087424837</v>
      </c>
      <c r="N819" s="49" t="n">
        <v>16.2448353787678</v>
      </c>
      <c r="O819" s="49" t="n">
        <v>15.88497933753406</v>
      </c>
      <c r="P819" s="49" t="n">
        <v>15.5561229431248</v>
      </c>
      <c r="Q819" s="49" t="n">
        <v>15.2528696770093</v>
      </c>
      <c r="R819" s="49" t="n">
        <v>14.97346332960942</v>
      </c>
      <c r="S819" s="49" t="n">
        <v>14.70900869632734</v>
      </c>
      <c r="T819" s="49" t="n">
        <v>14.46023985369059</v>
      </c>
      <c r="U819" s="49" t="n">
        <v>14.22833275247444</v>
      </c>
      <c r="V819" s="49" t="n">
        <v>14.00188176065147</v>
      </c>
      <c r="W819" s="49" t="n">
        <v>13.7433626495739</v>
      </c>
      <c r="X819" s="49" t="n">
        <v>13.49678021955798</v>
      </c>
      <c r="Y819" s="49" t="n">
        <v>13.26661345129832</v>
      </c>
      <c r="Z819" s="49" t="n">
        <v>13.06171189738387</v>
      </c>
      <c r="AA819" s="49" t="n">
        <v>12.75525820644161</v>
      </c>
      <c r="AB819" s="49" t="n">
        <v>12.54756203303833</v>
      </c>
      <c r="AC819" s="49" t="n">
        <v>12.35136351766167</v>
      </c>
      <c r="AD819" s="49" t="n">
        <v>12.16525364025075</v>
      </c>
      <c r="AE819" s="49" t="n">
        <v>11.9880737620637</v>
      </c>
      <c r="AF819" s="50" t="n">
        <v>11.81885965547271</v>
      </c>
    </row>
    <row r="820" hidden="1" s="108">
      <c r="A820" s="49" t="inlineStr">
        <is>
          <t>Cameroon_PV_4_low_temp_baseline</t>
        </is>
      </c>
      <c r="B820" s="49" t="n">
        <v>4.906104693666222</v>
      </c>
      <c r="C820" s="49" t="n">
        <v>4.685524215659303</v>
      </c>
      <c r="D820" s="49" t="n">
        <v>4.491315516089299</v>
      </c>
      <c r="E820" s="49" t="n">
        <v>4.316052020928992</v>
      </c>
      <c r="F820" s="49" t="n">
        <v>4.155002671437543</v>
      </c>
      <c r="G820" s="49" t="n">
        <v>4.004981796158142</v>
      </c>
      <c r="H820" s="49" t="n">
        <v>3.86374964831707</v>
      </c>
      <c r="I820" s="49" t="n">
        <v>3.729676028155741</v>
      </c>
      <c r="J820" s="49" t="n">
        <v>3.601540178728466</v>
      </c>
      <c r="K820" s="49" t="n">
        <v>3.478405962339508</v>
      </c>
      <c r="L820" s="49" t="n">
        <v>3.359540869307892</v>
      </c>
      <c r="M820" s="49" t="n">
        <v>3.275434143986645</v>
      </c>
      <c r="N820" s="49" t="n">
        <v>3.197329215129409</v>
      </c>
      <c r="O820" s="49" t="n">
        <v>3.123303550460598</v>
      </c>
      <c r="P820" s="49" t="n">
        <v>3.053021040774965</v>
      </c>
      <c r="Q820" s="49" t="n">
        <v>2.985237066072803</v>
      </c>
      <c r="R820" s="49" t="n">
        <v>2.919189013221581</v>
      </c>
      <c r="S820" s="49" t="n">
        <v>2.856486440327237</v>
      </c>
      <c r="T820" s="49" t="n">
        <v>2.795972691238421</v>
      </c>
      <c r="U820" s="49" t="n">
        <v>2.737847084833991</v>
      </c>
      <c r="V820" s="49" t="n">
        <v>2.681162746701431</v>
      </c>
      <c r="W820" s="49" t="n">
        <v>2.62387571995924</v>
      </c>
      <c r="X820" s="49" t="n">
        <v>2.567439585390886</v>
      </c>
      <c r="Y820" s="49" t="n">
        <v>2.513298816048602</v>
      </c>
      <c r="Z820" s="49" t="n">
        <v>2.466810098411683</v>
      </c>
      <c r="AA820" s="49" t="n">
        <v>2.387711944910498</v>
      </c>
      <c r="AB820" s="49" t="n">
        <v>2.335519436960406</v>
      </c>
      <c r="AC820" s="49" t="n">
        <v>2.2854261116851</v>
      </c>
      <c r="AD820" s="49" t="n">
        <v>2.237216658863948</v>
      </c>
      <c r="AE820" s="49" t="n">
        <v>2.190709058773891</v>
      </c>
      <c r="AF820" s="50" t="n">
        <v>2.145748072929096</v>
      </c>
    </row>
    <row r="821" hidden="1" s="108">
      <c r="A821" s="49" t="inlineStr">
        <is>
          <t>Cameroon_Onshore_3_high_temp_baseline</t>
        </is>
      </c>
      <c r="B821" s="49" t="n">
        <v>8.816492640593061</v>
      </c>
      <c r="C821" s="49" t="n">
        <v>8.46955199786662</v>
      </c>
      <c r="D821" s="49" t="n">
        <v>8.13662896342206</v>
      </c>
      <c r="E821" s="49" t="n">
        <v>7.8141252283919</v>
      </c>
      <c r="F821" s="49" t="n">
        <v>7.49943706066415</v>
      </c>
      <c r="G821" s="49" t="n">
        <v>7.190609545166589</v>
      </c>
      <c r="H821" s="49" t="n">
        <v>6.886127859748873</v>
      </c>
      <c r="I821" s="49" t="n">
        <v>6.584785282293265</v>
      </c>
      <c r="J821" s="49" t="n">
        <v>6.285596422095786</v>
      </c>
      <c r="K821" s="49" t="n">
        <v>5.98773826829552</v>
      </c>
      <c r="L821" s="49" t="n">
        <v>5.69050897724403</v>
      </c>
      <c r="M821" s="49" t="n">
        <v>5.564102401033158</v>
      </c>
      <c r="N821" s="49" t="n">
        <v>5.456949713708175</v>
      </c>
      <c r="O821" s="49" t="n">
        <v>5.351730039340188</v>
      </c>
      <c r="P821" s="49" t="n">
        <v>5.248590403702507</v>
      </c>
      <c r="Q821" s="49" t="n">
        <v>5.148165376889525</v>
      </c>
      <c r="R821" s="49" t="n">
        <v>5.048548049711966</v>
      </c>
      <c r="S821" s="49" t="n">
        <v>4.95005123409046</v>
      </c>
      <c r="T821" s="49" t="n">
        <v>4.856033043375632</v>
      </c>
      <c r="U821" s="49" t="n">
        <v>4.761140381601646</v>
      </c>
      <c r="V821" s="49" t="n">
        <v>4.665758373297627</v>
      </c>
      <c r="W821" s="49" t="n">
        <v>4.579659154128334</v>
      </c>
      <c r="X821" s="49" t="n">
        <v>4.495043895478664</v>
      </c>
      <c r="Y821" s="49" t="n">
        <v>4.410867744640567</v>
      </c>
      <c r="Z821" s="49" t="n">
        <v>4.332542176273728</v>
      </c>
      <c r="AA821" s="49" t="n">
        <v>4.205342186153314</v>
      </c>
      <c r="AB821" s="49" t="n">
        <v>4.115532759945066</v>
      </c>
      <c r="AC821" s="49" t="n">
        <v>4.026750347264755</v>
      </c>
      <c r="AD821" s="49" t="n">
        <v>3.938842106983673</v>
      </c>
      <c r="AE821" s="49" t="n">
        <v>3.851672889990265</v>
      </c>
      <c r="AF821" s="50" t="n">
        <v>3.765122293749596</v>
      </c>
    </row>
    <row r="822" hidden="1" s="108">
      <c r="A822" s="49" t="inlineStr">
        <is>
          <t>Cameroon_Offshore_1_high_temp_baseline</t>
        </is>
      </c>
      <c r="B822" s="49" t="n">
        <v>22.96947652905928</v>
      </c>
      <c r="C822" s="49" t="n">
        <v>22.10400126309712</v>
      </c>
      <c r="D822" s="49" t="n">
        <v>21.329208372642</v>
      </c>
      <c r="E822" s="49" t="n">
        <v>20.61735227849329</v>
      </c>
      <c r="F822" s="49" t="n">
        <v>19.95075660436467</v>
      </c>
      <c r="G822" s="49" t="n">
        <v>19.31741417294005</v>
      </c>
      <c r="H822" s="49" t="n">
        <v>18.70874084223551</v>
      </c>
      <c r="I822" s="49" t="n">
        <v>18.11833178951179</v>
      </c>
      <c r="J822" s="49" t="n">
        <v>17.54122745020231</v>
      </c>
      <c r="K822" s="49" t="n">
        <v>16.97345713540716</v>
      </c>
      <c r="L822" s="49" t="n">
        <v>16.41174259113295</v>
      </c>
      <c r="M822" s="49" t="n">
        <v>15.99379801833052</v>
      </c>
      <c r="N822" s="49" t="n">
        <v>15.62666918676509</v>
      </c>
      <c r="O822" s="49" t="n">
        <v>15.29215143229305</v>
      </c>
      <c r="P822" s="49" t="n">
        <v>14.98278329714381</v>
      </c>
      <c r="Q822" s="49" t="n">
        <v>14.69399654696226</v>
      </c>
      <c r="R822" s="49" t="n">
        <v>14.4244091337193</v>
      </c>
      <c r="S822" s="49" t="n">
        <v>14.16625886919698</v>
      </c>
      <c r="T822" s="49" t="n">
        <v>13.9203071726717</v>
      </c>
      <c r="U822" s="49" t="n">
        <v>13.68771538765261</v>
      </c>
      <c r="V822" s="49" t="n">
        <v>13.45836138721589</v>
      </c>
      <c r="W822" s="49" t="n">
        <v>13.20255265703539</v>
      </c>
      <c r="X822" s="49" t="n">
        <v>12.95499646321503</v>
      </c>
      <c r="Y822" s="49" t="n">
        <v>12.71976907977344</v>
      </c>
      <c r="Z822" s="49" t="n">
        <v>12.50491494217513</v>
      </c>
      <c r="AA822" s="49" t="n">
        <v>12.1957942935953</v>
      </c>
      <c r="AB822" s="49" t="n">
        <v>11.97344860700411</v>
      </c>
      <c r="AC822" s="49" t="n">
        <v>11.75907583721638</v>
      </c>
      <c r="AD822" s="49" t="n">
        <v>11.55140827152235</v>
      </c>
      <c r="AE822" s="49" t="n">
        <v>11.34939411929785</v>
      </c>
      <c r="AF822" s="50" t="n">
        <v>11.15214841282673</v>
      </c>
    </row>
    <row r="823" hidden="1" s="108">
      <c r="A823" s="49" t="inlineStr">
        <is>
          <t>Cameroon_PV_4_high_temp_baseline</t>
        </is>
      </c>
      <c r="B823" s="49" t="n">
        <v>9.363650873412332</v>
      </c>
      <c r="C823" s="49" t="n">
        <v>8.83835728572552</v>
      </c>
      <c r="D823" s="49" t="n">
        <v>8.34294330289627</v>
      </c>
      <c r="E823" s="49" t="n">
        <v>7.868720751200799</v>
      </c>
      <c r="F823" s="49" t="n">
        <v>7.410121067929577</v>
      </c>
      <c r="G823" s="49" t="n">
        <v>6.963367426169484</v>
      </c>
      <c r="H823" s="49" t="n">
        <v>6.525781557726795</v>
      </c>
      <c r="I823" s="49" t="n">
        <v>6.09539418765708</v>
      </c>
      <c r="J823" s="49" t="n">
        <v>5.670712928825585</v>
      </c>
      <c r="K823" s="49" t="n">
        <v>5.25057726755359</v>
      </c>
      <c r="L823" s="49" t="n">
        <v>4.834064319766878</v>
      </c>
      <c r="M823" s="49" t="n">
        <v>4.694492114263517</v>
      </c>
      <c r="N823" s="49" t="n">
        <v>4.560371278509963</v>
      </c>
      <c r="O823" s="49" t="n">
        <v>4.429851377190722</v>
      </c>
      <c r="P823" s="49" t="n">
        <v>4.302616908465183</v>
      </c>
      <c r="Q823" s="49" t="n">
        <v>4.177470646823169</v>
      </c>
      <c r="R823" s="49" t="n">
        <v>4.053681322326536</v>
      </c>
      <c r="S823" s="49" t="n">
        <v>3.932816657003775</v>
      </c>
      <c r="T823" s="49" t="n">
        <v>3.813762297511373</v>
      </c>
      <c r="U823" s="49" t="n">
        <v>3.696717788292385</v>
      </c>
      <c r="V823" s="49" t="n">
        <v>3.580770988185959</v>
      </c>
      <c r="W823" s="49" t="n">
        <v>3.465523281357504</v>
      </c>
      <c r="X823" s="49" t="n">
        <v>3.350508794558182</v>
      </c>
      <c r="Y823" s="49" t="n">
        <v>3.237120477899496</v>
      </c>
      <c r="Z823" s="49" t="n">
        <v>3.130504351288292</v>
      </c>
      <c r="AA823" s="49" t="n">
        <v>2.991957202475667</v>
      </c>
      <c r="AB823" s="49" t="n">
        <v>2.878710891304648</v>
      </c>
      <c r="AC823" s="49" t="n">
        <v>2.766885721439697</v>
      </c>
      <c r="AD823" s="49" t="n">
        <v>2.656265757644347</v>
      </c>
      <c r="AE823" s="49" t="n">
        <v>2.546667649488662</v>
      </c>
      <c r="AF823" s="50" t="n">
        <v>2.437934221157055</v>
      </c>
    </row>
    <row r="824" hidden="1" s="108">
      <c r="A824" s="49" t="inlineStr">
        <is>
          <t>South_Africa_Onshore_3_low_temp_baseline</t>
        </is>
      </c>
      <c r="B824" s="49" t="n">
        <v>6.364330224812186</v>
      </c>
      <c r="C824" s="49" t="n">
        <v>6.192502552669792</v>
      </c>
      <c r="D824" s="49" t="n">
        <v>6.035677808892951</v>
      </c>
      <c r="E824" s="49" t="n">
        <v>5.890579171429967</v>
      </c>
      <c r="F824" s="49" t="n">
        <v>5.754869485230257</v>
      </c>
      <c r="G824" s="49" t="n">
        <v>5.626825265680458</v>
      </c>
      <c r="H824" s="49" t="n">
        <v>5.505140221410803</v>
      </c>
      <c r="I824" s="49" t="n">
        <v>5.388801242783883</v>
      </c>
      <c r="J824" s="49" t="n">
        <v>5.27700707064662</v>
      </c>
      <c r="K824" s="49" t="n">
        <v>5.169113202264581</v>
      </c>
      <c r="L824" s="49" t="n">
        <v>5.064593522327528</v>
      </c>
      <c r="M824" s="49" t="n">
        <v>4.958691344936554</v>
      </c>
      <c r="N824" s="49" t="n">
        <v>4.874194416223855</v>
      </c>
      <c r="O824" s="49" t="n">
        <v>4.792451408332562</v>
      </c>
      <c r="P824" s="49" t="n">
        <v>4.713600058346706</v>
      </c>
      <c r="Q824" s="49" t="n">
        <v>4.638297487882719</v>
      </c>
      <c r="R824" s="49" t="n">
        <v>4.564492013707633</v>
      </c>
      <c r="S824" s="49" t="n">
        <v>4.492504761723121</v>
      </c>
      <c r="T824" s="49" t="n">
        <v>4.425885804588152</v>
      </c>
      <c r="U824" s="49" t="n">
        <v>4.358936251145601</v>
      </c>
      <c r="V824" s="49" t="n">
        <v>4.292061950488838</v>
      </c>
      <c r="W824" s="49" t="n">
        <v>4.233248067515571</v>
      </c>
      <c r="X824" s="49" t="n">
        <v>4.176847395045187</v>
      </c>
      <c r="Y824" s="49" t="n">
        <v>4.121755225857573</v>
      </c>
      <c r="Z824" s="49" t="n">
        <v>4.073667002154667</v>
      </c>
      <c r="AA824" s="49" t="n">
        <v>3.9750422833901</v>
      </c>
      <c r="AB824" s="49" t="n">
        <v>3.916628658327818</v>
      </c>
      <c r="AC824" s="49" t="n">
        <v>3.860160236714928</v>
      </c>
      <c r="AD824" s="49" t="n">
        <v>3.80547733689945</v>
      </c>
      <c r="AE824" s="49" t="n">
        <v>3.752440256238866</v>
      </c>
      <c r="AF824" s="50" t="n">
        <v>3.70092604155112</v>
      </c>
    </row>
    <row r="825" hidden="1" s="108">
      <c r="A825" s="49" t="inlineStr">
        <is>
          <t>South_Africa_Offshore_1_low_temp_baseline</t>
        </is>
      </c>
      <c r="B825" s="49" t="n">
        <v>5.928952971877276</v>
      </c>
      <c r="C825" s="49" t="n">
        <v>5.739031042321308</v>
      </c>
      <c r="D825" s="49" t="n">
        <v>5.573703745963714</v>
      </c>
      <c r="E825" s="49" t="n">
        <v>5.425963897967472</v>
      </c>
      <c r="F825" s="49" t="n">
        <v>5.291393576730771</v>
      </c>
      <c r="G825" s="49" t="n">
        <v>5.167034476603476</v>
      </c>
      <c r="H825" s="49" t="n">
        <v>5.050812055528226</v>
      </c>
      <c r="I825" s="49" t="n">
        <v>4.941217298561456</v>
      </c>
      <c r="J825" s="49" t="n">
        <v>4.837119412880162</v>
      </c>
      <c r="K825" s="49" t="n">
        <v>4.737649859478683</v>
      </c>
      <c r="L825" s="49" t="n">
        <v>4.642127499057087</v>
      </c>
      <c r="M825" s="49" t="n">
        <v>4.520802630097344</v>
      </c>
      <c r="N825" s="49" t="n">
        <v>4.414438263073402</v>
      </c>
      <c r="O825" s="49" t="n">
        <v>4.317874870012633</v>
      </c>
      <c r="P825" s="49" t="n">
        <v>4.228973149648199</v>
      </c>
      <c r="Q825" s="49" t="n">
        <v>4.146413183734633</v>
      </c>
      <c r="R825" s="49" t="n">
        <v>4.069764568019662</v>
      </c>
      <c r="S825" s="49" t="n">
        <v>3.99685255287568</v>
      </c>
      <c r="T825" s="49" t="n">
        <v>3.927855271063502</v>
      </c>
      <c r="U825" s="49" t="n">
        <v>3.863058848974599</v>
      </c>
      <c r="V825" s="49" t="n">
        <v>3.79967520188123</v>
      </c>
      <c r="W825" s="49" t="n">
        <v>3.728539034911954</v>
      </c>
      <c r="X825" s="49" t="n">
        <v>3.66039567850697</v>
      </c>
      <c r="Y825" s="49" t="n">
        <v>3.596338010873656</v>
      </c>
      <c r="Z825" s="49" t="n">
        <v>3.53852649020331</v>
      </c>
      <c r="AA825" s="49" t="n">
        <v>3.455978795088011</v>
      </c>
      <c r="AB825" s="49" t="n">
        <v>3.39762921456617</v>
      </c>
      <c r="AC825" s="49" t="n">
        <v>3.342158600820036</v>
      </c>
      <c r="AD825" s="49" t="n">
        <v>3.289221497103862</v>
      </c>
      <c r="AE825" s="49" t="n">
        <v>3.238533678304116</v>
      </c>
      <c r="AF825" s="50" t="n">
        <v>3.189858467403292</v>
      </c>
    </row>
    <row r="826" hidden="1" s="108">
      <c r="A826" s="49" t="inlineStr">
        <is>
          <t>South_Africa_Offshore_2_low_temp_baseline</t>
        </is>
      </c>
      <c r="B826" s="49" t="n">
        <v>7.660201416674021</v>
      </c>
      <c r="C826" s="49" t="n">
        <v>7.416470315320996</v>
      </c>
      <c r="D826" s="49" t="n">
        <v>7.206222774617141</v>
      </c>
      <c r="E826" s="49" t="n">
        <v>7.019926807346906</v>
      </c>
      <c r="F826" s="49" t="n">
        <v>6.851573402300823</v>
      </c>
      <c r="G826" s="49" t="n">
        <v>6.697139409477798</v>
      </c>
      <c r="H826" s="49" t="n">
        <v>6.553804008983387</v>
      </c>
      <c r="I826" s="49" t="n">
        <v>6.419515722031455</v>
      </c>
      <c r="J826" s="49" t="n">
        <v>6.292737576474655</v>
      </c>
      <c r="K826" s="49" t="n">
        <v>6.172289334744717</v>
      </c>
      <c r="L826" s="49" t="n">
        <v>6.057245660872495</v>
      </c>
      <c r="M826" s="49" t="n">
        <v>5.896939214266164</v>
      </c>
      <c r="N826" s="49" t="n">
        <v>5.757007823668971</v>
      </c>
      <c r="O826" s="49" t="n">
        <v>5.630406378471756</v>
      </c>
      <c r="P826" s="49" t="n">
        <v>5.514214120131838</v>
      </c>
      <c r="Q826" s="49" t="n">
        <v>5.406629239947939</v>
      </c>
      <c r="R826" s="49" t="n">
        <v>5.307064579357553</v>
      </c>
      <c r="S826" s="49" t="n">
        <v>5.212551194705874</v>
      </c>
      <c r="T826" s="49" t="n">
        <v>5.123332933743399</v>
      </c>
      <c r="U826" s="49" t="n">
        <v>5.03980107347224</v>
      </c>
      <c r="V826" s="49" t="n">
        <v>4.958149352869691</v>
      </c>
      <c r="W826" s="49" t="n">
        <v>4.865860313707676</v>
      </c>
      <c r="X826" s="49" t="n">
        <v>4.777613074253701</v>
      </c>
      <c r="Y826" s="49" t="n">
        <v>4.694901505647651</v>
      </c>
      <c r="Z826" s="49" t="n">
        <v>4.620677990644588</v>
      </c>
      <c r="AA826" s="49" t="n">
        <v>4.51262653144401</v>
      </c>
      <c r="AB826" s="49" t="n">
        <v>4.437583680045364</v>
      </c>
      <c r="AC826" s="49" t="n">
        <v>4.366433320690524</v>
      </c>
      <c r="AD826" s="49" t="n">
        <v>4.298704775005374</v>
      </c>
      <c r="AE826" s="49" t="n">
        <v>4.234010881708897</v>
      </c>
      <c r="AF826" s="50" t="n">
        <v>4.172029329736341</v>
      </c>
    </row>
    <row r="827" hidden="1" s="108">
      <c r="A827" s="49" t="inlineStr">
        <is>
          <t>South_Africa_PV_4_low_temp_baseline</t>
        </is>
      </c>
      <c r="B827" s="49" t="n">
        <v>6.348157224952029</v>
      </c>
      <c r="C827" s="49" t="n">
        <v>6.061183689296874</v>
      </c>
      <c r="D827" s="49" t="n">
        <v>5.809331455656537</v>
      </c>
      <c r="E827" s="49" t="n">
        <v>5.582685855531105</v>
      </c>
      <c r="F827" s="49" t="n">
        <v>5.374930372070184</v>
      </c>
      <c r="G827" s="49" t="n">
        <v>5.181811470904227</v>
      </c>
      <c r="H827" s="49" t="n">
        <v>5.000338418554781</v>
      </c>
      <c r="I827" s="49" t="n">
        <v>4.828334258111343</v>
      </c>
      <c r="J827" s="49" t="n">
        <v>4.664168683910746</v>
      </c>
      <c r="K827" s="49" t="n">
        <v>4.506591404526553</v>
      </c>
      <c r="L827" s="49" t="n">
        <v>4.35462401708188</v>
      </c>
      <c r="M827" s="49" t="n">
        <v>4.244936182785268</v>
      </c>
      <c r="N827" s="49" t="n">
        <v>4.143202292997949</v>
      </c>
      <c r="O827" s="49" t="n">
        <v>4.046867992839986</v>
      </c>
      <c r="P827" s="49" t="n">
        <v>3.955487728663355</v>
      </c>
      <c r="Q827" s="49" t="n">
        <v>3.867407580507218</v>
      </c>
      <c r="R827" s="49" t="n">
        <v>3.781614177751743</v>
      </c>
      <c r="S827" s="49" t="n">
        <v>3.700249034161803</v>
      </c>
      <c r="T827" s="49" t="n">
        <v>3.621774713770692</v>
      </c>
      <c r="U827" s="49" t="n">
        <v>3.546457147881259</v>
      </c>
      <c r="V827" s="49" t="n">
        <v>3.47303745848296</v>
      </c>
      <c r="W827" s="49" t="n">
        <v>3.398802555786455</v>
      </c>
      <c r="X827" s="49" t="n">
        <v>3.325680370483622</v>
      </c>
      <c r="Y827" s="49" t="n">
        <v>3.255593560949433</v>
      </c>
      <c r="Z827" s="49" t="n">
        <v>3.195672279256585</v>
      </c>
      <c r="AA827" s="49" t="n">
        <v>3.092330448264429</v>
      </c>
      <c r="AB827" s="49" t="n">
        <v>3.024779346963034</v>
      </c>
      <c r="AC827" s="49" t="n">
        <v>2.96000497329121</v>
      </c>
      <c r="AD827" s="49" t="n">
        <v>2.897721531041115</v>
      </c>
      <c r="AE827" s="49" t="n">
        <v>2.837687440688835</v>
      </c>
      <c r="AF827" s="50" t="n">
        <v>2.779696692456011</v>
      </c>
    </row>
    <row r="828" hidden="1" s="108">
      <c r="A828" s="49" t="inlineStr">
        <is>
          <t>South_Africa_Onshore_3_high_temp_baseline</t>
        </is>
      </c>
      <c r="B828" s="49" t="n">
        <v>8.675663205149307</v>
      </c>
      <c r="C828" s="49" t="n">
        <v>8.336775339135729</v>
      </c>
      <c r="D828" s="49" t="n">
        <v>8.011206511922973</v>
      </c>
      <c r="E828" s="49" t="n">
        <v>7.695365790085317</v>
      </c>
      <c r="F828" s="49" t="n">
        <v>7.386643093568461</v>
      </c>
      <c r="G828" s="49" t="n">
        <v>7.083067243348186</v>
      </c>
      <c r="H828" s="49" t="n">
        <v>6.783099432510415</v>
      </c>
      <c r="I828" s="49" t="n">
        <v>6.485502520319393</v>
      </c>
      <c r="J828" s="49" t="n">
        <v>6.189255007696847</v>
      </c>
      <c r="K828" s="49" t="n">
        <v>5.893492486912239</v>
      </c>
      <c r="L828" s="49" t="n">
        <v>5.597466601573528</v>
      </c>
      <c r="M828" s="49" t="n">
        <v>5.472869150512134</v>
      </c>
      <c r="N828" s="49" t="n">
        <v>5.366989738247181</v>
      </c>
      <c r="O828" s="49" t="n">
        <v>5.262935782930973</v>
      </c>
      <c r="P828" s="49" t="n">
        <v>5.1608472193053</v>
      </c>
      <c r="Q828" s="49" t="n">
        <v>5.061338077212583</v>
      </c>
      <c r="R828" s="49" t="n">
        <v>4.962549096244726</v>
      </c>
      <c r="S828" s="49" t="n">
        <v>4.864782297007178</v>
      </c>
      <c r="T828" s="49" t="n">
        <v>4.771298687893768</v>
      </c>
      <c r="U828" s="49" t="n">
        <v>4.676891088671177</v>
      </c>
      <c r="V828" s="49" t="n">
        <v>4.581933274382876</v>
      </c>
      <c r="W828" s="49" t="n">
        <v>4.496632305202791</v>
      </c>
      <c r="X828" s="49" t="n">
        <v>4.412555959279512</v>
      </c>
      <c r="Y828" s="49" t="n">
        <v>4.328679090592705</v>
      </c>
      <c r="Z828" s="49" t="n">
        <v>4.250226716071348</v>
      </c>
      <c r="AA828" s="49" t="n">
        <v>4.124269595742987</v>
      </c>
      <c r="AB828" s="49" t="n">
        <v>4.034245316990487</v>
      </c>
      <c r="AC828" s="49" t="n">
        <v>3.944954038532652</v>
      </c>
      <c r="AD828" s="49" t="n">
        <v>3.856233622627704</v>
      </c>
      <c r="AE828" s="49" t="n">
        <v>3.767938761057486</v>
      </c>
      <c r="AF828" s="50" t="n">
        <v>3.679938049768687</v>
      </c>
    </row>
    <row r="829" hidden="1" s="108">
      <c r="A829" s="49" t="inlineStr">
        <is>
          <t>South_Africa_Offshore_1_high_temp_baseline</t>
        </is>
      </c>
      <c r="B829" s="49" t="n">
        <v>8.142372587138611</v>
      </c>
      <c r="C829" s="49" t="n">
        <v>7.78816929885746</v>
      </c>
      <c r="D829" s="49" t="n">
        <v>7.456858752244504</v>
      </c>
      <c r="E829" s="49" t="n">
        <v>7.14139941475065</v>
      </c>
      <c r="F829" s="49" t="n">
        <v>6.837312311943932</v>
      </c>
      <c r="G829" s="49" t="n">
        <v>6.541564196812287</v>
      </c>
      <c r="H829" s="49" t="n">
        <v>6.251997453823027</v>
      </c>
      <c r="I829" s="49" t="n">
        <v>5.967014590228365</v>
      </c>
      <c r="J829" s="49" t="n">
        <v>5.685392245911901</v>
      </c>
      <c r="K829" s="49" t="n">
        <v>5.4061658364325</v>
      </c>
      <c r="L829" s="49" t="n">
        <v>5.128554941000467</v>
      </c>
      <c r="M829" s="49" t="n">
        <v>4.992005736390578</v>
      </c>
      <c r="N829" s="49" t="n">
        <v>4.868042295864105</v>
      </c>
      <c r="O829" s="49" t="n">
        <v>4.752179430989219</v>
      </c>
      <c r="P829" s="49" t="n">
        <v>4.64257604815516</v>
      </c>
      <c r="Q829" s="49" t="n">
        <v>4.53810384870609</v>
      </c>
      <c r="R829" s="49" t="n">
        <v>4.438417774737853</v>
      </c>
      <c r="S829" s="49" t="n">
        <v>4.341609127069012</v>
      </c>
      <c r="T829" s="49" t="n">
        <v>4.247861103188872</v>
      </c>
      <c r="U829" s="49" t="n">
        <v>4.157454586084079</v>
      </c>
      <c r="V829" s="49" t="n">
        <v>4.06790699330423</v>
      </c>
      <c r="W829" s="49" t="n">
        <v>3.972276402694194</v>
      </c>
      <c r="X829" s="49" t="n">
        <v>3.878724294349766</v>
      </c>
      <c r="Y829" s="49" t="n">
        <v>3.788250594941268</v>
      </c>
      <c r="Z829" s="49" t="n">
        <v>3.702825618510425</v>
      </c>
      <c r="AA829" s="49" t="n">
        <v>3.594410909323319</v>
      </c>
      <c r="AB829" s="49" t="n">
        <v>3.50729788724182</v>
      </c>
      <c r="AC829" s="49" t="n">
        <v>3.422212718294431</v>
      </c>
      <c r="AD829" s="49" t="n">
        <v>3.338850571026233</v>
      </c>
      <c r="AE829" s="49" t="n">
        <v>3.256960207817241</v>
      </c>
      <c r="AF829" s="50" t="n">
        <v>3.176331943807154</v>
      </c>
    </row>
    <row r="830" hidden="1" s="108">
      <c r="A830" s="49" t="inlineStr">
        <is>
          <t>South_Africa_Offshore_2_high_temp_baseline</t>
        </is>
      </c>
      <c r="B830" s="49" t="n">
        <v>9.722408874443044</v>
      </c>
      <c r="C830" s="49" t="n">
        <v>9.312518887719119</v>
      </c>
      <c r="D830" s="49" t="n">
        <v>8.933388258712768</v>
      </c>
      <c r="E830" s="49" t="n">
        <v>8.575823315762461</v>
      </c>
      <c r="F830" s="49" t="n">
        <v>8.233992189349552</v>
      </c>
      <c r="G830" s="49" t="n">
        <v>7.903959690905474</v>
      </c>
      <c r="H830" s="49" t="n">
        <v>7.582939665133358</v>
      </c>
      <c r="I830" s="49" t="n">
        <v>7.268881365139195</v>
      </c>
      <c r="J830" s="49" t="n">
        <v>6.960225725058455</v>
      </c>
      <c r="K830" s="49" t="n">
        <v>6.655754270216102</v>
      </c>
      <c r="L830" s="49" t="n">
        <v>6.354491457404747</v>
      </c>
      <c r="M830" s="49" t="n">
        <v>6.187645423420189</v>
      </c>
      <c r="N830" s="49" t="n">
        <v>6.037750158043956</v>
      </c>
      <c r="O830" s="49" t="n">
        <v>5.898765936208777</v>
      </c>
      <c r="P830" s="49" t="n">
        <v>5.768216808074743</v>
      </c>
      <c r="Q830" s="49" t="n">
        <v>5.644586795438972</v>
      </c>
      <c r="R830" s="49" t="n">
        <v>5.527416700790692</v>
      </c>
      <c r="S830" s="49" t="n">
        <v>5.414132435733209</v>
      </c>
      <c r="T830" s="49" t="n">
        <v>5.304986080466201</v>
      </c>
      <c r="U830" s="49" t="n">
        <v>5.20036230933311</v>
      </c>
      <c r="V830" s="49" t="n">
        <v>5.096905716428974</v>
      </c>
      <c r="W830" s="49" t="n">
        <v>4.984642354127225</v>
      </c>
      <c r="X830" s="49" t="n">
        <v>4.875261857767024</v>
      </c>
      <c r="Y830" s="49" t="n">
        <v>4.770125216041185</v>
      </c>
      <c r="Z830" s="49" t="n">
        <v>4.671912074595687</v>
      </c>
      <c r="AA830" s="49" t="n">
        <v>4.542592689607947</v>
      </c>
      <c r="AB830" s="49" t="n">
        <v>4.442245838763077</v>
      </c>
      <c r="AC830" s="49" t="n">
        <v>4.344740110016215</v>
      </c>
      <c r="AD830" s="49" t="n">
        <v>4.249667595314377</v>
      </c>
      <c r="AE830" s="49" t="n">
        <v>4.156692589920428</v>
      </c>
      <c r="AF830" s="50" t="n">
        <v>4.065535376508774</v>
      </c>
    </row>
    <row r="831" hidden="1" s="108">
      <c r="A831" s="49" t="inlineStr">
        <is>
          <t>South_Africa_PV_4_high_temp_baseline</t>
        </is>
      </c>
      <c r="B831" s="49" t="n">
        <v>11.77855499538643</v>
      </c>
      <c r="C831" s="49" t="n">
        <v>11.12093692325831</v>
      </c>
      <c r="D831" s="49" t="n">
        <v>10.50309498948898</v>
      </c>
      <c r="E831" s="49" t="n">
        <v>9.913178886954551</v>
      </c>
      <c r="F831" s="49" t="n">
        <v>9.343583169101931</v>
      </c>
      <c r="G831" s="49" t="n">
        <v>8.789140262528834</v>
      </c>
      <c r="H831" s="49" t="n">
        <v>8.246177045511022</v>
      </c>
      <c r="I831" s="49" t="n">
        <v>7.711984559334901</v>
      </c>
      <c r="J831" s="49" t="n">
        <v>7.184501999964173</v>
      </c>
      <c r="K831" s="49" t="n">
        <v>6.662119238341988</v>
      </c>
      <c r="L831" s="49" t="n">
        <v>6.143548443288703</v>
      </c>
      <c r="M831" s="49" t="n">
        <v>5.966633244568958</v>
      </c>
      <c r="N831" s="49" t="n">
        <v>5.796969891487603</v>
      </c>
      <c r="O831" s="49" t="n">
        <v>5.632101813676917</v>
      </c>
      <c r="P831" s="49" t="n">
        <v>5.471614998493046</v>
      </c>
      <c r="Q831" s="49" t="n">
        <v>5.313918007300593</v>
      </c>
      <c r="R831" s="49" t="n">
        <v>5.158038364573967</v>
      </c>
      <c r="S831" s="49" t="n">
        <v>5.006072967908303</v>
      </c>
      <c r="T831" s="49" t="n">
        <v>4.856538200530627</v>
      </c>
      <c r="U831" s="49" t="n">
        <v>4.709704555117977</v>
      </c>
      <c r="V831" s="49" t="n">
        <v>4.564355619934958</v>
      </c>
      <c r="W831" s="49" t="n">
        <v>4.420075335389399</v>
      </c>
      <c r="X831" s="49" t="n">
        <v>4.276019989623173</v>
      </c>
      <c r="Y831" s="49" t="n">
        <v>4.134049069134735</v>
      </c>
      <c r="Z831" s="49" t="n">
        <v>4.001032923954339</v>
      </c>
      <c r="AA831" s="49" t="n">
        <v>3.825272578181685</v>
      </c>
      <c r="AB831" s="49" t="n">
        <v>3.683217080678917</v>
      </c>
      <c r="AC831" s="49" t="n">
        <v>3.542958157911513</v>
      </c>
      <c r="AD831" s="49" t="n">
        <v>3.404202563766629</v>
      </c>
      <c r="AE831" s="49" t="n">
        <v>3.266700738295735</v>
      </c>
      <c r="AF831" s="50" t="n">
        <v>3.13023819169593</v>
      </c>
    </row>
    <row r="832" hidden="1" s="108">
      <c r="A832" s="49" t="inlineStr">
        <is>
          <t>United_Arab_Emirates_Onshore_3_low_temp_optimistic</t>
        </is>
      </c>
      <c r="B832" s="49" t="n">
        <v>6.102231202872689</v>
      </c>
      <c r="C832" s="49" t="n">
        <v>5.92350634962554</v>
      </c>
      <c r="D832" s="49" t="n">
        <v>5.765253357505864</v>
      </c>
      <c r="E832" s="49" t="n">
        <v>5.622984300337065</v>
      </c>
      <c r="F832" s="49" t="n">
        <v>5.493518738916004</v>
      </c>
      <c r="G832" s="49" t="n">
        <v>5.374525494351298</v>
      </c>
      <c r="H832" s="49" t="n">
        <v>5.264247917099071</v>
      </c>
      <c r="I832" s="49" t="n">
        <v>5.161331307225438</v>
      </c>
      <c r="J832" s="49" t="n">
        <v>5.064710224519507</v>
      </c>
      <c r="K832" s="49" t="n">
        <v>4.973532460847325</v>
      </c>
      <c r="L832" s="49" t="n">
        <v>4.887106292377037</v>
      </c>
      <c r="M832" s="49" t="n">
        <v>4.757954027456002</v>
      </c>
      <c r="N832" s="49" t="n">
        <v>4.656119850859255</v>
      </c>
      <c r="O832" s="49" t="n">
        <v>4.557850143204961</v>
      </c>
      <c r="P832" s="49" t="n">
        <v>4.463291822097015</v>
      </c>
      <c r="Q832" s="49" t="n">
        <v>4.373239018297336</v>
      </c>
      <c r="R832" s="49" t="n">
        <v>4.285102099654753</v>
      </c>
      <c r="S832" s="49" t="n">
        <v>4.199270480194714</v>
      </c>
      <c r="T832" s="49" t="n">
        <v>4.120126281857548</v>
      </c>
      <c r="U832" s="49" t="n">
        <v>4.040582651305018</v>
      </c>
      <c r="V832" s="49" t="n">
        <v>3.961149646368123</v>
      </c>
      <c r="W832" s="49" t="n">
        <v>3.892022906138599</v>
      </c>
      <c r="X832" s="49" t="n">
        <v>3.825780119782845</v>
      </c>
      <c r="Y832" s="49" t="n">
        <v>3.761054362766352</v>
      </c>
      <c r="Z832" s="49" t="n">
        <v>3.704788893926438</v>
      </c>
      <c r="AA832" s="49" t="n">
        <v>3.58695617025456</v>
      </c>
      <c r="AB832" s="49" t="n">
        <v>3.518067731822942</v>
      </c>
      <c r="AC832" s="49" t="n">
        <v>3.451474459253878</v>
      </c>
      <c r="AD832" s="49" t="n">
        <v>3.38696960683961</v>
      </c>
      <c r="AE832" s="49" t="n">
        <v>3.324372635812582</v>
      </c>
      <c r="AF832" s="50" t="n">
        <v>3.263524919800358</v>
      </c>
    </row>
    <row r="833" hidden="1" s="108">
      <c r="A833" s="49" t="inlineStr">
        <is>
          <t>United_Arab_Emirates_Offshore_1_low_temp_optimistic</t>
        </is>
      </c>
      <c r="B833" s="49" t="n">
        <v>10.00835802601956</v>
      </c>
      <c r="C833" s="49" t="n">
        <v>9.647425737735222</v>
      </c>
      <c r="D833" s="49" t="n">
        <v>9.345300515926176</v>
      </c>
      <c r="E833" s="49" t="n">
        <v>9.084986811810515</v>
      </c>
      <c r="F833" s="49" t="n">
        <v>8.855837147899836</v>
      </c>
      <c r="G833" s="49" t="n">
        <v>8.650761644732029</v>
      </c>
      <c r="H833" s="49" t="n">
        <v>8.464813450485078</v>
      </c>
      <c r="I833" s="49" t="n">
        <v>8.294410809482081</v>
      </c>
      <c r="J833" s="49" t="n">
        <v>8.136881185103704</v>
      </c>
      <c r="K833" s="49" t="n">
        <v>7.990180117515729</v>
      </c>
      <c r="L833" s="49" t="n">
        <v>7.852710406970441</v>
      </c>
      <c r="M833" s="49" t="n">
        <v>7.595199545440659</v>
      </c>
      <c r="N833" s="49" t="n">
        <v>7.371951921725058</v>
      </c>
      <c r="O833" s="49" t="n">
        <v>7.171064301805565</v>
      </c>
      <c r="P833" s="49" t="n">
        <v>6.987548208419293</v>
      </c>
      <c r="Q833" s="49" t="n">
        <v>6.818315485632291</v>
      </c>
      <c r="R833" s="49" t="n">
        <v>6.662283271665508</v>
      </c>
      <c r="S833" s="49" t="n">
        <v>6.514586539338772</v>
      </c>
      <c r="T833" s="49" t="n">
        <v>6.37554660693079</v>
      </c>
      <c r="U833" s="49" t="n">
        <v>6.245717647799972</v>
      </c>
      <c r="V833" s="49" t="n">
        <v>6.119002990171085</v>
      </c>
      <c r="W833" s="49" t="n">
        <v>5.975965548008363</v>
      </c>
      <c r="X833" s="49" t="n">
        <v>5.839477235116979</v>
      </c>
      <c r="Y833" s="49" t="n">
        <v>5.711823902411009</v>
      </c>
      <c r="Z833" s="49" t="n">
        <v>5.597542708890197</v>
      </c>
      <c r="AA833" s="49" t="n">
        <v>5.430661116082464</v>
      </c>
      <c r="AB833" s="49" t="n">
        <v>5.315359518140151</v>
      </c>
      <c r="AC833" s="49" t="n">
        <v>5.206140710995726</v>
      </c>
      <c r="AD833" s="49" t="n">
        <v>5.102234562779651</v>
      </c>
      <c r="AE833" s="49" t="n">
        <v>5.003009317628141</v>
      </c>
      <c r="AF833" s="50" t="n">
        <v>4.907940391226369</v>
      </c>
    </row>
    <row r="834" hidden="1" s="108">
      <c r="A834" s="49" t="inlineStr">
        <is>
          <t>United_Arab_Emirates_Offshore_2_low_temp_optimistic</t>
        </is>
      </c>
      <c r="B834" s="49" t="n">
        <v>13.80440413391133</v>
      </c>
      <c r="C834" s="49" t="n">
        <v>13.30064343581619</v>
      </c>
      <c r="D834" s="49" t="n">
        <v>12.88047342818636</v>
      </c>
      <c r="E834" s="49" t="n">
        <v>12.5197216730493</v>
      </c>
      <c r="F834" s="49" t="n">
        <v>12.2032444799592</v>
      </c>
      <c r="G834" s="49" t="n">
        <v>11.92095809210705</v>
      </c>
      <c r="H834" s="49" t="n">
        <v>11.66582677319831</v>
      </c>
      <c r="I834" s="49" t="n">
        <v>11.43275636763784</v>
      </c>
      <c r="J834" s="49" t="n">
        <v>11.21794591102694</v>
      </c>
      <c r="K834" s="49" t="n">
        <v>11.01848776265056</v>
      </c>
      <c r="L834" s="49" t="n">
        <v>10.83211042958308</v>
      </c>
      <c r="M834" s="49" t="n">
        <v>10.47594271412658</v>
      </c>
      <c r="N834" s="49" t="n">
        <v>10.16839171489116</v>
      </c>
      <c r="O834" s="49" t="n">
        <v>9.89254175392146</v>
      </c>
      <c r="P834" s="49" t="n">
        <v>9.641306305015547</v>
      </c>
      <c r="Q834" s="49" t="n">
        <v>9.410299558854611</v>
      </c>
      <c r="R834" s="49" t="n">
        <v>9.197986792714035</v>
      </c>
      <c r="S834" s="49" t="n">
        <v>8.997452406680264</v>
      </c>
      <c r="T834" s="49" t="n">
        <v>8.809157152351899</v>
      </c>
      <c r="U834" s="49" t="n">
        <v>8.63389324237318</v>
      </c>
      <c r="V834" s="49" t="n">
        <v>8.462989549576513</v>
      </c>
      <c r="W834" s="49" t="n">
        <v>8.26853602451958</v>
      </c>
      <c r="X834" s="49" t="n">
        <v>8.083367268779716</v>
      </c>
      <c r="Y834" s="49" t="n">
        <v>7.910742054911212</v>
      </c>
      <c r="Z834" s="49" t="n">
        <v>7.757126635883293</v>
      </c>
      <c r="AA834" s="49" t="n">
        <v>7.528584909652074</v>
      </c>
      <c r="AB834" s="49" t="n">
        <v>7.373459301696876</v>
      </c>
      <c r="AC834" s="49" t="n">
        <v>7.226976176946162</v>
      </c>
      <c r="AD834" s="49" t="n">
        <v>7.088043102516279</v>
      </c>
      <c r="AE834" s="49" t="n">
        <v>6.955764187065895</v>
      </c>
      <c r="AF834" s="50" t="n">
        <v>6.829395755276275</v>
      </c>
    </row>
    <row r="835" hidden="1" s="108">
      <c r="A835" s="49" t="inlineStr">
        <is>
          <t>United_Arab_Emirates_PV_2_low_temp_optimistic</t>
        </is>
      </c>
      <c r="B835" s="49" t="n">
        <v>2.860142421811334</v>
      </c>
      <c r="C835" s="49" t="n">
        <v>2.718114936374009</v>
      </c>
      <c r="D835" s="49" t="n">
        <v>2.598783707732635</v>
      </c>
      <c r="E835" s="49" t="n">
        <v>2.495516724427461</v>
      </c>
      <c r="F835" s="49" t="n">
        <v>2.404150430105894</v>
      </c>
      <c r="G835" s="49" t="n">
        <v>2.321917124095371</v>
      </c>
      <c r="H835" s="49" t="n">
        <v>2.246893188593194</v>
      </c>
      <c r="I835" s="49" t="n">
        <v>2.177693037803111</v>
      </c>
      <c r="J835" s="49" t="n">
        <v>2.113288938554498</v>
      </c>
      <c r="K835" s="49" t="n">
        <v>2.052899673102999</v>
      </c>
      <c r="L835" s="49" t="n">
        <v>1.995918922250393</v>
      </c>
      <c r="M835" s="49" t="n">
        <v>1.928113659259051</v>
      </c>
      <c r="N835" s="49" t="n">
        <v>1.86515139243011</v>
      </c>
      <c r="O835" s="49" t="n">
        <v>1.805511915694574</v>
      </c>
      <c r="P835" s="49" t="n">
        <v>1.748889949359248</v>
      </c>
      <c r="Q835" s="49" t="n">
        <v>1.69432646182167</v>
      </c>
      <c r="R835" s="49" t="n">
        <v>1.641238894208362</v>
      </c>
      <c r="S835" s="49" t="n">
        <v>1.59076927651851</v>
      </c>
      <c r="T835" s="49" t="n">
        <v>1.542049532727926</v>
      </c>
      <c r="U835" s="49" t="n">
        <v>1.495198684760895</v>
      </c>
      <c r="V835" s="49" t="n">
        <v>1.44952208263625</v>
      </c>
      <c r="W835" s="49" t="n">
        <v>1.403628180658584</v>
      </c>
      <c r="X835" s="49" t="n">
        <v>1.358467541642482</v>
      </c>
      <c r="Y835" s="49" t="n">
        <v>1.315037065467442</v>
      </c>
      <c r="Z835" s="49" t="n">
        <v>1.277010038915865</v>
      </c>
      <c r="AA835" s="49" t="n">
        <v>1.216722306518393</v>
      </c>
      <c r="AB835" s="49" t="n">
        <v>1.175080033139325</v>
      </c>
      <c r="AC835" s="49" t="n">
        <v>1.134975646881888</v>
      </c>
      <c r="AD835" s="49" t="n">
        <v>1.096243369053654</v>
      </c>
      <c r="AE835" s="49" t="n">
        <v>1.058743792967949</v>
      </c>
      <c r="AF835" s="50" t="n">
        <v>1.022358617168263</v>
      </c>
    </row>
    <row r="836" hidden="1" s="108">
      <c r="A836" s="49" t="inlineStr">
        <is>
          <t>United_Arab_Emirates_PV_3_low_temp_optimistic</t>
        </is>
      </c>
      <c r="B836" s="49" t="n">
        <v>2.996358361146306</v>
      </c>
      <c r="C836" s="49" t="n">
        <v>2.846793819558789</v>
      </c>
      <c r="D836" s="49" t="n">
        <v>2.721239677815587</v>
      </c>
      <c r="E836" s="49" t="n">
        <v>2.612677695317143</v>
      </c>
      <c r="F836" s="49" t="n">
        <v>2.516701783185084</v>
      </c>
      <c r="G836" s="49" t="n">
        <v>2.430382988854694</v>
      </c>
      <c r="H836" s="49" t="n">
        <v>2.351685607556838</v>
      </c>
      <c r="I836" s="49" t="n">
        <v>2.279143313843779</v>
      </c>
      <c r="J836" s="49" t="n">
        <v>2.211668490179942</v>
      </c>
      <c r="K836" s="49" t="n">
        <v>2.148434404994379</v>
      </c>
      <c r="L836" s="49" t="n">
        <v>2.088799423585926</v>
      </c>
      <c r="M836" s="49" t="n">
        <v>2.017754315982248</v>
      </c>
      <c r="N836" s="49" t="n">
        <v>1.951820508110445</v>
      </c>
      <c r="O836" s="49" t="n">
        <v>1.889392215844961</v>
      </c>
      <c r="P836" s="49" t="n">
        <v>1.830147471828547</v>
      </c>
      <c r="Q836" s="49" t="n">
        <v>1.773073080550562</v>
      </c>
      <c r="R836" s="49" t="n">
        <v>1.717553571639553</v>
      </c>
      <c r="S836" s="49" t="n">
        <v>1.664796765527327</v>
      </c>
      <c r="T836" s="49" t="n">
        <v>1.613885324819872</v>
      </c>
      <c r="U836" s="49" t="n">
        <v>1.564945491306815</v>
      </c>
      <c r="V836" s="49" t="n">
        <v>1.517243023757586</v>
      </c>
      <c r="W836" s="49" t="n">
        <v>1.469301921256126</v>
      </c>
      <c r="X836" s="49" t="n">
        <v>1.422129285920691</v>
      </c>
      <c r="Y836" s="49" t="n">
        <v>1.376779200396827</v>
      </c>
      <c r="Z836" s="49" t="n">
        <v>1.337135095581516</v>
      </c>
      <c r="AA836" s="49" t="n">
        <v>1.273949550792366</v>
      </c>
      <c r="AB836" s="49" t="n">
        <v>1.230470443038937</v>
      </c>
      <c r="AC836" s="49" t="n">
        <v>1.188610238412281</v>
      </c>
      <c r="AD836" s="49" t="n">
        <v>1.148193507350152</v>
      </c>
      <c r="AE836" s="49" t="n">
        <v>1.109072737897007</v>
      </c>
      <c r="AF836" s="50" t="n">
        <v>1.07112276012763</v>
      </c>
    </row>
    <row r="837" hidden="1" s="108">
      <c r="A837" s="49" t="inlineStr">
        <is>
          <t>United_Arab_Emirates_PV_4_low_temp_optimistic</t>
        </is>
      </c>
      <c r="B837" s="49" t="n">
        <v>3.202931678191471</v>
      </c>
      <c r="C837" s="49" t="n">
        <v>3.041896659817126</v>
      </c>
      <c r="D837" s="49" t="n">
        <v>2.906870802119915</v>
      </c>
      <c r="E837" s="49" t="n">
        <v>2.790249015858476</v>
      </c>
      <c r="F837" s="49" t="n">
        <v>2.687256725712842</v>
      </c>
      <c r="G837" s="49" t="n">
        <v>2.594719997475494</v>
      </c>
      <c r="H837" s="49" t="n">
        <v>2.510432844356631</v>
      </c>
      <c r="I837" s="49" t="n">
        <v>2.43280628335885</v>
      </c>
      <c r="J837" s="49" t="n">
        <v>2.36066172145909</v>
      </c>
      <c r="K837" s="49" t="n">
        <v>2.293103280838526</v>
      </c>
      <c r="L837" s="49" t="n">
        <v>2.229435670984574</v>
      </c>
      <c r="M837" s="49" t="n">
        <v>2.153485193050318</v>
      </c>
      <c r="N837" s="49" t="n">
        <v>2.08305743437405</v>
      </c>
      <c r="O837" s="49" t="n">
        <v>2.016413796952603</v>
      </c>
      <c r="P837" s="49" t="n">
        <v>1.953205165228092</v>
      </c>
      <c r="Q837" s="49" t="n">
        <v>1.892334897983837</v>
      </c>
      <c r="R837" s="49" t="n">
        <v>1.833136951525076</v>
      </c>
      <c r="S837" s="49" t="n">
        <v>1.776917288667361</v>
      </c>
      <c r="T837" s="49" t="n">
        <v>1.722683378967796</v>
      </c>
      <c r="U837" s="49" t="n">
        <v>1.670571406639387</v>
      </c>
      <c r="V837" s="49" t="n">
        <v>1.619787241394551</v>
      </c>
      <c r="W837" s="49" t="n">
        <v>1.568729977127547</v>
      </c>
      <c r="X837" s="49" t="n">
        <v>1.518500220732167</v>
      </c>
      <c r="Y837" s="49" t="n">
        <v>1.470238356655421</v>
      </c>
      <c r="Z837" s="49" t="n">
        <v>1.42814635142327</v>
      </c>
      <c r="AA837" s="49" t="n">
        <v>1.360581817629818</v>
      </c>
      <c r="AB837" s="49" t="n">
        <v>1.314333294928313</v>
      </c>
      <c r="AC837" s="49" t="n">
        <v>1.269834368672663</v>
      </c>
      <c r="AD837" s="49" t="n">
        <v>1.226895908777906</v>
      </c>
      <c r="AE837" s="49" t="n">
        <v>1.185358892838569</v>
      </c>
      <c r="AF837" s="50" t="n">
        <v>1.145088392564392</v>
      </c>
    </row>
    <row r="838" hidden="1" s="108">
      <c r="A838" s="49" t="inlineStr">
        <is>
          <t>United_Arab_Emirates_Onshore_3_high_temp_optimistic</t>
        </is>
      </c>
      <c r="B838" s="49" t="n">
        <v>7.794134279194437</v>
      </c>
      <c r="C838" s="49" t="n">
        <v>7.454676572503977</v>
      </c>
      <c r="D838" s="49" t="n">
        <v>7.131880237302466</v>
      </c>
      <c r="E838" s="49" t="n">
        <v>6.820642982546435</v>
      </c>
      <c r="F838" s="49" t="n">
        <v>6.51720803971045</v>
      </c>
      <c r="G838" s="49" t="n">
        <v>6.218679692665336</v>
      </c>
      <c r="H838" s="49" t="n">
        <v>5.922730622083555</v>
      </c>
      <c r="I838" s="49" t="n">
        <v>5.627415845749654</v>
      </c>
      <c r="J838" s="49" t="n">
        <v>5.331048892235987</v>
      </c>
      <c r="K838" s="49" t="n">
        <v>5.032115745778648</v>
      </c>
      <c r="L838" s="49" t="n">
        <v>4.729212387936078</v>
      </c>
      <c r="M838" s="49" t="n">
        <v>4.624668822239322</v>
      </c>
      <c r="N838" s="49" t="n">
        <v>4.543509630795825</v>
      </c>
      <c r="O838" s="49" t="n">
        <v>4.464914200002258</v>
      </c>
      <c r="P838" s="49" t="n">
        <v>4.389046038432388</v>
      </c>
      <c r="Q838" s="49" t="n">
        <v>4.316647009184486</v>
      </c>
      <c r="R838" s="49" t="n">
        <v>4.245441284721944</v>
      </c>
      <c r="S838" s="49" t="n">
        <v>4.175796954637972</v>
      </c>
      <c r="T838" s="49" t="n">
        <v>4.111678035252005</v>
      </c>
      <c r="U838" s="49" t="n">
        <v>4.046746785895878</v>
      </c>
      <c r="V838" s="49" t="n">
        <v>3.981464549919671</v>
      </c>
      <c r="W838" s="49" t="n">
        <v>3.924957831529913</v>
      </c>
      <c r="X838" s="49" t="n">
        <v>3.870716079621382</v>
      </c>
      <c r="Y838" s="49" t="n">
        <v>3.817517484193746</v>
      </c>
      <c r="Z838" s="49" t="n">
        <v>3.771732997606771</v>
      </c>
      <c r="AA838" s="49" t="n">
        <v>3.66914657334235</v>
      </c>
      <c r="AB838" s="49" t="n">
        <v>3.611018620144189</v>
      </c>
      <c r="AC838" s="49" t="n">
        <v>3.554667520901245</v>
      </c>
      <c r="AD838" s="49" t="n">
        <v>3.499922865301192</v>
      </c>
      <c r="AE838" s="49" t="n">
        <v>3.446636336882303</v>
      </c>
      <c r="AF838" s="50" t="n">
        <v>3.394678071160398</v>
      </c>
    </row>
    <row r="839" hidden="1" s="108">
      <c r="A839" s="49" t="inlineStr">
        <is>
          <t>United_Arab_Emirates_Offshore_1_high_temp_optimistic</t>
        </is>
      </c>
      <c r="B839" s="49" t="n">
        <v>11.99090890535257</v>
      </c>
      <c r="C839" s="49" t="n">
        <v>11.41810333525097</v>
      </c>
      <c r="D839" s="49" t="n">
        <v>10.8977085128445</v>
      </c>
      <c r="E839" s="49" t="n">
        <v>10.41268246325982</v>
      </c>
      <c r="F839" s="49" t="n">
        <v>9.952175899337467</v>
      </c>
      <c r="G839" s="49" t="n">
        <v>9.508802204646468</v>
      </c>
      <c r="H839" s="49" t="n">
        <v>9.077250552338768</v>
      </c>
      <c r="I839" s="49" t="n">
        <v>8.653520913806201</v>
      </c>
      <c r="J839" s="49" t="n">
        <v>8.234473767797349</v>
      </c>
      <c r="K839" s="49" t="n">
        <v>7.817550512005975</v>
      </c>
      <c r="L839" s="49" t="n">
        <v>7.400591758118353</v>
      </c>
      <c r="M839" s="49" t="n">
        <v>7.192124214732328</v>
      </c>
      <c r="N839" s="49" t="n">
        <v>7.011941065031275</v>
      </c>
      <c r="O839" s="49" t="n">
        <v>6.849966268323706</v>
      </c>
      <c r="P839" s="49" t="n">
        <v>6.702035106162374</v>
      </c>
      <c r="Q839" s="49" t="n">
        <v>6.565592461664317</v>
      </c>
      <c r="R839" s="49" t="n">
        <v>6.43981306599556</v>
      </c>
      <c r="S839" s="49" t="n">
        <v>6.320516073708519</v>
      </c>
      <c r="T839" s="49" t="n">
        <v>6.208062347684913</v>
      </c>
      <c r="U839" s="49" t="n">
        <v>6.103023031061204</v>
      </c>
      <c r="V839" s="49" t="n">
        <v>6.000040818177725</v>
      </c>
      <c r="W839" s="49" t="n">
        <v>5.881547946754409</v>
      </c>
      <c r="X839" s="49" t="n">
        <v>5.76817124737472</v>
      </c>
      <c r="Y839" s="49" t="n">
        <v>5.662026275802028</v>
      </c>
      <c r="Z839" s="49" t="n">
        <v>5.56728545860517</v>
      </c>
      <c r="AA839" s="49" t="n">
        <v>5.424313103542284</v>
      </c>
      <c r="AB839" s="49" t="n">
        <v>5.327320458639871</v>
      </c>
      <c r="AC839" s="49" t="n">
        <v>5.235277214742389</v>
      </c>
      <c r="AD839" s="49" t="n">
        <v>5.147531983196562</v>
      </c>
      <c r="AE839" s="49" t="n">
        <v>5.063551739002561</v>
      </c>
      <c r="AF839" s="50" t="n">
        <v>4.98289502999069</v>
      </c>
    </row>
    <row r="840" hidden="1" s="108">
      <c r="A840" s="49" t="inlineStr">
        <is>
          <t>United_Arab_Emirates_Offshore_2_high_temp_optimistic</t>
        </is>
      </c>
      <c r="B840" s="49" t="n">
        <v>15.54559423753239</v>
      </c>
      <c r="C840" s="49" t="n">
        <v>14.82154076741444</v>
      </c>
      <c r="D840" s="49" t="n">
        <v>14.17127882435</v>
      </c>
      <c r="E840" s="49" t="n">
        <v>13.57164697965946</v>
      </c>
      <c r="F840" s="49" t="n">
        <v>13.00797412489967</v>
      </c>
      <c r="G840" s="49" t="n">
        <v>12.47034242808565</v>
      </c>
      <c r="H840" s="49" t="n">
        <v>11.95169014685887</v>
      </c>
      <c r="I840" s="49" t="n">
        <v>11.44676628609783</v>
      </c>
      <c r="J840" s="49" t="n">
        <v>10.9515163760954</v>
      </c>
      <c r="K840" s="49" t="n">
        <v>10.46270220457078</v>
      </c>
      <c r="L840" s="49" t="n">
        <v>9.977655835360178</v>
      </c>
      <c r="M840" s="49" t="n">
        <v>9.693048366160475</v>
      </c>
      <c r="N840" s="49" t="n">
        <v>9.448304937290656</v>
      </c>
      <c r="O840" s="49" t="n">
        <v>9.229217124526347</v>
      </c>
      <c r="P840" s="49" t="n">
        <v>9.029914512716005</v>
      </c>
      <c r="Q840" s="49" t="n">
        <v>8.846796434328622</v>
      </c>
      <c r="R840" s="49" t="n">
        <v>8.678702977488037</v>
      </c>
      <c r="S840" s="49" t="n">
        <v>8.51973557710064</v>
      </c>
      <c r="T840" s="49" t="n">
        <v>8.370406794821603</v>
      </c>
      <c r="U840" s="49" t="n">
        <v>8.231526408584545</v>
      </c>
      <c r="V840" s="49" t="n">
        <v>8.095530689877569</v>
      </c>
      <c r="W840" s="49" t="n">
        <v>7.93757786112023</v>
      </c>
      <c r="X840" s="49" t="n">
        <v>7.786834285451588</v>
      </c>
      <c r="Y840" s="49" t="n">
        <v>7.646293100157237</v>
      </c>
      <c r="Z840" s="49" t="n">
        <v>7.521856641254764</v>
      </c>
      <c r="AA840" s="49" t="n">
        <v>7.329229438785077</v>
      </c>
      <c r="AB840" s="49" t="n">
        <v>7.20158055500449</v>
      </c>
      <c r="AC840" s="49" t="n">
        <v>7.080920955925423</v>
      </c>
      <c r="AD840" s="49" t="n">
        <v>6.96633290920648</v>
      </c>
      <c r="AE840" s="49" t="n">
        <v>6.857065538119553</v>
      </c>
      <c r="AF840" s="50" t="n">
        <v>6.752497050486364</v>
      </c>
    </row>
    <row r="841" hidden="1" s="108">
      <c r="A841" s="49" t="inlineStr">
        <is>
          <t>United_Arab_Emirates_PV_2_high_temp_optimistic</t>
        </is>
      </c>
      <c r="B841" s="49" t="n">
        <v>5.753536976182383</v>
      </c>
      <c r="C841" s="49" t="n">
        <v>5.358897662097432</v>
      </c>
      <c r="D841" s="49" t="n">
        <v>4.989248231388753</v>
      </c>
      <c r="E841" s="49" t="n">
        <v>4.636826262145696</v>
      </c>
      <c r="F841" s="49" t="n">
        <v>4.296721540778227</v>
      </c>
      <c r="G841" s="49" t="n">
        <v>3.965639682621034</v>
      </c>
      <c r="H841" s="49" t="n">
        <v>3.641264969613411</v>
      </c>
      <c r="I841" s="49" t="n">
        <v>3.321906298893095</v>
      </c>
      <c r="J841" s="49" t="n">
        <v>3.006288360294597</v>
      </c>
      <c r="K841" s="49" t="n">
        <v>2.693422353772328</v>
      </c>
      <c r="L841" s="49" t="n">
        <v>2.38252266249123</v>
      </c>
      <c r="M841" s="49" t="n">
        <v>2.319825869740828</v>
      </c>
      <c r="N841" s="49" t="n">
        <v>2.261141068185534</v>
      </c>
      <c r="O841" s="49" t="n">
        <v>2.205126009129016</v>
      </c>
      <c r="P841" s="49" t="n">
        <v>2.151535846768935</v>
      </c>
      <c r="Q841" s="49" t="n">
        <v>2.099516677445143</v>
      </c>
      <c r="R841" s="49" t="n">
        <v>2.048550370215066</v>
      </c>
      <c r="S841" s="49" t="n">
        <v>1.999717536954418</v>
      </c>
      <c r="T841" s="49" t="n">
        <v>1.952234613833846</v>
      </c>
      <c r="U841" s="49" t="n">
        <v>1.906232490641096</v>
      </c>
      <c r="V841" s="49" t="n">
        <v>1.861076835879562</v>
      </c>
      <c r="W841" s="49" t="n">
        <v>1.81541189071425</v>
      </c>
      <c r="X841" s="49" t="n">
        <v>1.770208350456359</v>
      </c>
      <c r="Y841" s="49" t="n">
        <v>1.726424726525371</v>
      </c>
      <c r="Z841" s="49" t="n">
        <v>1.687594197395418</v>
      </c>
      <c r="AA841" s="49" t="n">
        <v>1.627210385021326</v>
      </c>
      <c r="AB841" s="49" t="n">
        <v>1.584461820533559</v>
      </c>
      <c r="AC841" s="49" t="n">
        <v>1.542998711868854</v>
      </c>
      <c r="AD841" s="49" t="n">
        <v>1.50267692018916</v>
      </c>
      <c r="AE841" s="49" t="n">
        <v>1.463375621350671</v>
      </c>
      <c r="AF841" s="50" t="n">
        <v>1.424992627590783</v>
      </c>
    </row>
    <row r="842" hidden="1" s="108">
      <c r="A842" s="49" t="inlineStr">
        <is>
          <t>United_Arab_Emirates_PV_3_high_temp_optimistic</t>
        </is>
      </c>
      <c r="B842" s="49" t="n">
        <v>5.97367268358181</v>
      </c>
      <c r="C842" s="49" t="n">
        <v>5.564200081188054</v>
      </c>
      <c r="D842" s="49" t="n">
        <v>5.181139316748263</v>
      </c>
      <c r="E842" s="49" t="n">
        <v>4.816240308454566</v>
      </c>
      <c r="F842" s="49" t="n">
        <v>4.464282352321517</v>
      </c>
      <c r="G842" s="49" t="n">
        <v>4.12176087761089</v>
      </c>
      <c r="H842" s="49" t="n">
        <v>3.78621064868437</v>
      </c>
      <c r="I842" s="49" t="n">
        <v>3.455829673459945</v>
      </c>
      <c r="J842" s="49" t="n">
        <v>3.129257369718414</v>
      </c>
      <c r="K842" s="49" t="n">
        <v>2.805437217661809</v>
      </c>
      <c r="L842" s="49" t="n">
        <v>2.483528226515504</v>
      </c>
      <c r="M842" s="49" t="n">
        <v>2.41798998534441</v>
      </c>
      <c r="N842" s="49" t="n">
        <v>2.356681854598311</v>
      </c>
      <c r="O842" s="49" t="n">
        <v>2.298187926892421</v>
      </c>
      <c r="P842" s="49" t="n">
        <v>2.242250824686196</v>
      </c>
      <c r="Q842" s="49" t="n">
        <v>2.187969388937843</v>
      </c>
      <c r="R842" s="49" t="n">
        <v>2.13479674690063</v>
      </c>
      <c r="S842" s="49" t="n">
        <v>2.083875646472313</v>
      </c>
      <c r="T842" s="49" t="n">
        <v>2.034378693729303</v>
      </c>
      <c r="U842" s="49" t="n">
        <v>1.9864449070551</v>
      </c>
      <c r="V842" s="49" t="n">
        <v>1.939404111060302</v>
      </c>
      <c r="W842" s="49" t="n">
        <v>1.89182952586574</v>
      </c>
      <c r="X842" s="49" t="n">
        <v>1.844739871441802</v>
      </c>
      <c r="Y842" s="49" t="n">
        <v>1.799148278361113</v>
      </c>
      <c r="Z842" s="49" t="n">
        <v>1.758788588647598</v>
      </c>
      <c r="AA842" s="49" t="n">
        <v>1.69564664401105</v>
      </c>
      <c r="AB842" s="49" t="n">
        <v>1.651140934438091</v>
      </c>
      <c r="AC842" s="49" t="n">
        <v>1.60798994505894</v>
      </c>
      <c r="AD842" s="49" t="n">
        <v>1.566040902757901</v>
      </c>
      <c r="AE842" s="49" t="n">
        <v>1.525165746857813</v>
      </c>
      <c r="AF842" s="50" t="n">
        <v>1.485256170794444</v>
      </c>
    </row>
    <row r="843" hidden="1" s="108">
      <c r="A843" s="49" t="inlineStr">
        <is>
          <t>United_Arab_Emirates_PV_4_high_temp_optimistic</t>
        </is>
      </c>
      <c r="B843" s="49" t="n">
        <v>6.302373616742516</v>
      </c>
      <c r="C843" s="49" t="n">
        <v>5.870737343305614</v>
      </c>
      <c r="D843" s="49" t="n">
        <v>5.46747050151299</v>
      </c>
      <c r="E843" s="49" t="n">
        <v>5.083711182566848</v>
      </c>
      <c r="F843" s="49" t="n">
        <v>4.713852025874904</v>
      </c>
      <c r="G843" s="49" t="n">
        <v>4.354129253731011</v>
      </c>
      <c r="H843" s="49" t="n">
        <v>4.001895540122816</v>
      </c>
      <c r="I843" s="49" t="n">
        <v>3.655215964820473</v>
      </c>
      <c r="J843" s="49" t="n">
        <v>3.312629699648095</v>
      </c>
      <c r="K843" s="49" t="n">
        <v>2.97300246237666</v>
      </c>
      <c r="L843" s="49" t="n">
        <v>2.635431412087386</v>
      </c>
      <c r="M843" s="49" t="n">
        <v>2.56560314008038</v>
      </c>
      <c r="N843" s="49" t="n">
        <v>2.500339461288982</v>
      </c>
      <c r="O843" s="49" t="n">
        <v>2.43811133795561</v>
      </c>
      <c r="P843" s="49" t="n">
        <v>2.378642052399814</v>
      </c>
      <c r="Q843" s="49" t="n">
        <v>2.320957910116931</v>
      </c>
      <c r="R843" s="49" t="n">
        <v>2.264467929799832</v>
      </c>
      <c r="S843" s="49" t="n">
        <v>2.210409993518348</v>
      </c>
      <c r="T843" s="49" t="n">
        <v>2.157889477765386</v>
      </c>
      <c r="U843" s="49" t="n">
        <v>2.107057784159072</v>
      </c>
      <c r="V843" s="49" t="n">
        <v>2.057189796834525</v>
      </c>
      <c r="W843" s="49" t="n">
        <v>2.006740013763384</v>
      </c>
      <c r="X843" s="49" t="n">
        <v>1.956811251929509</v>
      </c>
      <c r="Y843" s="49" t="n">
        <v>1.908500332717625</v>
      </c>
      <c r="Z843" s="49" t="n">
        <v>1.865848653969597</v>
      </c>
      <c r="AA843" s="49" t="n">
        <v>1.798531434393274</v>
      </c>
      <c r="AB843" s="49" t="n">
        <v>1.751384400171006</v>
      </c>
      <c r="AC843" s="49" t="n">
        <v>1.705698433282286</v>
      </c>
      <c r="AD843" s="49" t="n">
        <v>1.661307588360617</v>
      </c>
      <c r="AE843" s="49" t="n">
        <v>1.618072764103838</v>
      </c>
      <c r="AF843" s="50" t="n">
        <v>1.575876317847047</v>
      </c>
    </row>
    <row r="844" hidden="1" s="108">
      <c r="A844" s="49" t="inlineStr">
        <is>
          <t>Angola_PV_4_low_temp_optimistic</t>
        </is>
      </c>
      <c r="B844" s="49" t="n">
        <v>3.801687974927572</v>
      </c>
      <c r="C844" s="49" t="n">
        <v>3.602862504672536</v>
      </c>
      <c r="D844" s="49" t="n">
        <v>3.437024982471941</v>
      </c>
      <c r="E844" s="49" t="n">
        <v>3.294532903742635</v>
      </c>
      <c r="F844" s="49" t="n">
        <v>3.169333155484912</v>
      </c>
      <c r="G844" s="49" t="n">
        <v>3.057402194398113</v>
      </c>
      <c r="H844" s="49" t="n">
        <v>2.955943681457406</v>
      </c>
      <c r="I844" s="49" t="n">
        <v>2.862943461445125</v>
      </c>
      <c r="J844" s="49" t="n">
        <v>2.776907584293395</v>
      </c>
      <c r="K844" s="49" t="n">
        <v>2.696700431670283</v>
      </c>
      <c r="L844" s="49" t="n">
        <v>2.621440599171636</v>
      </c>
      <c r="M844" s="49" t="n">
        <v>2.531198668377915</v>
      </c>
      <c r="N844" s="49" t="n">
        <v>2.447949673941828</v>
      </c>
      <c r="O844" s="49" t="n">
        <v>2.369471188019548</v>
      </c>
      <c r="P844" s="49" t="n">
        <v>2.295317816672423</v>
      </c>
      <c r="Q844" s="49" t="n">
        <v>2.224088066871834</v>
      </c>
      <c r="R844" s="49" t="n">
        <v>2.154931120954355</v>
      </c>
      <c r="S844" s="49" t="n">
        <v>2.089518301107462</v>
      </c>
      <c r="T844" s="49" t="n">
        <v>2.026581178588642</v>
      </c>
      <c r="U844" s="49" t="n">
        <v>1.966294909491067</v>
      </c>
      <c r="V844" s="49" t="n">
        <v>1.907644751514485</v>
      </c>
      <c r="W844" s="49" t="n">
        <v>1.848628775961846</v>
      </c>
      <c r="X844" s="49" t="n">
        <v>1.790594393338547</v>
      </c>
      <c r="Y844" s="49" t="n">
        <v>1.734998352209128</v>
      </c>
      <c r="Z844" s="49" t="n">
        <v>1.687203041600772</v>
      </c>
      <c r="AA844" s="49" t="n">
        <v>1.606822935277344</v>
      </c>
      <c r="AB844" s="49" t="n">
        <v>1.553580235585014</v>
      </c>
      <c r="AC844" s="49" t="n">
        <v>1.502494378224566</v>
      </c>
      <c r="AD844" s="49" t="n">
        <v>1.453322571491977</v>
      </c>
      <c r="AE844" s="49" t="n">
        <v>1.405860759773971</v>
      </c>
      <c r="AF844" s="50" t="n">
        <v>1.359935884529727</v>
      </c>
    </row>
    <row r="845" hidden="1" s="108">
      <c r="A845" s="49" t="inlineStr">
        <is>
          <t>Angola_PV_4_high_temp_optimistic</t>
        </is>
      </c>
      <c r="B845" s="49" t="n">
        <v>6.894493694403211</v>
      </c>
      <c r="C845" s="49" t="n">
        <v>6.422342293190283</v>
      </c>
      <c r="D845" s="49" t="n">
        <v>5.985486210885723</v>
      </c>
      <c r="E845" s="49" t="n">
        <v>5.572953555012024</v>
      </c>
      <c r="F845" s="49" t="n">
        <v>5.177806704206728</v>
      </c>
      <c r="G845" s="49" t="n">
        <v>4.795392811529338</v>
      </c>
      <c r="H845" s="49" t="n">
        <v>4.422442363336718</v>
      </c>
      <c r="I845" s="49" t="n">
        <v>4.056568355648941</v>
      </c>
      <c r="J845" s="49" t="n">
        <v>3.695970945612038</v>
      </c>
      <c r="K845" s="49" t="n">
        <v>3.33925462120065</v>
      </c>
      <c r="L845" s="49" t="n">
        <v>2.9853103698207</v>
      </c>
      <c r="M845" s="49" t="n">
        <v>2.904034732871634</v>
      </c>
      <c r="N845" s="49" t="n">
        <v>2.828545987192291</v>
      </c>
      <c r="O845" s="49" t="n">
        <v>2.756896152443815</v>
      </c>
      <c r="P845" s="49" t="n">
        <v>2.68873068026223</v>
      </c>
      <c r="Q845" s="49" t="n">
        <v>2.622810104862996</v>
      </c>
      <c r="R845" s="49" t="n">
        <v>2.558382370257372</v>
      </c>
      <c r="S845" s="49" t="n">
        <v>2.497018076505181</v>
      </c>
      <c r="T845" s="49" t="n">
        <v>2.437579539583473</v>
      </c>
      <c r="U845" s="49" t="n">
        <v>2.380257578684336</v>
      </c>
      <c r="V845" s="49" t="n">
        <v>2.32413096554657</v>
      </c>
      <c r="W845" s="49" t="n">
        <v>2.267229915219533</v>
      </c>
      <c r="X845" s="49" t="n">
        <v>2.210964329744437</v>
      </c>
      <c r="Y845" s="49" t="n">
        <v>2.156726405304561</v>
      </c>
      <c r="Z845" s="49" t="n">
        <v>2.109646335607368</v>
      </c>
      <c r="AA845" s="49" t="n">
        <v>2.031233986240098</v>
      </c>
      <c r="AB845" s="49" t="n">
        <v>1.978397082463296</v>
      </c>
      <c r="AC845" s="49" t="n">
        <v>1.927391095229765</v>
      </c>
      <c r="AD845" s="49" t="n">
        <v>1.878006120669004</v>
      </c>
      <c r="AE845" s="49" t="n">
        <v>1.830066232431374</v>
      </c>
      <c r="AF845" s="50" t="n">
        <v>1.783422664346357</v>
      </c>
    </row>
    <row r="846" hidden="1" s="108">
      <c r="A846" s="49" t="inlineStr">
        <is>
          <t>Argentina_Onshore_1_low_temp_optimistic</t>
        </is>
      </c>
      <c r="B846" s="49" t="n">
        <v>2.904675926085818</v>
      </c>
      <c r="C846" s="49" t="n">
        <v>2.820384390333752</v>
      </c>
      <c r="D846" s="49" t="n">
        <v>2.745476461163846</v>
      </c>
      <c r="E846" s="49" t="n">
        <v>2.677897524171665</v>
      </c>
      <c r="F846" s="49" t="n">
        <v>2.616191526648532</v>
      </c>
      <c r="G846" s="49" t="n">
        <v>2.559291203067159</v>
      </c>
      <c r="H846" s="49" t="n">
        <v>2.506392304389918</v>
      </c>
      <c r="I846" s="49" t="n">
        <v>2.456874591878713</v>
      </c>
      <c r="J846" s="49" t="n">
        <v>2.410250248257306</v>
      </c>
      <c r="K846" s="49" t="n">
        <v>2.366129072695367</v>
      </c>
      <c r="L846" s="49" t="n">
        <v>2.324194333210294</v>
      </c>
      <c r="M846" s="49" t="n">
        <v>2.262451110582259</v>
      </c>
      <c r="N846" s="49" t="n">
        <v>2.213242697036216</v>
      </c>
      <c r="O846" s="49" t="n">
        <v>2.165692927374453</v>
      </c>
      <c r="P846" s="49" t="n">
        <v>2.119868693101038</v>
      </c>
      <c r="Q846" s="49" t="n">
        <v>2.076133224694577</v>
      </c>
      <c r="R846" s="49" t="n">
        <v>2.033300499894422</v>
      </c>
      <c r="S846" s="49" t="n">
        <v>1.991548472646672</v>
      </c>
      <c r="T846" s="49" t="n">
        <v>1.95288317436192</v>
      </c>
      <c r="U846" s="49" t="n">
        <v>1.914059555895422</v>
      </c>
      <c r="V846" s="49" t="n">
        <v>1.875310835123395</v>
      </c>
      <c r="W846" s="49" t="n">
        <v>1.841276163502583</v>
      </c>
      <c r="X846" s="49" t="n">
        <v>1.808598951337614</v>
      </c>
      <c r="Y846" s="49" t="n">
        <v>1.776653528445624</v>
      </c>
      <c r="Z846" s="49" t="n">
        <v>1.748621081732661</v>
      </c>
      <c r="AA846" s="49" t="n">
        <v>1.692415733637427</v>
      </c>
      <c r="AB846" s="49" t="n">
        <v>1.658669726993383</v>
      </c>
      <c r="AC846" s="49" t="n">
        <v>1.62601169973802</v>
      </c>
      <c r="AD846" s="49" t="n">
        <v>1.594347333143922</v>
      </c>
      <c r="AE846" s="49" t="n">
        <v>1.563594295649623</v>
      </c>
      <c r="AF846" s="50" t="n">
        <v>1.533680281314324</v>
      </c>
    </row>
    <row r="847" hidden="1" s="108">
      <c r="A847" s="49" t="inlineStr">
        <is>
          <t>Argentina_Onshore_2_low_temp_optimistic</t>
        </is>
      </c>
      <c r="B847" s="49" t="n">
        <v>3.542858144806225</v>
      </c>
      <c r="C847" s="49" t="n">
        <v>3.439813839407919</v>
      </c>
      <c r="D847" s="49" t="n">
        <v>3.348324183307909</v>
      </c>
      <c r="E847" s="49" t="n">
        <v>3.265857669961338</v>
      </c>
      <c r="F847" s="49" t="n">
        <v>3.190620273241433</v>
      </c>
      <c r="G847" s="49" t="n">
        <v>3.121296991147012</v>
      </c>
      <c r="H847" s="49" t="n">
        <v>3.056896886771165</v>
      </c>
      <c r="I847" s="49" t="n">
        <v>2.99665574599989</v>
      </c>
      <c r="J847" s="49" t="n">
        <v>2.939972515260814</v>
      </c>
      <c r="K847" s="49" t="n">
        <v>2.886366418203747</v>
      </c>
      <c r="L847" s="49" t="n">
        <v>2.835447203196737</v>
      </c>
      <c r="M847" s="49" t="n">
        <v>2.760204165015356</v>
      </c>
      <c r="N847" s="49" t="n">
        <v>2.700388262527002</v>
      </c>
      <c r="O847" s="49" t="n">
        <v>2.642609522362986</v>
      </c>
      <c r="P847" s="49" t="n">
        <v>2.586950628569282</v>
      </c>
      <c r="Q847" s="49" t="n">
        <v>2.533859212071129</v>
      </c>
      <c r="R847" s="49" t="n">
        <v>2.481875067280845</v>
      </c>
      <c r="S847" s="49" t="n">
        <v>2.431217543929776</v>
      </c>
      <c r="T847" s="49" t="n">
        <v>2.384357563937547</v>
      </c>
      <c r="U847" s="49" t="n">
        <v>2.337298798343351</v>
      </c>
      <c r="V847" s="49" t="n">
        <v>2.290328510909287</v>
      </c>
      <c r="W847" s="49" t="n">
        <v>2.249175558620285</v>
      </c>
      <c r="X847" s="49" t="n">
        <v>2.209678745157729</v>
      </c>
      <c r="Y847" s="49" t="n">
        <v>2.171067281570111</v>
      </c>
      <c r="Z847" s="49" t="n">
        <v>2.137258327249392</v>
      </c>
      <c r="AA847" s="49" t="n">
        <v>2.068743676775197</v>
      </c>
      <c r="AB847" s="49" t="n">
        <v>2.027869894451469</v>
      </c>
      <c r="AC847" s="49" t="n">
        <v>1.988320240582002</v>
      </c>
      <c r="AD847" s="49" t="n">
        <v>1.94997835077767</v>
      </c>
      <c r="AE847" s="49" t="n">
        <v>1.912742638810101</v>
      </c>
      <c r="AF847" s="50" t="n">
        <v>1.876523877499063</v>
      </c>
    </row>
    <row r="848" hidden="1" s="108">
      <c r="A848" s="49" t="inlineStr">
        <is>
          <t>Argentina_Onshore_3_low_temp_optimistic</t>
        </is>
      </c>
      <c r="B848" s="49" t="n">
        <v>5.220663423145121</v>
      </c>
      <c r="C848" s="49" t="n">
        <v>5.068262709022971</v>
      </c>
      <c r="D848" s="49" t="n">
        <v>4.933143324287831</v>
      </c>
      <c r="E848" s="49" t="n">
        <v>4.811518194856728</v>
      </c>
      <c r="F848" s="49" t="n">
        <v>4.700703534495863</v>
      </c>
      <c r="G848" s="49" t="n">
        <v>4.598732183499148</v>
      </c>
      <c r="H848" s="49" t="n">
        <v>4.504121784698359</v>
      </c>
      <c r="I848" s="49" t="n">
        <v>4.415729156779278</v>
      </c>
      <c r="J848" s="49" t="n">
        <v>4.332655203921814</v>
      </c>
      <c r="K848" s="49" t="n">
        <v>4.254180761837492</v>
      </c>
      <c r="L848" s="49" t="n">
        <v>4.179722087883432</v>
      </c>
      <c r="M848" s="49" t="n">
        <v>4.069047613374901</v>
      </c>
      <c r="N848" s="49" t="n">
        <v>3.981435235967507</v>
      </c>
      <c r="O848" s="49" t="n">
        <v>3.89684224092356</v>
      </c>
      <c r="P848" s="49" t="n">
        <v>3.815391810763271</v>
      </c>
      <c r="Q848" s="49" t="n">
        <v>3.737752958870047</v>
      </c>
      <c r="R848" s="49" t="n">
        <v>3.661740749395594</v>
      </c>
      <c r="S848" s="49" t="n">
        <v>3.587683131548491</v>
      </c>
      <c r="T848" s="49" t="n">
        <v>3.519274715976718</v>
      </c>
      <c r="U848" s="49" t="n">
        <v>3.450538729753074</v>
      </c>
      <c r="V848" s="49" t="n">
        <v>3.381905207200448</v>
      </c>
      <c r="W848" s="49" t="n">
        <v>3.322015270500668</v>
      </c>
      <c r="X848" s="49" t="n">
        <v>3.264564023318265</v>
      </c>
      <c r="Y848" s="49" t="n">
        <v>3.208398669963481</v>
      </c>
      <c r="Z848" s="49" t="n">
        <v>3.159371319156738</v>
      </c>
      <c r="AA848" s="49" t="n">
        <v>3.058458023103154</v>
      </c>
      <c r="AB848" s="49" t="n">
        <v>2.998806808933207</v>
      </c>
      <c r="AC848" s="49" t="n">
        <v>2.941096763501077</v>
      </c>
      <c r="AD848" s="49" t="n">
        <v>2.885153195490334</v>
      </c>
      <c r="AE848" s="49" t="n">
        <v>2.830823535065814</v>
      </c>
      <c r="AF848" s="50" t="n">
        <v>2.777973709242694</v>
      </c>
    </row>
    <row r="849" hidden="1" s="108">
      <c r="A849" s="49" t="inlineStr">
        <is>
          <t>Argentina_Offshore_1_low_temp_optimistic</t>
        </is>
      </c>
      <c r="B849" s="49" t="n">
        <v>3.851478729610579</v>
      </c>
      <c r="C849" s="49" t="n">
        <v>3.714854799190027</v>
      </c>
      <c r="D849" s="49" t="n">
        <v>3.59991424234164</v>
      </c>
      <c r="E849" s="49" t="n">
        <v>3.500395067094634</v>
      </c>
      <c r="F849" s="49" t="n">
        <v>3.412374181560537</v>
      </c>
      <c r="G849" s="49" t="n">
        <v>3.333239265044957</v>
      </c>
      <c r="H849" s="49" t="n">
        <v>3.261167580222465</v>
      </c>
      <c r="I849" s="49" t="n">
        <v>3.194839350120465</v>
      </c>
      <c r="J849" s="49" t="n">
        <v>3.133269793626178</v>
      </c>
      <c r="K849" s="49" t="n">
        <v>3.075705540721554</v>
      </c>
      <c r="L849" s="49" t="n">
        <v>3.021558011921014</v>
      </c>
      <c r="M849" s="49" t="n">
        <v>2.922817378450272</v>
      </c>
      <c r="N849" s="49" t="n">
        <v>2.836741432786263</v>
      </c>
      <c r="O849" s="49" t="n">
        <v>2.75894588310171</v>
      </c>
      <c r="P849" s="49" t="n">
        <v>2.687593514235628</v>
      </c>
      <c r="Q849" s="49" t="n">
        <v>2.621546959192704</v>
      </c>
      <c r="R849" s="49" t="n">
        <v>2.560407704654016</v>
      </c>
      <c r="S849" s="49" t="n">
        <v>2.502382734671805</v>
      </c>
      <c r="T849" s="49" t="n">
        <v>2.447590650846474</v>
      </c>
      <c r="U849" s="49" t="n">
        <v>2.396235985495692</v>
      </c>
      <c r="V849" s="49" t="n">
        <v>2.346070692427102</v>
      </c>
      <c r="W849" s="49" t="n">
        <v>2.289853502931314</v>
      </c>
      <c r="X849" s="49" t="n">
        <v>2.236104154656833</v>
      </c>
      <c r="Y849" s="49" t="n">
        <v>2.185666999673197</v>
      </c>
      <c r="Z849" s="49" t="n">
        <v>2.140218137536116</v>
      </c>
      <c r="AA849" s="49" t="n">
        <v>2.075404517029543</v>
      </c>
      <c r="AB849" s="49" t="n">
        <v>2.029682277901333</v>
      </c>
      <c r="AC849" s="49" t="n">
        <v>1.986259468710398</v>
      </c>
      <c r="AD849" s="49" t="n">
        <v>1.944852545646383</v>
      </c>
      <c r="AE849" s="49" t="n">
        <v>1.905228882179941</v>
      </c>
      <c r="AF849" s="50" t="n">
        <v>1.867195288579409</v>
      </c>
    </row>
    <row r="850" hidden="1" s="108">
      <c r="A850" s="49" t="inlineStr">
        <is>
          <t>Argentina_Offshore_2_low_temp_optimistic</t>
        </is>
      </c>
      <c r="B850" s="49" t="n">
        <v>4.70355501645911</v>
      </c>
      <c r="C850" s="49" t="n">
        <v>4.533938564641586</v>
      </c>
      <c r="D850" s="49" t="n">
        <v>4.39195579675888</v>
      </c>
      <c r="E850" s="49" t="n">
        <v>4.269620450880776</v>
      </c>
      <c r="F850" s="49" t="n">
        <v>4.161929243636662</v>
      </c>
      <c r="G850" s="49" t="n">
        <v>4.065550618099313</v>
      </c>
      <c r="H850" s="49" t="n">
        <v>3.978160032735938</v>
      </c>
      <c r="I850" s="49" t="n">
        <v>3.898074408965482</v>
      </c>
      <c r="J850" s="49" t="n">
        <v>3.824037913089272</v>
      </c>
      <c r="K850" s="49" t="n">
        <v>3.755089846657819</v>
      </c>
      <c r="L850" s="49" t="n">
        <v>3.690479680138528</v>
      </c>
      <c r="M850" s="49" t="n">
        <v>3.569434184822737</v>
      </c>
      <c r="N850" s="49" t="n">
        <v>3.464492081477907</v>
      </c>
      <c r="O850" s="49" t="n">
        <v>3.370064377979414</v>
      </c>
      <c r="P850" s="49" t="n">
        <v>3.283809937958496</v>
      </c>
      <c r="Q850" s="49" t="n">
        <v>3.204279862692471</v>
      </c>
      <c r="R850" s="49" t="n">
        <v>3.130967554570411</v>
      </c>
      <c r="S850" s="49" t="n">
        <v>3.061586924716778</v>
      </c>
      <c r="T850" s="49" t="n">
        <v>2.996290601503</v>
      </c>
      <c r="U850" s="49" t="n">
        <v>2.935340907581984</v>
      </c>
      <c r="V850" s="49" t="n">
        <v>2.875870168801452</v>
      </c>
      <c r="W850" s="49" t="n">
        <v>2.808600234683171</v>
      </c>
      <c r="X850" s="49" t="n">
        <v>2.744447172831601</v>
      </c>
      <c r="Y850" s="49" t="n">
        <v>2.684490188758244</v>
      </c>
      <c r="Z850" s="49" t="n">
        <v>2.630870860814718</v>
      </c>
      <c r="AA850" s="49" t="n">
        <v>2.552495524022589</v>
      </c>
      <c r="AB850" s="49" t="n">
        <v>2.498465831712974</v>
      </c>
      <c r="AC850" s="49" t="n">
        <v>2.447343877271615</v>
      </c>
      <c r="AD850" s="49" t="n">
        <v>2.398768717361797</v>
      </c>
      <c r="AE850" s="49" t="n">
        <v>2.352444300761452</v>
      </c>
      <c r="AF850" s="50" t="n">
        <v>2.308124834224343</v>
      </c>
    </row>
    <row r="851" hidden="1" s="108">
      <c r="A851" s="49" t="inlineStr">
        <is>
          <t>Argentina_PV_4_low_temp_optimistic</t>
        </is>
      </c>
      <c r="B851" s="49" t="n">
        <v>4.805695906519329</v>
      </c>
      <c r="C851" s="49" t="n">
        <v>4.559768398675751</v>
      </c>
      <c r="D851" s="49" t="n">
        <v>4.354031472161624</v>
      </c>
      <c r="E851" s="49" t="n">
        <v>4.176738332555306</v>
      </c>
      <c r="F851" s="49" t="n">
        <v>4.020514730757583</v>
      </c>
      <c r="G851" s="49" t="n">
        <v>3.880458879783249</v>
      </c>
      <c r="H851" s="49" t="n">
        <v>3.75316403835693</v>
      </c>
      <c r="I851" s="49" t="n">
        <v>3.636176388679776</v>
      </c>
      <c r="J851" s="49" t="n">
        <v>3.527675887808923</v>
      </c>
      <c r="K851" s="49" t="n">
        <v>3.426279065153254</v>
      </c>
      <c r="L851" s="49" t="n">
        <v>3.33091217793833</v>
      </c>
      <c r="M851" s="49" t="n">
        <v>3.21689692492314</v>
      </c>
      <c r="N851" s="49" t="n">
        <v>3.111427887406837</v>
      </c>
      <c r="O851" s="49" t="n">
        <v>3.011800457685182</v>
      </c>
      <c r="P851" s="49" t="n">
        <v>2.917470468988011</v>
      </c>
      <c r="Q851" s="49" t="n">
        <v>2.826732920952982</v>
      </c>
      <c r="R851" s="49" t="n">
        <v>2.738552666035209</v>
      </c>
      <c r="S851" s="49" t="n">
        <v>2.654957392348796</v>
      </c>
      <c r="T851" s="49" t="n">
        <v>2.57440485569803</v>
      </c>
      <c r="U851" s="49" t="n">
        <v>2.497105921126763</v>
      </c>
      <c r="V851" s="49" t="n">
        <v>2.421827399671537</v>
      </c>
      <c r="W851" s="49" t="n">
        <v>2.346125927770236</v>
      </c>
      <c r="X851" s="49" t="n">
        <v>2.271664905751456</v>
      </c>
      <c r="Y851" s="49" t="n">
        <v>2.200213293653824</v>
      </c>
      <c r="Z851" s="49" t="n">
        <v>2.138286146356161</v>
      </c>
      <c r="AA851" s="49" t="n">
        <v>2.03682040072605</v>
      </c>
      <c r="AB851" s="49" t="n">
        <v>1.968367082480719</v>
      </c>
      <c r="AC851" s="49" t="n">
        <v>1.90258327836729</v>
      </c>
      <c r="AD851" s="49" t="n">
        <v>1.839175014025558</v>
      </c>
      <c r="AE851" s="49" t="n">
        <v>1.777895172285436</v>
      </c>
      <c r="AF851" s="50" t="n">
        <v>1.718534133096806</v>
      </c>
    </row>
    <row r="852" hidden="1" s="108">
      <c r="A852" s="49" t="inlineStr">
        <is>
          <t>Argentina_Onshore_1_high_temp_optimistic</t>
        </is>
      </c>
      <c r="B852" s="49" t="n">
        <v>4.115703765448095</v>
      </c>
      <c r="C852" s="49" t="n">
        <v>3.916972725569022</v>
      </c>
      <c r="D852" s="49" t="n">
        <v>3.726293620586637</v>
      </c>
      <c r="E852" s="49" t="n">
        <v>3.5415051632056</v>
      </c>
      <c r="F852" s="49" t="n">
        <v>3.36105014243714</v>
      </c>
      <c r="G852" s="49" t="n">
        <v>3.183763155443135</v>
      </c>
      <c r="H852" s="49" t="n">
        <v>3.008743111423393</v>
      </c>
      <c r="I852" s="49" t="n">
        <v>2.835272967508596</v>
      </c>
      <c r="J852" s="49" t="n">
        <v>2.662767176587111</v>
      </c>
      <c r="K852" s="49" t="n">
        <v>2.49073610911335</v>
      </c>
      <c r="L852" s="49" t="n">
        <v>2.318761256686871</v>
      </c>
      <c r="M852" s="49" t="n">
        <v>2.267757700943802</v>
      </c>
      <c r="N852" s="49" t="n">
        <v>2.227362331039639</v>
      </c>
      <c r="O852" s="49" t="n">
        <v>2.188146447156426</v>
      </c>
      <c r="P852" s="49" t="n">
        <v>2.150184917485574</v>
      </c>
      <c r="Q852" s="49" t="n">
        <v>2.113814965700991</v>
      </c>
      <c r="R852" s="49" t="n">
        <v>2.078005403892432</v>
      </c>
      <c r="S852" s="49" t="n">
        <v>2.042923534185013</v>
      </c>
      <c r="T852" s="49" t="n">
        <v>2.010368760828649</v>
      </c>
      <c r="U852" s="49" t="n">
        <v>1.977465985296539</v>
      </c>
      <c r="V852" s="49" t="n">
        <v>1.944424287530686</v>
      </c>
      <c r="W852" s="49" t="n">
        <v>1.915336197482431</v>
      </c>
      <c r="X852" s="49" t="n">
        <v>1.887298025980832</v>
      </c>
      <c r="Y852" s="49" t="n">
        <v>1.859755319662602</v>
      </c>
      <c r="Z852" s="49" t="n">
        <v>1.835603450638535</v>
      </c>
      <c r="AA852" s="49" t="n">
        <v>1.785658262179221</v>
      </c>
      <c r="AB852" s="49" t="n">
        <v>1.755936456359781</v>
      </c>
      <c r="AC852" s="49" t="n">
        <v>1.727043589537271</v>
      </c>
      <c r="AD852" s="49" t="n">
        <v>1.69890272414349</v>
      </c>
      <c r="AE852" s="49" t="n">
        <v>1.671446927261746</v>
      </c>
      <c r="AF852" s="50" t="n">
        <v>1.644617622066912</v>
      </c>
    </row>
    <row r="853" hidden="1" s="108">
      <c r="A853" s="49" t="inlineStr">
        <is>
          <t>Argentina_Onshore_2_high_temp_optimistic</t>
        </is>
      </c>
      <c r="B853" s="49" t="n">
        <v>4.888723284205196</v>
      </c>
      <c r="C853" s="49" t="n">
        <v>4.658210871668098</v>
      </c>
      <c r="D853" s="49" t="n">
        <v>4.437489307798598</v>
      </c>
      <c r="E853" s="49" t="n">
        <v>4.223838466406484</v>
      </c>
      <c r="F853" s="49" t="n">
        <v>4.015290678718613</v>
      </c>
      <c r="G853" s="49" t="n">
        <v>3.810365513624653</v>
      </c>
      <c r="H853" s="49" t="n">
        <v>3.607910392232111</v>
      </c>
      <c r="I853" s="49" t="n">
        <v>3.407000161301398</v>
      </c>
      <c r="J853" s="49" t="n">
        <v>3.20687124982706</v>
      </c>
      <c r="K853" s="49" t="n">
        <v>3.006876998352575</v>
      </c>
      <c r="L853" s="49" t="n">
        <v>2.806456426303175</v>
      </c>
      <c r="M853" s="49" t="n">
        <v>2.744641777849828</v>
      </c>
      <c r="N853" s="49" t="n">
        <v>2.695951848962096</v>
      </c>
      <c r="O853" s="49" t="n">
        <v>2.64871321020577</v>
      </c>
      <c r="P853" s="49" t="n">
        <v>2.603017817597341</v>
      </c>
      <c r="Q853" s="49" t="n">
        <v>2.559282060744104</v>
      </c>
      <c r="R853" s="49" t="n">
        <v>2.516229730445169</v>
      </c>
      <c r="S853" s="49" t="n">
        <v>2.474067413244126</v>
      </c>
      <c r="T853" s="49" t="n">
        <v>2.435019193674464</v>
      </c>
      <c r="U853" s="49" t="n">
        <v>2.395529817568838</v>
      </c>
      <c r="V853" s="49" t="n">
        <v>2.355857987512078</v>
      </c>
      <c r="W853" s="49" t="n">
        <v>2.321112073226477</v>
      </c>
      <c r="X853" s="49" t="n">
        <v>2.287651139647533</v>
      </c>
      <c r="Y853" s="49" t="n">
        <v>2.254789741077043</v>
      </c>
      <c r="Z853" s="49" t="n">
        <v>2.226103689200706</v>
      </c>
      <c r="AA853" s="49" t="n">
        <v>2.165550781844807</v>
      </c>
      <c r="AB853" s="49" t="n">
        <v>2.129963910922818</v>
      </c>
      <c r="AC853" s="49" t="n">
        <v>2.09538847993539</v>
      </c>
      <c r="AD853" s="49" t="n">
        <v>2.061729060152804</v>
      </c>
      <c r="AE853" s="49" t="n">
        <v>2.028902615109412</v>
      </c>
      <c r="AF853" s="50" t="n">
        <v>1.996836458517314</v>
      </c>
    </row>
    <row r="854" hidden="1" s="108">
      <c r="A854" s="49" t="inlineStr">
        <is>
          <t>Argentina_Onshore_3_high_temp_optimistic</t>
        </is>
      </c>
      <c r="B854" s="49" t="n">
        <v>6.920077382402625</v>
      </c>
      <c r="C854" s="49" t="n">
        <v>6.606926296943813</v>
      </c>
      <c r="D854" s="49" t="n">
        <v>6.30804986562988</v>
      </c>
      <c r="E854" s="49" t="n">
        <v>6.019240872113707</v>
      </c>
      <c r="F854" s="49" t="n">
        <v>5.73742864476533</v>
      </c>
      <c r="G854" s="49" t="n">
        <v>5.460274830758094</v>
      </c>
      <c r="H854" s="49" t="n">
        <v>5.185930013053806</v>
      </c>
      <c r="I854" s="49" t="n">
        <v>4.912879864754825</v>
      </c>
      <c r="J854" s="49" t="n">
        <v>4.639843750744008</v>
      </c>
      <c r="K854" s="49" t="n">
        <v>4.365705359754289</v>
      </c>
      <c r="L854" s="49" t="n">
        <v>4.08946357804456</v>
      </c>
      <c r="M854" s="49" t="n">
        <v>3.999197254616723</v>
      </c>
      <c r="N854" s="49" t="n">
        <v>3.928640139357097</v>
      </c>
      <c r="O854" s="49" t="n">
        <v>3.860255176235449</v>
      </c>
      <c r="P854" s="49" t="n">
        <v>3.794180789227607</v>
      </c>
      <c r="Q854" s="49" t="n">
        <v>3.731042915459361</v>
      </c>
      <c r="R854" s="49" t="n">
        <v>3.668924199925814</v>
      </c>
      <c r="S854" s="49" t="n">
        <v>3.608135215164224</v>
      </c>
      <c r="T854" s="49" t="n">
        <v>3.552018390401168</v>
      </c>
      <c r="U854" s="49" t="n">
        <v>3.495231376580324</v>
      </c>
      <c r="V854" s="49" t="n">
        <v>3.438162921191365</v>
      </c>
      <c r="W854" s="49" t="n">
        <v>3.388496823405583</v>
      </c>
      <c r="X854" s="49" t="n">
        <v>3.340733363577272</v>
      </c>
      <c r="Y854" s="49" t="n">
        <v>3.293841539594444</v>
      </c>
      <c r="Z854" s="49" t="n">
        <v>3.253188946487076</v>
      </c>
      <c r="AA854" s="49" t="n">
        <v>3.164673344934113</v>
      </c>
      <c r="AB854" s="49" t="n">
        <v>3.113612679916746</v>
      </c>
      <c r="AC854" s="49" t="n">
        <v>3.064041697417396</v>
      </c>
      <c r="AD854" s="49" t="n">
        <v>3.015815850209262</v>
      </c>
      <c r="AE854" s="49" t="n">
        <v>2.968809287971335</v>
      </c>
      <c r="AF854" s="50" t="n">
        <v>2.922911775080426</v>
      </c>
    </row>
    <row r="855" hidden="1" s="108">
      <c r="A855" s="49" t="inlineStr">
        <is>
          <t>Argentina_Offshore_1_high_temp_optimistic</t>
        </is>
      </c>
      <c r="B855" s="49" t="n">
        <v>5.152720246697653</v>
      </c>
      <c r="C855" s="49" t="n">
        <v>4.887228939126373</v>
      </c>
      <c r="D855" s="49" t="n">
        <v>4.641282753112294</v>
      </c>
      <c r="E855" s="49" t="n">
        <v>4.408828729488784</v>
      </c>
      <c r="F855" s="49" t="n">
        <v>4.18604532243171</v>
      </c>
      <c r="G855" s="49" t="n">
        <v>3.970362457847884</v>
      </c>
      <c r="H855" s="49" t="n">
        <v>3.759964169957503</v>
      </c>
      <c r="I855" s="49" t="n">
        <v>3.553514730675857</v>
      </c>
      <c r="J855" s="49" t="n">
        <v>3.349997935490654</v>
      </c>
      <c r="K855" s="49" t="n">
        <v>3.148617835699413</v>
      </c>
      <c r="L855" s="49" t="n">
        <v>2.94873477887671</v>
      </c>
      <c r="M855" s="49" t="n">
        <v>2.867485935739853</v>
      </c>
      <c r="N855" s="49" t="n">
        <v>2.796608373190997</v>
      </c>
      <c r="O855" s="49" t="n">
        <v>2.732414520993204</v>
      </c>
      <c r="P855" s="49" t="n">
        <v>2.673380412304248</v>
      </c>
      <c r="Q855" s="49" t="n">
        <v>2.618571136195948</v>
      </c>
      <c r="R855" s="49" t="n">
        <v>2.56768501952001</v>
      </c>
      <c r="S855" s="49" t="n">
        <v>2.519191538059951</v>
      </c>
      <c r="T855" s="49" t="n">
        <v>2.473223085728988</v>
      </c>
      <c r="U855" s="49" t="n">
        <v>2.429989097339665</v>
      </c>
      <c r="V855" s="49" t="n">
        <v>2.387527753719465</v>
      </c>
      <c r="W855" s="49" t="n">
        <v>2.339389629363578</v>
      </c>
      <c r="X855" s="49" t="n">
        <v>2.293145999586</v>
      </c>
      <c r="Y855" s="49" t="n">
        <v>2.249572417561738</v>
      </c>
      <c r="Z855" s="49" t="n">
        <v>2.210198432931597</v>
      </c>
      <c r="AA855" s="49" t="n">
        <v>2.153172071518986</v>
      </c>
      <c r="AB855" s="49" t="n">
        <v>2.113014522229651</v>
      </c>
      <c r="AC855" s="49" t="n">
        <v>2.074692555405981</v>
      </c>
      <c r="AD855" s="49" t="n">
        <v>2.037967921693182</v>
      </c>
      <c r="AE855" s="49" t="n">
        <v>2.002645670673474</v>
      </c>
      <c r="AF855" s="50" t="n">
        <v>1.968564350073092</v>
      </c>
    </row>
    <row r="856" hidden="1" s="108">
      <c r="A856" s="49" t="inlineStr">
        <is>
          <t>Argentina_Offshore_2_high_temp_optimistic</t>
        </is>
      </c>
      <c r="B856" s="49" t="n">
        <v>5.802741734638184</v>
      </c>
      <c r="C856" s="49" t="n">
        <v>5.512432357157108</v>
      </c>
      <c r="D856" s="49" t="n">
        <v>5.246900146745737</v>
      </c>
      <c r="E856" s="49" t="n">
        <v>4.998739862468295</v>
      </c>
      <c r="F856" s="49" t="n">
        <v>4.76329131613282</v>
      </c>
      <c r="G856" s="49" t="n">
        <v>4.537434026040821</v>
      </c>
      <c r="H856" s="49" t="n">
        <v>4.318975653625683</v>
      </c>
      <c r="I856" s="49" t="n">
        <v>4.106315377090464</v>
      </c>
      <c r="J856" s="49" t="n">
        <v>3.898246441222336</v>
      </c>
      <c r="K856" s="49" t="n">
        <v>3.693834269699571</v>
      </c>
      <c r="L856" s="49" t="n">
        <v>3.492337990861009</v>
      </c>
      <c r="M856" s="49" t="n">
        <v>3.394406283754641</v>
      </c>
      <c r="N856" s="49" t="n">
        <v>3.309597344747097</v>
      </c>
      <c r="O856" s="49" t="n">
        <v>3.233239333953985</v>
      </c>
      <c r="P856" s="49" t="n">
        <v>3.163401836425589</v>
      </c>
      <c r="Q856" s="49" t="n">
        <v>3.098900735139019</v>
      </c>
      <c r="R856" s="49" t="n">
        <v>3.039354357389888</v>
      </c>
      <c r="S856" s="49" t="n">
        <v>2.98282333930402</v>
      </c>
      <c r="T856" s="49" t="n">
        <v>2.929475928961349</v>
      </c>
      <c r="U856" s="49" t="n">
        <v>2.879578061539666</v>
      </c>
      <c r="V856" s="49" t="n">
        <v>2.83064321481536</v>
      </c>
      <c r="W856" s="49" t="n">
        <v>2.774479250321375</v>
      </c>
      <c r="X856" s="49" t="n">
        <v>2.720703894988197</v>
      </c>
      <c r="Y856" s="49" t="n">
        <v>2.67030158693617</v>
      </c>
      <c r="Z856" s="49" t="n">
        <v>2.625213572943395</v>
      </c>
      <c r="AA856" s="49" t="n">
        <v>2.557722952727823</v>
      </c>
      <c r="AB856" s="49" t="n">
        <v>2.51161645168143</v>
      </c>
      <c r="AC856" s="49" t="n">
        <v>2.467827910709024</v>
      </c>
      <c r="AD856" s="49" t="n">
        <v>2.426055902441275</v>
      </c>
      <c r="AE856" s="49" t="n">
        <v>2.386053803980762</v>
      </c>
      <c r="AF856" s="50" t="n">
        <v>2.347617390481498</v>
      </c>
    </row>
    <row r="857" hidden="1" s="108">
      <c r="A857" s="49" t="inlineStr">
        <is>
          <t>Argentina_PV_4_high_temp_optimistic</t>
        </is>
      </c>
      <c r="B857" s="49" t="n">
        <v>8.974090973813025</v>
      </c>
      <c r="C857" s="49" t="n">
        <v>8.362149918616268</v>
      </c>
      <c r="D857" s="49" t="n">
        <v>7.794902034148823</v>
      </c>
      <c r="E857" s="49" t="n">
        <v>7.258073907730001</v>
      </c>
      <c r="F857" s="49" t="n">
        <v>6.742616914854787</v>
      </c>
      <c r="G857" s="49" t="n">
        <v>6.242440876941624</v>
      </c>
      <c r="H857" s="49" t="n">
        <v>5.753245985529793</v>
      </c>
      <c r="I857" s="49" t="n">
        <v>5.271873623885732</v>
      </c>
      <c r="J857" s="49" t="n">
        <v>4.795923366466345</v>
      </c>
      <c r="K857" s="49" t="n">
        <v>4.323515754324056</v>
      </c>
      <c r="L857" s="49" t="n">
        <v>3.853139287921686</v>
      </c>
      <c r="M857" s="49" t="n">
        <v>3.749176762827281</v>
      </c>
      <c r="N857" s="49" t="n">
        <v>3.652420053003176</v>
      </c>
      <c r="O857" s="49" t="n">
        <v>3.560447205590318</v>
      </c>
      <c r="P857" s="49" t="n">
        <v>3.472816837508506</v>
      </c>
      <c r="Q857" s="49" t="n">
        <v>3.387988112601103</v>
      </c>
      <c r="R857" s="49" t="n">
        <v>3.305026134202839</v>
      </c>
      <c r="S857" s="49" t="n">
        <v>3.225881917865171</v>
      </c>
      <c r="T857" s="49" t="n">
        <v>3.149141424774014</v>
      </c>
      <c r="U857" s="49" t="n">
        <v>3.075041301300307</v>
      </c>
      <c r="V857" s="49" t="n">
        <v>3.002436742676974</v>
      </c>
      <c r="W857" s="49" t="n">
        <v>2.928886796246228</v>
      </c>
      <c r="X857" s="49" t="n">
        <v>2.8561368878875</v>
      </c>
      <c r="Y857" s="49" t="n">
        <v>2.785916939487755</v>
      </c>
      <c r="Z857" s="49" t="n">
        <v>2.724602420329366</v>
      </c>
      <c r="AA857" s="49" t="n">
        <v>2.624362282394195</v>
      </c>
      <c r="AB857" s="49" t="n">
        <v>2.555913948531142</v>
      </c>
      <c r="AC857" s="49" t="n">
        <v>2.489752127759808</v>
      </c>
      <c r="AD857" s="49" t="n">
        <v>2.425616364266202</v>
      </c>
      <c r="AE857" s="49" t="n">
        <v>2.363288356195055</v>
      </c>
      <c r="AF857" s="50" t="n">
        <v>2.302583497380136</v>
      </c>
    </row>
    <row r="858" hidden="1" s="108">
      <c r="A858" s="49" t="inlineStr">
        <is>
          <t>Austria_Onshore_3_low_temp_optimistic</t>
        </is>
      </c>
      <c r="B858" s="49" t="n">
        <v>5.206220459870849</v>
      </c>
      <c r="C858" s="49" t="n">
        <v>5.055145935880993</v>
      </c>
      <c r="D858" s="49" t="n">
        <v>4.920892637558533</v>
      </c>
      <c r="E858" s="49" t="n">
        <v>4.799776528506886</v>
      </c>
      <c r="F858" s="49" t="n">
        <v>4.689186807897451</v>
      </c>
      <c r="G858" s="49" t="n">
        <v>4.587209784193723</v>
      </c>
      <c r="H858" s="49" t="n">
        <v>4.49240336682865</v>
      </c>
      <c r="I858" s="49" t="n">
        <v>4.403655406473384</v>
      </c>
      <c r="J858" s="49" t="n">
        <v>4.320091194724641</v>
      </c>
      <c r="K858" s="49" t="n">
        <v>4.24101105737074</v>
      </c>
      <c r="L858" s="49" t="n">
        <v>4.16584705660318</v>
      </c>
      <c r="M858" s="49" t="n">
        <v>4.055219534142321</v>
      </c>
      <c r="N858" s="49" t="n">
        <v>3.967046603663354</v>
      </c>
      <c r="O858" s="49" t="n">
        <v>3.881836911603602</v>
      </c>
      <c r="P858" s="49" t="n">
        <v>3.799709712602891</v>
      </c>
      <c r="Q858" s="49" t="n">
        <v>3.721315011661311</v>
      </c>
      <c r="R858" s="49" t="n">
        <v>3.644527727172552</v>
      </c>
      <c r="S858" s="49" t="n">
        <v>3.56966631136492</v>
      </c>
      <c r="T858" s="49" t="n">
        <v>3.500322663977555</v>
      </c>
      <c r="U858" s="49" t="n">
        <v>3.43068494769301</v>
      </c>
      <c r="V858" s="49" t="n">
        <v>3.361170980785982</v>
      </c>
      <c r="W858" s="49" t="n">
        <v>3.300290180859774</v>
      </c>
      <c r="X858" s="49" t="n">
        <v>3.241765583500067</v>
      </c>
      <c r="Y858" s="49" t="n">
        <v>3.184474959828694</v>
      </c>
      <c r="Z858" s="49" t="n">
        <v>3.134101237237415</v>
      </c>
      <c r="AA858" s="49" t="n">
        <v>3.033321187247128</v>
      </c>
      <c r="AB858" s="49" t="n">
        <v>2.972604815238149</v>
      </c>
      <c r="AC858" s="49" t="n">
        <v>2.91375638042603</v>
      </c>
      <c r="AD858" s="49" t="n">
        <v>2.856604348414879</v>
      </c>
      <c r="AE858" s="49" t="n">
        <v>2.800998760572079</v>
      </c>
      <c r="AF858" s="50" t="n">
        <v>2.746807694898122</v>
      </c>
    </row>
    <row r="859" hidden="1" s="108">
      <c r="A859" s="49" t="inlineStr">
        <is>
          <t>Austria_PV_4_low_temp_optimistic</t>
        </is>
      </c>
      <c r="B859" s="49" t="n">
        <v>4.555885046682253</v>
      </c>
      <c r="C859" s="49" t="n">
        <v>4.325662958655847</v>
      </c>
      <c r="D859" s="49" t="n">
        <v>4.132639005281037</v>
      </c>
      <c r="E859" s="49" t="n">
        <v>3.965953446571667</v>
      </c>
      <c r="F859" s="49" t="n">
        <v>3.818789353578067</v>
      </c>
      <c r="G859" s="49" t="n">
        <v>3.68661562525814</v>
      </c>
      <c r="H859" s="49" t="n">
        <v>3.566283242038715</v>
      </c>
      <c r="I859" s="49" t="n">
        <v>3.45552403674895</v>
      </c>
      <c r="J859" s="49" t="n">
        <v>3.352655638881985</v>
      </c>
      <c r="K859" s="49" t="n">
        <v>3.256399170854397</v>
      </c>
      <c r="L859" s="49" t="n">
        <v>3.165761994193711</v>
      </c>
      <c r="M859" s="49" t="n">
        <v>3.057668520961821</v>
      </c>
      <c r="N859" s="49" t="n">
        <v>2.957548588332857</v>
      </c>
      <c r="O859" s="49" t="n">
        <v>2.862886165767142</v>
      </c>
      <c r="P859" s="49" t="n">
        <v>2.773175900116509</v>
      </c>
      <c r="Q859" s="49" t="n">
        <v>2.686831034454054</v>
      </c>
      <c r="R859" s="49" t="n">
        <v>2.60288798868457</v>
      </c>
      <c r="S859" s="49" t="n">
        <v>2.523236077241299</v>
      </c>
      <c r="T859" s="49" t="n">
        <v>2.446439385198089</v>
      </c>
      <c r="U859" s="49" t="n">
        <v>2.372694912445396</v>
      </c>
      <c r="V859" s="49" t="n">
        <v>2.30085396425095</v>
      </c>
      <c r="W859" s="49" t="n">
        <v>2.228694156262749</v>
      </c>
      <c r="X859" s="49" t="n">
        <v>2.157683908261616</v>
      </c>
      <c r="Y859" s="49" t="n">
        <v>2.089467826753336</v>
      </c>
      <c r="Z859" s="49" t="n">
        <v>2.030099396333993</v>
      </c>
      <c r="AA859" s="49" t="n">
        <v>1.933972874891807</v>
      </c>
      <c r="AB859" s="49" t="n">
        <v>1.868531181123201</v>
      </c>
      <c r="AC859" s="49" t="n">
        <v>1.805558195426414</v>
      </c>
      <c r="AD859" s="49" t="n">
        <v>1.744777407009051</v>
      </c>
      <c r="AE859" s="49" t="n">
        <v>1.685956325767529</v>
      </c>
      <c r="AF859" s="50" t="n">
        <v>1.628897690279798</v>
      </c>
    </row>
    <row r="860" hidden="1" s="108">
      <c r="A860" s="49" t="inlineStr">
        <is>
          <t>Austria_Onshore_3_high_temp_optimistic</t>
        </is>
      </c>
      <c r="B860" s="49" t="n">
        <v>7.160041777093267</v>
      </c>
      <c r="C860" s="49" t="n">
        <v>6.829282721291611</v>
      </c>
      <c r="D860" s="49" t="n">
        <v>6.512347400429983</v>
      </c>
      <c r="E860" s="49" t="n">
        <v>6.205056596329015</v>
      </c>
      <c r="F860" s="49" t="n">
        <v>5.904355955427133</v>
      </c>
      <c r="G860" s="49" t="n">
        <v>5.607915868735139</v>
      </c>
      <c r="H860" s="49" t="n">
        <v>5.31389055365009</v>
      </c>
      <c r="I860" s="49" t="n">
        <v>5.02076576901451</v>
      </c>
      <c r="J860" s="49" t="n">
        <v>4.727258455737867</v>
      </c>
      <c r="K860" s="49" t="n">
        <v>4.43224809673011</v>
      </c>
      <c r="L860" s="49" t="n">
        <v>4.134728129684007</v>
      </c>
      <c r="M860" s="49" t="n">
        <v>4.043690964778825</v>
      </c>
      <c r="N860" s="49" t="n">
        <v>3.971955774155948</v>
      </c>
      <c r="O860" s="49" t="n">
        <v>3.902353886919522</v>
      </c>
      <c r="P860" s="49" t="n">
        <v>3.835020382521694</v>
      </c>
      <c r="Q860" s="49" t="n">
        <v>3.770567419005213</v>
      </c>
      <c r="R860" s="49" t="n">
        <v>3.707118106887674</v>
      </c>
      <c r="S860" s="49" t="n">
        <v>3.644976157638143</v>
      </c>
      <c r="T860" s="49" t="n">
        <v>3.587411840957291</v>
      </c>
      <c r="U860" s="49" t="n">
        <v>3.529197184294589</v>
      </c>
      <c r="V860" s="49" t="n">
        <v>3.470712631620387</v>
      </c>
      <c r="W860" s="49" t="n">
        <v>3.41946889185517</v>
      </c>
      <c r="X860" s="49" t="n">
        <v>3.370103878623499</v>
      </c>
      <c r="Y860" s="49" t="n">
        <v>3.321609294983763</v>
      </c>
      <c r="Z860" s="49" t="n">
        <v>3.27923932363748</v>
      </c>
      <c r="AA860" s="49" t="n">
        <v>3.190035171001405</v>
      </c>
      <c r="AB860" s="49" t="n">
        <v>3.13750859884749</v>
      </c>
      <c r="AC860" s="49" t="n">
        <v>3.08645767349311</v>
      </c>
      <c r="AD860" s="49" t="n">
        <v>3.036741498511494</v>
      </c>
      <c r="AE860" s="49" t="n">
        <v>2.988237444227794</v>
      </c>
      <c r="AF860" s="50" t="n">
        <v>2.940838137426616</v>
      </c>
    </row>
    <row r="861" hidden="1" s="108">
      <c r="A861" s="49" t="inlineStr">
        <is>
          <t>Austria_PV_4_high_temp_optimistic</t>
        </is>
      </c>
      <c r="B861" s="49" t="n">
        <v>8.568954069700464</v>
      </c>
      <c r="C861" s="49" t="n">
        <v>7.986414867886177</v>
      </c>
      <c r="D861" s="49" t="n">
        <v>7.446555132015199</v>
      </c>
      <c r="E861" s="49" t="n">
        <v>6.935556901677693</v>
      </c>
      <c r="F861" s="49" t="n">
        <v>6.444647439746709</v>
      </c>
      <c r="G861" s="49" t="n">
        <v>5.967910083875479</v>
      </c>
      <c r="H861" s="49" t="n">
        <v>5.501155808621895</v>
      </c>
      <c r="I861" s="49" t="n">
        <v>5.041295962293656</v>
      </c>
      <c r="J861" s="49" t="n">
        <v>4.585972097657059</v>
      </c>
      <c r="K861" s="49" t="n">
        <v>4.133326604111623</v>
      </c>
      <c r="L861" s="49" t="n">
        <v>3.681854680433935</v>
      </c>
      <c r="M861" s="49" t="n">
        <v>3.58265445062652</v>
      </c>
      <c r="N861" s="49" t="n">
        <v>3.490289315097271</v>
      </c>
      <c r="O861" s="49" t="n">
        <v>3.402462840854248</v>
      </c>
      <c r="P861" s="49" t="n">
        <v>3.318759576050872</v>
      </c>
      <c r="Q861" s="49" t="n">
        <v>3.237717161473484</v>
      </c>
      <c r="R861" s="49" t="n">
        <v>3.158448061679007</v>
      </c>
      <c r="S861" s="49" t="n">
        <v>3.082811788668118</v>
      </c>
      <c r="T861" s="49" t="n">
        <v>3.009464713300151</v>
      </c>
      <c r="U861" s="49" t="n">
        <v>2.938634387927444</v>
      </c>
      <c r="V861" s="49" t="n">
        <v>2.869231765219389</v>
      </c>
      <c r="W861" s="49" t="n">
        <v>2.798945200337236</v>
      </c>
      <c r="X861" s="49" t="n">
        <v>2.729421259090923</v>
      </c>
      <c r="Y861" s="49" t="n">
        <v>2.662307917005503</v>
      </c>
      <c r="Z861" s="49" t="n">
        <v>2.603677463212446</v>
      </c>
      <c r="AA861" s="49" t="n">
        <v>2.507968682168987</v>
      </c>
      <c r="AB861" s="49" t="n">
        <v>2.442544461861741</v>
      </c>
      <c r="AC861" s="49" t="n">
        <v>2.37929650367479</v>
      </c>
      <c r="AD861" s="49" t="n">
        <v>2.317975859992292</v>
      </c>
      <c r="AE861" s="49" t="n">
        <v>2.258373870760788</v>
      </c>
      <c r="AF861" s="50" t="n">
        <v>2.200314080607178</v>
      </c>
    </row>
    <row r="862" hidden="1" s="108">
      <c r="A862" s="49" t="inlineStr">
        <is>
          <t>Australia_Onshore_2_low_temp_optimistic</t>
        </is>
      </c>
      <c r="B862" s="49" t="n">
        <v>4.217277686049539</v>
      </c>
      <c r="C862" s="49" t="n">
        <v>4.095074184416707</v>
      </c>
      <c r="D862" s="49" t="n">
        <v>3.986416481535766</v>
      </c>
      <c r="E862" s="49" t="n">
        <v>3.888338469106736</v>
      </c>
      <c r="F862" s="49" t="n">
        <v>3.798738123065702</v>
      </c>
      <c r="G862" s="49" t="n">
        <v>3.716074676424723</v>
      </c>
      <c r="H862" s="49" t="n">
        <v>3.639187057821899</v>
      </c>
      <c r="I862" s="49" t="n">
        <v>3.567179838340972</v>
      </c>
      <c r="J862" s="49" t="n">
        <v>3.499348757609584</v>
      </c>
      <c r="K862" s="49" t="n">
        <v>3.435130478864928</v>
      </c>
      <c r="L862" s="49" t="n">
        <v>3.374067729027341</v>
      </c>
      <c r="M862" s="49" t="n">
        <v>3.284404751750833</v>
      </c>
      <c r="N862" s="49" t="n">
        <v>3.212825498826797</v>
      </c>
      <c r="O862" s="49" t="n">
        <v>3.143636567992376</v>
      </c>
      <c r="P862" s="49" t="n">
        <v>3.076933793430314</v>
      </c>
      <c r="Q862" s="49" t="n">
        <v>3.013240289994503</v>
      </c>
      <c r="R862" s="49" t="n">
        <v>2.9508450507049</v>
      </c>
      <c r="S862" s="49" t="n">
        <v>2.890004324610804</v>
      </c>
      <c r="T862" s="49" t="n">
        <v>2.833609530049366</v>
      </c>
      <c r="U862" s="49" t="n">
        <v>2.776981819453886</v>
      </c>
      <c r="V862" s="49" t="n">
        <v>2.720457502546824</v>
      </c>
      <c r="W862" s="49" t="n">
        <v>2.670785160447405</v>
      </c>
      <c r="X862" s="49" t="n">
        <v>2.623062315123838</v>
      </c>
      <c r="Y862" s="49" t="n">
        <v>2.576386926049889</v>
      </c>
      <c r="Z862" s="49" t="n">
        <v>2.535341894133301</v>
      </c>
      <c r="AA862" s="49" t="n">
        <v>2.453702893976986</v>
      </c>
      <c r="AB862" s="49" t="n">
        <v>2.404414900075545</v>
      </c>
      <c r="AC862" s="49" t="n">
        <v>2.356687186515939</v>
      </c>
      <c r="AD862" s="49" t="n">
        <v>2.310383439990269</v>
      </c>
      <c r="AE862" s="49" t="n">
        <v>2.265384647519568</v>
      </c>
      <c r="AF862" s="50" t="n">
        <v>2.221586265108689</v>
      </c>
    </row>
    <row r="863" hidden="1" s="108">
      <c r="A863" s="49" t="inlineStr">
        <is>
          <t>Australia_Onshore_3_low_temp_optimistic</t>
        </is>
      </c>
      <c r="B863" s="49" t="n">
        <v>5.38038054762578</v>
      </c>
      <c r="C863" s="49" t="n">
        <v>5.224499127646342</v>
      </c>
      <c r="D863" s="49" t="n">
        <v>5.085892491552637</v>
      </c>
      <c r="E863" s="49" t="n">
        <v>4.960776658002853</v>
      </c>
      <c r="F863" s="49" t="n">
        <v>4.846469958210601</v>
      </c>
      <c r="G863" s="49" t="n">
        <v>4.741006726788434</v>
      </c>
      <c r="H863" s="49" t="n">
        <v>4.642905686376552</v>
      </c>
      <c r="I863" s="49" t="n">
        <v>4.551024450427329</v>
      </c>
      <c r="J863" s="49" t="n">
        <v>4.464464516353805</v>
      </c>
      <c r="K863" s="49" t="n">
        <v>4.382507167212003</v>
      </c>
      <c r="L863" s="49" t="n">
        <v>4.304568999938833</v>
      </c>
      <c r="M863" s="49" t="n">
        <v>4.190132762414323</v>
      </c>
      <c r="N863" s="49" t="n">
        <v>4.098756757969849</v>
      </c>
      <c r="O863" s="49" t="n">
        <v>4.01043922061251</v>
      </c>
      <c r="P863" s="49" t="n">
        <v>3.92530306388065</v>
      </c>
      <c r="Q863" s="49" t="n">
        <v>3.844016191393594</v>
      </c>
      <c r="R863" s="49" t="n">
        <v>3.764397340775672</v>
      </c>
      <c r="S863" s="49" t="n">
        <v>3.686773676811088</v>
      </c>
      <c r="T863" s="49" t="n">
        <v>3.614834344732431</v>
      </c>
      <c r="U863" s="49" t="n">
        <v>3.542611371011397</v>
      </c>
      <c r="V863" s="49" t="n">
        <v>3.470533549705266</v>
      </c>
      <c r="W863" s="49" t="n">
        <v>3.407186554522552</v>
      </c>
      <c r="X863" s="49" t="n">
        <v>3.3463193576901</v>
      </c>
      <c r="Y863" s="49" t="n">
        <v>3.286780712476025</v>
      </c>
      <c r="Z863" s="49" t="n">
        <v>3.23441722659303</v>
      </c>
      <c r="AA863" s="49" t="n">
        <v>3.130258509055009</v>
      </c>
      <c r="AB863" s="49" t="n">
        <v>3.067365243650107</v>
      </c>
      <c r="AC863" s="49" t="n">
        <v>3.006454675732455</v>
      </c>
      <c r="AD863" s="49" t="n">
        <v>2.947352606632417</v>
      </c>
      <c r="AE863" s="49" t="n">
        <v>2.889906930500306</v>
      </c>
      <c r="AF863" s="50" t="n">
        <v>2.833984018119814</v>
      </c>
    </row>
    <row r="864" hidden="1" s="108">
      <c r="A864" s="49" t="inlineStr">
        <is>
          <t>Australia_Offshore_1_low_temp_optimistic</t>
        </is>
      </c>
      <c r="B864" s="49" t="n">
        <v>6.166556522849362</v>
      </c>
      <c r="C864" s="49" t="n">
        <v>5.945313833060092</v>
      </c>
      <c r="D864" s="49" t="n">
        <v>5.759828406416337</v>
      </c>
      <c r="E864" s="49" t="n">
        <v>5.599768528140895</v>
      </c>
      <c r="F864" s="49" t="n">
        <v>5.45866150092346</v>
      </c>
      <c r="G864" s="49" t="n">
        <v>5.332197305475558</v>
      </c>
      <c r="H864" s="49" t="n">
        <v>5.217368677742706</v>
      </c>
      <c r="I864" s="49" t="n">
        <v>5.111998201349029</v>
      </c>
      <c r="J864" s="49" t="n">
        <v>5.014461178155794</v>
      </c>
      <c r="K864" s="49" t="n">
        <v>4.923514720786672</v>
      </c>
      <c r="L864" s="49" t="n">
        <v>4.83818783345551</v>
      </c>
      <c r="M864" s="49" t="n">
        <v>4.679681060310858</v>
      </c>
      <c r="N864" s="49" t="n">
        <v>4.542026306186969</v>
      </c>
      <c r="O864" s="49" t="n">
        <v>4.417993202848193</v>
      </c>
      <c r="P864" s="49" t="n">
        <v>4.304552977480919</v>
      </c>
      <c r="Q864" s="49" t="n">
        <v>4.199831083675734</v>
      </c>
      <c r="R864" s="49" t="n">
        <v>4.103172015713355</v>
      </c>
      <c r="S864" s="49" t="n">
        <v>4.011618035859243</v>
      </c>
      <c r="T864" s="49" t="n">
        <v>3.925366435968979</v>
      </c>
      <c r="U864" s="49" t="n">
        <v>3.84475643974462</v>
      </c>
      <c r="V864" s="49" t="n">
        <v>3.766077755311644</v>
      </c>
      <c r="W864" s="49" t="n">
        <v>3.677370510931381</v>
      </c>
      <c r="X864" s="49" t="n">
        <v>3.592695149246758</v>
      </c>
      <c r="Y864" s="49" t="n">
        <v>3.513446198941413</v>
      </c>
      <c r="Z864" s="49" t="n">
        <v>3.442391358687145</v>
      </c>
      <c r="AA864" s="49" t="n">
        <v>3.339322898399232</v>
      </c>
      <c r="AB864" s="49" t="n">
        <v>3.267734618756266</v>
      </c>
      <c r="AC864" s="49" t="n">
        <v>3.199902235606199</v>
      </c>
      <c r="AD864" s="49" t="n">
        <v>3.135357986431415</v>
      </c>
      <c r="AE864" s="49" t="n">
        <v>3.073718185221447</v>
      </c>
      <c r="AF864" s="50" t="n">
        <v>3.014664263547842</v>
      </c>
    </row>
    <row r="865" hidden="1" s="108">
      <c r="A865" s="49" t="inlineStr">
        <is>
          <t>Australia_Offshore_2_low_temp_optimistic</t>
        </is>
      </c>
      <c r="B865" s="49" t="n">
        <v>7.438795936622238</v>
      </c>
      <c r="C865" s="49" t="n">
        <v>7.168140173548629</v>
      </c>
      <c r="D865" s="49" t="n">
        <v>6.942190894114377</v>
      </c>
      <c r="E865" s="49" t="n">
        <v>6.748022340779893</v>
      </c>
      <c r="F865" s="49" t="n">
        <v>6.577536725758974</v>
      </c>
      <c r="G865" s="49" t="n">
        <v>6.425341966655436</v>
      </c>
      <c r="H865" s="49" t="n">
        <v>6.287675848378325</v>
      </c>
      <c r="I865" s="49" t="n">
        <v>6.161814373729391</v>
      </c>
      <c r="J865" s="49" t="n">
        <v>6.045725049247048</v>
      </c>
      <c r="K865" s="49" t="n">
        <v>5.937853064046697</v>
      </c>
      <c r="L865" s="49" t="n">
        <v>5.836983770480068</v>
      </c>
      <c r="M865" s="49" t="n">
        <v>5.645160720452997</v>
      </c>
      <c r="N865" s="49" t="n">
        <v>5.479355752023547</v>
      </c>
      <c r="O865" s="49" t="n">
        <v>5.33052506582446</v>
      </c>
      <c r="P865" s="49" t="n">
        <v>5.194880743938638</v>
      </c>
      <c r="Q865" s="49" t="n">
        <v>5.070078725285774</v>
      </c>
      <c r="R865" s="49" t="n">
        <v>4.955299839656907</v>
      </c>
      <c r="S865" s="49" t="n">
        <v>4.846845144342874</v>
      </c>
      <c r="T865" s="49" t="n">
        <v>4.744962240886947</v>
      </c>
      <c r="U865" s="49" t="n">
        <v>4.650076240868416</v>
      </c>
      <c r="V865" s="49" t="n">
        <v>4.557546937217706</v>
      </c>
      <c r="W865" s="49" t="n">
        <v>4.452373207890259</v>
      </c>
      <c r="X865" s="49" t="n">
        <v>4.352204248897023</v>
      </c>
      <c r="Y865" s="49" t="n">
        <v>4.258786812484402</v>
      </c>
      <c r="Z865" s="49" t="n">
        <v>4.175586667128087</v>
      </c>
      <c r="AA865" s="49" t="n">
        <v>4.05228861126142</v>
      </c>
      <c r="AB865" s="49" t="n">
        <v>3.968349347595645</v>
      </c>
      <c r="AC865" s="49" t="n">
        <v>3.88907815035813</v>
      </c>
      <c r="AD865" s="49" t="n">
        <v>3.813891267302602</v>
      </c>
      <c r="AE865" s="49" t="n">
        <v>3.742309972342779</v>
      </c>
      <c r="AF865" s="50" t="n">
        <v>3.673936878932311</v>
      </c>
    </row>
    <row r="866" hidden="1" s="108">
      <c r="A866" s="49" t="inlineStr">
        <is>
          <t>Australia_PV_1_low_temp_optimistic</t>
        </is>
      </c>
      <c r="B866" s="49" t="n">
        <v>3.407749505825132</v>
      </c>
      <c r="C866" s="49" t="n">
        <v>3.230347309719042</v>
      </c>
      <c r="D866" s="49" t="n">
        <v>3.082358763010333</v>
      </c>
      <c r="E866" s="49" t="n">
        <v>2.955175953490085</v>
      </c>
      <c r="F866" s="49" t="n">
        <v>2.843394664730811</v>
      </c>
      <c r="G866" s="49" t="n">
        <v>2.743422382273093</v>
      </c>
      <c r="H866" s="49" t="n">
        <v>2.652762189782062</v>
      </c>
      <c r="I866" s="49" t="n">
        <v>2.569615554433321</v>
      </c>
      <c r="J866" s="49" t="n">
        <v>2.49264846873339</v>
      </c>
      <c r="K866" s="49" t="n">
        <v>2.420846938619235</v>
      </c>
      <c r="L866" s="49" t="n">
        <v>2.353424023793139</v>
      </c>
      <c r="M866" s="49" t="n">
        <v>2.272572540655037</v>
      </c>
      <c r="N866" s="49" t="n">
        <v>2.19791186188271</v>
      </c>
      <c r="O866" s="49" t="n">
        <v>2.127477978650202</v>
      </c>
      <c r="P866" s="49" t="n">
        <v>2.060877253504233</v>
      </c>
      <c r="Q866" s="49" t="n">
        <v>1.996871051802105</v>
      </c>
      <c r="R866" s="49" t="n">
        <v>1.934707352994632</v>
      </c>
      <c r="S866" s="49" t="n">
        <v>1.875863172200302</v>
      </c>
      <c r="T866" s="49" t="n">
        <v>1.819217415259082</v>
      </c>
      <c r="U866" s="49" t="n">
        <v>1.764924808717493</v>
      </c>
      <c r="V866" s="49" t="n">
        <v>1.71208840987296</v>
      </c>
      <c r="W866" s="49" t="n">
        <v>1.658893424160471</v>
      </c>
      <c r="X866" s="49" t="n">
        <v>1.606592826681751</v>
      </c>
      <c r="Y866" s="49" t="n">
        <v>1.55647686462577</v>
      </c>
      <c r="Z866" s="49" t="n">
        <v>1.513298612710038</v>
      </c>
      <c r="AA866" s="49" t="n">
        <v>1.441272862652695</v>
      </c>
      <c r="AB866" s="49" t="n">
        <v>1.393314798430915</v>
      </c>
      <c r="AC866" s="49" t="n">
        <v>1.34729790696893</v>
      </c>
      <c r="AD866" s="49" t="n">
        <v>1.303009219328139</v>
      </c>
      <c r="AE866" s="49" t="n">
        <v>1.260269741136532</v>
      </c>
      <c r="AF866" s="50" t="n">
        <v>1.218927664581818</v>
      </c>
    </row>
    <row r="867" hidden="1" s="108">
      <c r="A867" s="49" t="inlineStr">
        <is>
          <t>Australia_PV_2_low_temp_optimistic</t>
        </is>
      </c>
      <c r="B867" s="49" t="n">
        <v>3.514211556927072</v>
      </c>
      <c r="C867" s="49" t="n">
        <v>3.33088889492794</v>
      </c>
      <c r="D867" s="49" t="n">
        <v>3.178010795201744</v>
      </c>
      <c r="E867" s="49" t="n">
        <v>3.046666985911674</v>
      </c>
      <c r="F867" s="49" t="n">
        <v>2.93126342206387</v>
      </c>
      <c r="G867" s="49" t="n">
        <v>2.828081399559935</v>
      </c>
      <c r="H867" s="49" t="n">
        <v>2.734536298354793</v>
      </c>
      <c r="I867" s="49" t="n">
        <v>2.648766415375654</v>
      </c>
      <c r="J867" s="49" t="n">
        <v>2.569390891668392</v>
      </c>
      <c r="K867" s="49" t="n">
        <v>2.495360124126162</v>
      </c>
      <c r="L867" s="49" t="n">
        <v>2.42585954027513</v>
      </c>
      <c r="M867" s="49" t="n">
        <v>2.342476036145989</v>
      </c>
      <c r="N867" s="49" t="n">
        <v>2.265497168452956</v>
      </c>
      <c r="O867" s="49" t="n">
        <v>2.192890104285653</v>
      </c>
      <c r="P867" s="49" t="n">
        <v>2.124247385818164</v>
      </c>
      <c r="Q867" s="49" t="n">
        <v>2.058287018728045</v>
      </c>
      <c r="R867" s="49" t="n">
        <v>1.994230680019107</v>
      </c>
      <c r="S867" s="49" t="n">
        <v>1.933607023538555</v>
      </c>
      <c r="T867" s="49" t="n">
        <v>1.875255746332179</v>
      </c>
      <c r="U867" s="49" t="n">
        <v>1.819336978293474</v>
      </c>
      <c r="V867" s="49" t="n">
        <v>1.764922441099132</v>
      </c>
      <c r="W867" s="49" t="n">
        <v>1.710118546993737</v>
      </c>
      <c r="X867" s="49" t="n">
        <v>1.656240549678674</v>
      </c>
      <c r="Y867" s="49" t="n">
        <v>1.604624113317165</v>
      </c>
      <c r="Z867" s="49" t="n">
        <v>1.560189937804572</v>
      </c>
      <c r="AA867" s="49" t="n">
        <v>1.485892408986348</v>
      </c>
      <c r="AB867" s="49" t="n">
        <v>1.436510075631189</v>
      </c>
      <c r="AC867" s="49" t="n">
        <v>1.389138088510946</v>
      </c>
      <c r="AD867" s="49" t="n">
        <v>1.34355625519301</v>
      </c>
      <c r="AE867" s="49" t="n">
        <v>1.299579512229126</v>
      </c>
      <c r="AF867" s="50" t="n">
        <v>1.257050906296844</v>
      </c>
    </row>
    <row r="868" hidden="1" s="108">
      <c r="A868" s="49" t="inlineStr">
        <is>
          <t>Australia_PV_3_low_temp_optimistic</t>
        </is>
      </c>
      <c r="B868" s="49" t="n">
        <v>3.786349694677137</v>
      </c>
      <c r="C868" s="49" t="n">
        <v>3.58785676124682</v>
      </c>
      <c r="D868" s="49" t="n">
        <v>3.42244359501185</v>
      </c>
      <c r="E868" s="49" t="n">
        <v>3.280427554549558</v>
      </c>
      <c r="F868" s="49" t="n">
        <v>3.155729660127496</v>
      </c>
      <c r="G868" s="49" t="n">
        <v>3.044308827561323</v>
      </c>
      <c r="H868" s="49" t="n">
        <v>2.943356364574015</v>
      </c>
      <c r="I868" s="49" t="n">
        <v>2.850849165179554</v>
      </c>
      <c r="J868" s="49" t="n">
        <v>2.765286653891875</v>
      </c>
      <c r="K868" s="49" t="n">
        <v>2.685528230546369</v>
      </c>
      <c r="L868" s="49" t="n">
        <v>2.61068870354264</v>
      </c>
      <c r="M868" s="49" t="n">
        <v>2.520844562636387</v>
      </c>
      <c r="N868" s="49" t="n">
        <v>2.437950304275693</v>
      </c>
      <c r="O868" s="49" t="n">
        <v>2.359797613039764</v>
      </c>
      <c r="P868" s="49" t="n">
        <v>2.285943775284689</v>
      </c>
      <c r="Q868" s="49" t="n">
        <v>2.214996248871328</v>
      </c>
      <c r="R868" s="49" t="n">
        <v>2.146109652441372</v>
      </c>
      <c r="S868" s="49" t="n">
        <v>2.080944249579677</v>
      </c>
      <c r="T868" s="49" t="n">
        <v>2.01823978150109</v>
      </c>
      <c r="U868" s="49" t="n">
        <v>1.958170136805964</v>
      </c>
      <c r="V868" s="49" t="n">
        <v>1.899727159565262</v>
      </c>
      <c r="W868" s="49" t="n">
        <v>1.840877283594805</v>
      </c>
      <c r="X868" s="49" t="n">
        <v>1.783024705060427</v>
      </c>
      <c r="Y868" s="49" t="n">
        <v>1.727619999461603</v>
      </c>
      <c r="Z868" s="49" t="n">
        <v>1.680006839611691</v>
      </c>
      <c r="AA868" s="49" t="n">
        <v>1.599955774031456</v>
      </c>
      <c r="AB868" s="49" t="n">
        <v>1.546953571848733</v>
      </c>
      <c r="AC868" s="49" t="n">
        <v>1.496126654682287</v>
      </c>
      <c r="AD868" s="49" t="n">
        <v>1.447235935555069</v>
      </c>
      <c r="AE868" s="49" t="n">
        <v>1.400080483167867</v>
      </c>
      <c r="AF868" s="50" t="n">
        <v>1.354489898003431</v>
      </c>
    </row>
    <row r="869" hidden="1" s="108">
      <c r="A869" s="49" t="inlineStr">
        <is>
          <t>Australia_PV_4_low_temp_optimistic</t>
        </is>
      </c>
      <c r="B869" s="49" t="n">
        <v>4.702630254547715</v>
      </c>
      <c r="C869" s="49" t="n">
        <v>4.453003034974818</v>
      </c>
      <c r="D869" s="49" t="n">
        <v>4.245325575287637</v>
      </c>
      <c r="E869" s="49" t="n">
        <v>4.06731933167456</v>
      </c>
      <c r="F869" s="49" t="n">
        <v>3.911275774898764</v>
      </c>
      <c r="G869" s="49" t="n">
        <v>3.772070678332714</v>
      </c>
      <c r="H869" s="49" t="n">
        <v>3.646142596932437</v>
      </c>
      <c r="I869" s="49" t="n">
        <v>3.530926251166517</v>
      </c>
      <c r="J869" s="49" t="n">
        <v>3.424518940418176</v>
      </c>
      <c r="K869" s="49" t="n">
        <v>3.325474407864667</v>
      </c>
      <c r="L869" s="49" t="n">
        <v>3.232670242997862</v>
      </c>
      <c r="M869" s="49" t="n">
        <v>3.12104107308108</v>
      </c>
      <c r="N869" s="49" t="n">
        <v>3.01821931114557</v>
      </c>
      <c r="O869" s="49" t="n">
        <v>2.9213987435267</v>
      </c>
      <c r="P869" s="49" t="n">
        <v>2.830017322896456</v>
      </c>
      <c r="Q869" s="49" t="n">
        <v>2.742305502499355</v>
      </c>
      <c r="R869" s="49" t="n">
        <v>2.65718915006661</v>
      </c>
      <c r="S869" s="49" t="n">
        <v>2.576779406531635</v>
      </c>
      <c r="T869" s="49" t="n">
        <v>2.49947471282721</v>
      </c>
      <c r="U869" s="49" t="n">
        <v>2.425496644841608</v>
      </c>
      <c r="V869" s="49" t="n">
        <v>2.353563982470485</v>
      </c>
      <c r="W869" s="49" t="n">
        <v>2.28109711462355</v>
      </c>
      <c r="X869" s="49" t="n">
        <v>2.209868990478087</v>
      </c>
      <c r="Y869" s="49" t="n">
        <v>2.141722930606969</v>
      </c>
      <c r="Z869" s="49" t="n">
        <v>2.083447159979706</v>
      </c>
      <c r="AA869" s="49" t="n">
        <v>1.983934408463045</v>
      </c>
      <c r="AB869" s="49" t="n">
        <v>1.918758699463576</v>
      </c>
      <c r="AC869" s="49" t="n">
        <v>1.856317247897129</v>
      </c>
      <c r="AD869" s="49" t="n">
        <v>1.796305646114491</v>
      </c>
      <c r="AE869" s="49" t="n">
        <v>1.738468105197267</v>
      </c>
      <c r="AF869" s="50" t="n">
        <v>1.68258773988276</v>
      </c>
    </row>
    <row r="870" hidden="1" s="108">
      <c r="A870" s="49" t="inlineStr">
        <is>
          <t>Australia_Onshore_2_high_temp_optimistic</t>
        </is>
      </c>
      <c r="B870" s="49" t="n">
        <v>5.838254251687294</v>
      </c>
      <c r="C870" s="49" t="n">
        <v>5.5729200794003</v>
      </c>
      <c r="D870" s="49" t="n">
        <v>5.318306859254372</v>
      </c>
      <c r="E870" s="49" t="n">
        <v>5.070813312814582</v>
      </c>
      <c r="F870" s="49" t="n">
        <v>4.827766867617284</v>
      </c>
      <c r="G870" s="49" t="n">
        <v>4.58708716575144</v>
      </c>
      <c r="H870" s="49" t="n">
        <v>4.347082476900431</v>
      </c>
      <c r="I870" s="49" t="n">
        <v>4.106319941613051</v>
      </c>
      <c r="J870" s="49" t="n">
        <v>3.863538880238695</v>
      </c>
      <c r="K870" s="49" t="n">
        <v>3.617590192651065</v>
      </c>
      <c r="L870" s="49" t="n">
        <v>3.367392001931502</v>
      </c>
      <c r="M870" s="49" t="n">
        <v>3.293309700905158</v>
      </c>
      <c r="N870" s="49" t="n">
        <v>3.23477869373586</v>
      </c>
      <c r="O870" s="49" t="n">
        <v>3.177967145108781</v>
      </c>
      <c r="P870" s="49" t="n">
        <v>3.122983526695425</v>
      </c>
      <c r="Q870" s="49" t="n">
        <v>3.070320495727679</v>
      </c>
      <c r="R870" s="49" t="n">
        <v>3.018466134175134</v>
      </c>
      <c r="S870" s="49" t="n">
        <v>2.967664855212286</v>
      </c>
      <c r="T870" s="49" t="n">
        <v>2.920549654690775</v>
      </c>
      <c r="U870" s="49" t="n">
        <v>2.872910547067606</v>
      </c>
      <c r="V870" s="49" t="n">
        <v>2.825053938498909</v>
      </c>
      <c r="W870" s="49" t="n">
        <v>2.783083048843968</v>
      </c>
      <c r="X870" s="49" t="n">
        <v>2.742604822432609</v>
      </c>
      <c r="Y870" s="49" t="n">
        <v>2.702806553383621</v>
      </c>
      <c r="Z870" s="49" t="n">
        <v>2.667911442491458</v>
      </c>
      <c r="AA870" s="49" t="n">
        <v>2.595352328004926</v>
      </c>
      <c r="AB870" s="49" t="n">
        <v>2.552261852956111</v>
      </c>
      <c r="AC870" s="49" t="n">
        <v>2.510337450070278</v>
      </c>
      <c r="AD870" s="49" t="n">
        <v>2.469464470730629</v>
      </c>
      <c r="AE870" s="49" t="n">
        <v>2.429543054625277</v>
      </c>
      <c r="AF870" s="50" t="n">
        <v>2.390485691675209</v>
      </c>
    </row>
    <row r="871" hidden="1" s="108">
      <c r="A871" s="49" t="inlineStr">
        <is>
          <t>Australia_Onshore_3_high_temp_optimistic</t>
        </is>
      </c>
      <c r="B871" s="49" t="n">
        <v>7.44049682336404</v>
      </c>
      <c r="C871" s="49" t="n">
        <v>7.105581260419573</v>
      </c>
      <c r="D871" s="49" t="n">
        <v>6.784118121276132</v>
      </c>
      <c r="E871" s="49" t="n">
        <v>6.471375211968159</v>
      </c>
      <c r="F871" s="49" t="n">
        <v>6.163812440519401</v>
      </c>
      <c r="G871" s="49" t="n">
        <v>5.858644481045761</v>
      </c>
      <c r="H871" s="49" t="n">
        <v>5.553575181568673</v>
      </c>
      <c r="I871" s="49" t="n">
        <v>5.246627173314536</v>
      </c>
      <c r="J871" s="49" t="n">
        <v>4.936026770670976</v>
      </c>
      <c r="K871" s="49" t="n">
        <v>4.62012208185365</v>
      </c>
      <c r="L871" s="49" t="n">
        <v>4.297321451775225</v>
      </c>
      <c r="M871" s="49" t="n">
        <v>4.202828397681418</v>
      </c>
      <c r="N871" s="49" t="n">
        <v>4.128127366311023</v>
      </c>
      <c r="O871" s="49" t="n">
        <v>4.055609863760582</v>
      </c>
      <c r="P871" s="49" t="n">
        <v>3.985412956809373</v>
      </c>
      <c r="Q871" s="49" t="n">
        <v>3.918162290145925</v>
      </c>
      <c r="R871" s="49" t="n">
        <v>3.85193369602051</v>
      </c>
      <c r="S871" s="49" t="n">
        <v>3.787037540136541</v>
      </c>
      <c r="T871" s="49" t="n">
        <v>3.726820779928237</v>
      </c>
      <c r="U871" s="49" t="n">
        <v>3.665929560934913</v>
      </c>
      <c r="V871" s="49" t="n">
        <v>3.604753681756511</v>
      </c>
      <c r="W871" s="49" t="n">
        <v>3.551012740921016</v>
      </c>
      <c r="X871" s="49" t="n">
        <v>3.499196926998664</v>
      </c>
      <c r="Y871" s="49" t="n">
        <v>3.448274474951124</v>
      </c>
      <c r="Z871" s="49" t="n">
        <v>3.40362127925561</v>
      </c>
      <c r="AA871" s="49" t="n">
        <v>3.311051832838146</v>
      </c>
      <c r="AB871" s="49" t="n">
        <v>3.256012717823291</v>
      </c>
      <c r="AC871" s="49" t="n">
        <v>3.202486199762766</v>
      </c>
      <c r="AD871" s="49" t="n">
        <v>3.150328057482858</v>
      </c>
      <c r="AE871" s="49" t="n">
        <v>3.099412767547749</v>
      </c>
      <c r="AF871" s="50" t="n">
        <v>3.049630423097668</v>
      </c>
    </row>
    <row r="872" hidden="1" s="108">
      <c r="A872" s="49" t="inlineStr">
        <is>
          <t>Australia_Offshore_1_high_temp_optimistic</t>
        </is>
      </c>
      <c r="B872" s="49" t="n">
        <v>7.756012307597715</v>
      </c>
      <c r="C872" s="49" t="n">
        <v>7.371619312843297</v>
      </c>
      <c r="D872" s="49" t="n">
        <v>7.01894935923079</v>
      </c>
      <c r="E872" s="49" t="n">
        <v>6.687918212615539</v>
      </c>
      <c r="F872" s="49" t="n">
        <v>6.372137688365413</v>
      </c>
      <c r="G872" s="49" t="n">
        <v>6.067290507766193</v>
      </c>
      <c r="H872" s="49" t="n">
        <v>5.77030526201254</v>
      </c>
      <c r="I872" s="49" t="n">
        <v>5.478901912626458</v>
      </c>
      <c r="J872" s="49" t="n">
        <v>5.191324881892248</v>
      </c>
      <c r="K872" s="49" t="n">
        <v>4.906177990022464</v>
      </c>
      <c r="L872" s="49" t="n">
        <v>4.622317894969751</v>
      </c>
      <c r="M872" s="49" t="n">
        <v>4.493401225550058</v>
      </c>
      <c r="N872" s="49" t="n">
        <v>4.381513319225428</v>
      </c>
      <c r="O872" s="49" t="n">
        <v>4.280592681681473</v>
      </c>
      <c r="P872" s="49" t="n">
        <v>4.188133998825942</v>
      </c>
      <c r="Q872" s="49" t="n">
        <v>4.102600241629274</v>
      </c>
      <c r="R872" s="49" t="n">
        <v>4.023495078844883</v>
      </c>
      <c r="S872" s="49" t="n">
        <v>3.948303212068644</v>
      </c>
      <c r="T872" s="49" t="n">
        <v>3.87724184327883</v>
      </c>
      <c r="U872" s="49" t="n">
        <v>3.81065471020899</v>
      </c>
      <c r="V872" s="49" t="n">
        <v>3.745318467317384</v>
      </c>
      <c r="W872" s="49" t="n">
        <v>3.670639173053525</v>
      </c>
      <c r="X872" s="49" t="n">
        <v>3.599059551693011</v>
      </c>
      <c r="Y872" s="49" t="n">
        <v>3.531854808969993</v>
      </c>
      <c r="Z872" s="49" t="n">
        <v>3.471539677236564</v>
      </c>
      <c r="AA872" s="49" t="n">
        <v>3.38220181537886</v>
      </c>
      <c r="AB872" s="49" t="n">
        <v>3.320574870227886</v>
      </c>
      <c r="AC872" s="49" t="n">
        <v>3.261954298845696</v>
      </c>
      <c r="AD872" s="49" t="n">
        <v>3.205949215019773</v>
      </c>
      <c r="AE872" s="49" t="n">
        <v>3.152239792325777</v>
      </c>
      <c r="AF872" s="50" t="n">
        <v>3.100561178461049</v>
      </c>
    </row>
    <row r="873" hidden="1" s="108">
      <c r="A873" s="49" t="inlineStr">
        <is>
          <t>Australia_Offshore_2_high_temp_optimistic</t>
        </is>
      </c>
      <c r="B873" s="49" t="n">
        <v>8.701480701939987</v>
      </c>
      <c r="C873" s="49" t="n">
        <v>8.280738750622564</v>
      </c>
      <c r="D873" s="49" t="n">
        <v>7.899624750883128</v>
      </c>
      <c r="E873" s="49" t="n">
        <v>7.546090672948406</v>
      </c>
      <c r="F873" s="49" t="n">
        <v>7.212542777317646</v>
      </c>
      <c r="G873" s="49" t="n">
        <v>6.893884916541264</v>
      </c>
      <c r="H873" s="49" t="n">
        <v>6.586525664855363</v>
      </c>
      <c r="I873" s="49" t="n">
        <v>6.287831730225445</v>
      </c>
      <c r="J873" s="49" t="n">
        <v>5.995807279194294</v>
      </c>
      <c r="K873" s="49" t="n">
        <v>5.708895913133717</v>
      </c>
      <c r="L873" s="49" t="n">
        <v>5.425853108310024</v>
      </c>
      <c r="M873" s="49" t="n">
        <v>5.272130232641473</v>
      </c>
      <c r="N873" s="49" t="n">
        <v>5.139572080049872</v>
      </c>
      <c r="O873" s="49" t="n">
        <v>5.020637807945155</v>
      </c>
      <c r="P873" s="49" t="n">
        <v>4.912211437200868</v>
      </c>
      <c r="Q873" s="49" t="n">
        <v>4.812381607014069</v>
      </c>
      <c r="R873" s="49" t="n">
        <v>4.720532112575401</v>
      </c>
      <c r="S873" s="49" t="n">
        <v>4.633532863920283</v>
      </c>
      <c r="T873" s="49" t="n">
        <v>4.551655304226486</v>
      </c>
      <c r="U873" s="49" t="n">
        <v>4.475328512376769</v>
      </c>
      <c r="V873" s="49" t="n">
        <v>4.400539598392095</v>
      </c>
      <c r="W873" s="49" t="n">
        <v>4.314067788581662</v>
      </c>
      <c r="X873" s="49" t="n">
        <v>4.231440681495345</v>
      </c>
      <c r="Y873" s="49" t="n">
        <v>4.1542485228308</v>
      </c>
      <c r="Z873" s="49" t="n">
        <v>4.085626874527482</v>
      </c>
      <c r="AA873" s="49" t="n">
        <v>3.980826941001975</v>
      </c>
      <c r="AB873" s="49" t="n">
        <v>3.910542420911405</v>
      </c>
      <c r="AC873" s="49" t="n">
        <v>3.843993444531785</v>
      </c>
      <c r="AD873" s="49" t="n">
        <v>3.780694279565842</v>
      </c>
      <c r="AE873" s="49" t="n">
        <v>3.720247530953066</v>
      </c>
      <c r="AF873" s="50" t="n">
        <v>3.662324141813118</v>
      </c>
    </row>
    <row r="874" hidden="1" s="108">
      <c r="A874" s="49" t="inlineStr">
        <is>
          <t>Australia_PV_1_high_temp_optimistic</t>
        </is>
      </c>
      <c r="B874" s="49" t="n">
        <v>6.30176687326179</v>
      </c>
      <c r="C874" s="49" t="n">
        <v>5.871083052374033</v>
      </c>
      <c r="D874" s="49" t="n">
        <v>5.471430226452854</v>
      </c>
      <c r="E874" s="49" t="n">
        <v>5.093127672315175</v>
      </c>
      <c r="F874" s="49" t="n">
        <v>4.730052433891108</v>
      </c>
      <c r="G874" s="49" t="n">
        <v>4.378096467591718</v>
      </c>
      <c r="H874" s="49" t="n">
        <v>4.034371656399705</v>
      </c>
      <c r="I874" s="49" t="n">
        <v>3.696768119472103</v>
      </c>
      <c r="J874" s="49" t="n">
        <v>3.363693728469845</v>
      </c>
      <c r="K874" s="49" t="n">
        <v>3.033912854261696</v>
      </c>
      <c r="L874" s="49" t="n">
        <v>2.706442437275474</v>
      </c>
      <c r="M874" s="49" t="n">
        <v>2.633304428599754</v>
      </c>
      <c r="N874" s="49" t="n">
        <v>2.565255695536719</v>
      </c>
      <c r="O874" s="49" t="n">
        <v>2.500585335066713</v>
      </c>
      <c r="P874" s="49" t="n">
        <v>2.438982913904564</v>
      </c>
      <c r="Q874" s="49" t="n">
        <v>2.379359356139246</v>
      </c>
      <c r="R874" s="49" t="n">
        <v>2.321053760953229</v>
      </c>
      <c r="S874" s="49" t="n">
        <v>2.265448641266675</v>
      </c>
      <c r="T874" s="49" t="n">
        <v>2.211543829864747</v>
      </c>
      <c r="U874" s="49" t="n">
        <v>2.159507918561267</v>
      </c>
      <c r="V874" s="49" t="n">
        <v>2.108530621882138</v>
      </c>
      <c r="W874" s="49" t="n">
        <v>2.056884397849808</v>
      </c>
      <c r="X874" s="49" t="n">
        <v>2.005803209942198</v>
      </c>
      <c r="Y874" s="49" t="n">
        <v>1.956512516695368</v>
      </c>
      <c r="Z874" s="49" t="n">
        <v>1.913528057521496</v>
      </c>
      <c r="AA874" s="49" t="n">
        <v>1.842969025021179</v>
      </c>
      <c r="AB874" s="49" t="n">
        <v>1.79492830647896</v>
      </c>
      <c r="AC874" s="49" t="n">
        <v>1.748504541395217</v>
      </c>
      <c r="AD874" s="49" t="n">
        <v>1.703512850805661</v>
      </c>
      <c r="AE874" s="49" t="n">
        <v>1.659798277690062</v>
      </c>
      <c r="AF874" s="50" t="n">
        <v>1.617229783481267</v>
      </c>
    </row>
    <row r="875" hidden="1" s="108">
      <c r="A875" s="49" t="inlineStr">
        <is>
          <t>Australia_PV_2_high_temp_optimistic</t>
        </is>
      </c>
      <c r="B875" s="49" t="n">
        <v>6.469494602288753</v>
      </c>
      <c r="C875" s="49" t="n">
        <v>6.027918645091263</v>
      </c>
      <c r="D875" s="49" t="n">
        <v>5.618376754984105</v>
      </c>
      <c r="E875" s="49" t="n">
        <v>5.230828352494726</v>
      </c>
      <c r="F875" s="49" t="n">
        <v>4.858920494102897</v>
      </c>
      <c r="G875" s="49" t="n">
        <v>4.498388587697503</v>
      </c>
      <c r="H875" s="49" t="n">
        <v>4.146232309003331</v>
      </c>
      <c r="I875" s="49" t="n">
        <v>3.800257729154599</v>
      </c>
      <c r="J875" s="49" t="n">
        <v>3.458807275029899</v>
      </c>
      <c r="K875" s="49" t="n">
        <v>3.120592548944081</v>
      </c>
      <c r="L875" s="49" t="n">
        <v>2.784586568368746</v>
      </c>
      <c r="M875" s="49" t="n">
        <v>2.709265199662859</v>
      </c>
      <c r="N875" s="49" t="n">
        <v>2.639200828120449</v>
      </c>
      <c r="O875" s="49" t="n">
        <v>2.572625900308649</v>
      </c>
      <c r="P875" s="49" t="n">
        <v>2.509219252099647</v>
      </c>
      <c r="Q875" s="49" t="n">
        <v>2.447855951871843</v>
      </c>
      <c r="R875" s="49" t="n">
        <v>2.38785337838119</v>
      </c>
      <c r="S875" s="49" t="n">
        <v>2.330638398789715</v>
      </c>
      <c r="T875" s="49" t="n">
        <v>2.275178156030681</v>
      </c>
      <c r="U875" s="49" t="n">
        <v>2.221646355592003</v>
      </c>
      <c r="V875" s="49" t="n">
        <v>2.169206413341157</v>
      </c>
      <c r="W875" s="49" t="n">
        <v>2.116076814535895</v>
      </c>
      <c r="X875" s="49" t="n">
        <v>2.063529902014664</v>
      </c>
      <c r="Y875" s="49" t="n">
        <v>2.012830788140361</v>
      </c>
      <c r="Z875" s="49" t="n">
        <v>1.968641733946816</v>
      </c>
      <c r="AA875" s="49" t="n">
        <v>1.895984264185765</v>
      </c>
      <c r="AB875" s="49" t="n">
        <v>1.846573701818339</v>
      </c>
      <c r="AC875" s="49" t="n">
        <v>1.798832629284519</v>
      </c>
      <c r="AD875" s="49" t="n">
        <v>1.752570474872823</v>
      </c>
      <c r="AE875" s="49" t="n">
        <v>1.707627511810037</v>
      </c>
      <c r="AF875" s="50" t="n">
        <v>1.663868669270531</v>
      </c>
    </row>
    <row r="876" hidden="1" s="108">
      <c r="A876" s="49" t="inlineStr">
        <is>
          <t>Australia_PV_3_high_temp_optimistic</t>
        </is>
      </c>
      <c r="B876" s="49" t="n">
        <v>6.896120981261174</v>
      </c>
      <c r="C876" s="49" t="n">
        <v>6.425886491754834</v>
      </c>
      <c r="D876" s="49" t="n">
        <v>5.990603119306011</v>
      </c>
      <c r="E876" s="49" t="n">
        <v>5.579211147516148</v>
      </c>
      <c r="F876" s="49" t="n">
        <v>5.184706341832585</v>
      </c>
      <c r="G876" s="49" t="n">
        <v>4.80238088124309</v>
      </c>
      <c r="H876" s="49" t="n">
        <v>4.428916857814035</v>
      </c>
      <c r="I876" s="49" t="n">
        <v>4.06188255407529</v>
      </c>
      <c r="J876" s="49" t="n">
        <v>3.699435316375286</v>
      </c>
      <c r="K876" s="49" t="n">
        <v>3.340137565643866</v>
      </c>
      <c r="L876" s="49" t="n">
        <v>2.982838166330473</v>
      </c>
      <c r="M876" s="49" t="n">
        <v>2.901906622350547</v>
      </c>
      <c r="N876" s="49" t="n">
        <v>2.826677885971465</v>
      </c>
      <c r="O876" s="49" t="n">
        <v>2.755233410098116</v>
      </c>
      <c r="P876" s="49" t="n">
        <v>2.68722436365247</v>
      </c>
      <c r="Q876" s="49" t="n">
        <v>2.6214298342756</v>
      </c>
      <c r="R876" s="49" t="n">
        <v>2.557108985713437</v>
      </c>
      <c r="S876" s="49" t="n">
        <v>2.495809833637504</v>
      </c>
      <c r="T876" s="49" t="n">
        <v>2.436411526307428</v>
      </c>
      <c r="U876" s="49" t="n">
        <v>2.379102370929697</v>
      </c>
      <c r="V876" s="49" t="n">
        <v>2.322974613455522</v>
      </c>
      <c r="W876" s="49" t="n">
        <v>2.266088835653246</v>
      </c>
      <c r="X876" s="49" t="n">
        <v>2.209832403420168</v>
      </c>
      <c r="Y876" s="49" t="n">
        <v>2.155577602501799</v>
      </c>
      <c r="Z876" s="49" t="n">
        <v>2.10838138076142</v>
      </c>
      <c r="AA876" s="49" t="n">
        <v>2.030303326441599</v>
      </c>
      <c r="AB876" s="49" t="n">
        <v>1.977438266104278</v>
      </c>
      <c r="AC876" s="49" t="n">
        <v>1.926381004432498</v>
      </c>
      <c r="AD876" s="49" t="n">
        <v>1.87692467784878</v>
      </c>
      <c r="AE876" s="49" t="n">
        <v>1.828895906112909</v>
      </c>
      <c r="AF876" s="50" t="n">
        <v>1.782148074096784</v>
      </c>
    </row>
    <row r="877" hidden="1" s="108">
      <c r="A877" s="49" t="inlineStr">
        <is>
          <t>Australia_PV_4_high_temp_optimistic</t>
        </is>
      </c>
      <c r="B877" s="49" t="n">
        <v>8.320010429983274</v>
      </c>
      <c r="C877" s="49" t="n">
        <v>7.751630807017161</v>
      </c>
      <c r="D877" s="49" t="n">
        <v>7.227799336562883</v>
      </c>
      <c r="E877" s="49" t="n">
        <v>6.734400325037099</v>
      </c>
      <c r="F877" s="49" t="n">
        <v>6.262491694878617</v>
      </c>
      <c r="G877" s="49" t="n">
        <v>5.80606067683448</v>
      </c>
      <c r="H877" s="49" t="n">
        <v>5.360867212058893</v>
      </c>
      <c r="I877" s="49" t="n">
        <v>4.923801223527612</v>
      </c>
      <c r="J877" s="49" t="n">
        <v>4.492503465906838</v>
      </c>
      <c r="K877" s="49" t="n">
        <v>4.065130717115919</v>
      </c>
      <c r="L877" s="49" t="n">
        <v>3.640204352857408</v>
      </c>
      <c r="M877" s="49" t="n">
        <v>3.540463442153785</v>
      </c>
      <c r="N877" s="49" t="n">
        <v>3.447955723560886</v>
      </c>
      <c r="O877" s="49" t="n">
        <v>3.360244086752104</v>
      </c>
      <c r="P877" s="49" t="n">
        <v>3.27688466739036</v>
      </c>
      <c r="Q877" s="49" t="n">
        <v>3.196326930824267</v>
      </c>
      <c r="R877" s="49" t="n">
        <v>3.117630117839142</v>
      </c>
      <c r="S877" s="49" t="n">
        <v>3.042758257076098</v>
      </c>
      <c r="T877" s="49" t="n">
        <v>2.970288309230916</v>
      </c>
      <c r="U877" s="49" t="n">
        <v>2.900458711159644</v>
      </c>
      <c r="V877" s="49" t="n">
        <v>2.832117307664479</v>
      </c>
      <c r="W877" s="49" t="n">
        <v>2.762804196898434</v>
      </c>
      <c r="X877" s="49" t="n">
        <v>2.694279673176017</v>
      </c>
      <c r="Y877" s="49" t="n">
        <v>2.628285736793501</v>
      </c>
      <c r="Z877" s="49" t="n">
        <v>2.571242679031831</v>
      </c>
      <c r="AA877" s="49" t="n">
        <v>2.474986187561512</v>
      </c>
      <c r="AB877" s="49" t="n">
        <v>2.410725984546268</v>
      </c>
      <c r="AC877" s="49" t="n">
        <v>2.348752736939651</v>
      </c>
      <c r="AD877" s="49" t="n">
        <v>2.288804662423531</v>
      </c>
      <c r="AE877" s="49" t="n">
        <v>2.230662362094818</v>
      </c>
      <c r="AF877" s="50" t="n">
        <v>2.174140315606805</v>
      </c>
    </row>
    <row r="878" hidden="1" s="108">
      <c r="A878" s="49" t="inlineStr">
        <is>
          <t>Azerbaijan_Onshore_3_low_temp_optimistic</t>
        </is>
      </c>
      <c r="B878" s="49" t="n">
        <v>5.888422170143784</v>
      </c>
      <c r="C878" s="49" t="n">
        <v>5.717441368884701</v>
      </c>
      <c r="D878" s="49" t="n">
        <v>5.565538341242249</v>
      </c>
      <c r="E878" s="49" t="n">
        <v>5.428532976887182</v>
      </c>
      <c r="F878" s="49" t="n">
        <v>5.30346288147167</v>
      </c>
      <c r="G878" s="49" t="n">
        <v>5.18815662436581</v>
      </c>
      <c r="H878" s="49" t="n">
        <v>5.080977875102992</v>
      </c>
      <c r="I878" s="49" t="n">
        <v>4.980664673747931</v>
      </c>
      <c r="J878" s="49" t="n">
        <v>4.886224477521409</v>
      </c>
      <c r="K878" s="49" t="n">
        <v>4.796863351822026</v>
      </c>
      <c r="L878" s="49" t="n">
        <v>4.711936842547434</v>
      </c>
      <c r="M878" s="49" t="n">
        <v>4.586901472126662</v>
      </c>
      <c r="N878" s="49" t="n">
        <v>4.487291167826887</v>
      </c>
      <c r="O878" s="49" t="n">
        <v>4.391008777259527</v>
      </c>
      <c r="P878" s="49" t="n">
        <v>4.298187141674891</v>
      </c>
      <c r="Q878" s="49" t="n">
        <v>4.209559632050401</v>
      </c>
      <c r="R878" s="49" t="n">
        <v>4.122718370272396</v>
      </c>
      <c r="S878" s="49" t="n">
        <v>4.038022560018431</v>
      </c>
      <c r="T878" s="49" t="n">
        <v>3.959532822780019</v>
      </c>
      <c r="U878" s="49" t="n">
        <v>3.880673328729164</v>
      </c>
      <c r="V878" s="49" t="n">
        <v>3.801917090785778</v>
      </c>
      <c r="W878" s="49" t="n">
        <v>3.732974917156816</v>
      </c>
      <c r="X878" s="49" t="n">
        <v>3.666698594625655</v>
      </c>
      <c r="Y878" s="49" t="n">
        <v>3.601819855079817</v>
      </c>
      <c r="Z878" s="49" t="n">
        <v>3.54476158071355</v>
      </c>
      <c r="AA878" s="49" t="n">
        <v>3.430736930684168</v>
      </c>
      <c r="AB878" s="49" t="n">
        <v>3.361995165755995</v>
      </c>
      <c r="AC878" s="49" t="n">
        <v>3.295367596386528</v>
      </c>
      <c r="AD878" s="49" t="n">
        <v>3.230660421869383</v>
      </c>
      <c r="AE878" s="49" t="n">
        <v>3.167704226954517</v>
      </c>
      <c r="AF878" s="50" t="n">
        <v>3.106349982370789</v>
      </c>
    </row>
    <row r="879" hidden="1" s="108">
      <c r="A879" s="49" t="inlineStr">
        <is>
          <t>Azerbaijan_PV_4_low_temp_optimistic</t>
        </is>
      </c>
      <c r="B879" s="49" t="n">
        <v>5.005321841130416</v>
      </c>
      <c r="C879" s="49" t="n">
        <v>4.740069510114825</v>
      </c>
      <c r="D879" s="49" t="n">
        <v>4.519299157337713</v>
      </c>
      <c r="E879" s="49" t="n">
        <v>4.329997982734751</v>
      </c>
      <c r="F879" s="49" t="n">
        <v>4.163996864917648</v>
      </c>
      <c r="G879" s="49" t="n">
        <v>4.015865598427231</v>
      </c>
      <c r="H879" s="49" t="n">
        <v>3.881830172958602</v>
      </c>
      <c r="I879" s="49" t="n">
        <v>3.759172235566414</v>
      </c>
      <c r="J879" s="49" t="n">
        <v>3.645875547575065</v>
      </c>
      <c r="K879" s="49" t="n">
        <v>3.540407526531351</v>
      </c>
      <c r="L879" s="49" t="n">
        <v>3.441578727669046</v>
      </c>
      <c r="M879" s="49" t="n">
        <v>3.322744034434884</v>
      </c>
      <c r="N879" s="49" t="n">
        <v>3.213285301323176</v>
      </c>
      <c r="O879" s="49" t="n">
        <v>3.110214185383392</v>
      </c>
      <c r="P879" s="49" t="n">
        <v>3.01293126553711</v>
      </c>
      <c r="Q879" s="49" t="n">
        <v>2.91955257885284</v>
      </c>
      <c r="R879" s="49" t="n">
        <v>2.828934630401048</v>
      </c>
      <c r="S879" s="49" t="n">
        <v>2.743322743667133</v>
      </c>
      <c r="T879" s="49" t="n">
        <v>2.66101230153474</v>
      </c>
      <c r="U879" s="49" t="n">
        <v>2.582238348179676</v>
      </c>
      <c r="V879" s="49" t="n">
        <v>2.505637606784418</v>
      </c>
      <c r="W879" s="49" t="n">
        <v>2.428455332995934</v>
      </c>
      <c r="X879" s="49" t="n">
        <v>2.352589556494223</v>
      </c>
      <c r="Y879" s="49" t="n">
        <v>2.280000043159875</v>
      </c>
      <c r="Z879" s="49" t="n">
        <v>2.217903233203995</v>
      </c>
      <c r="AA879" s="49" t="n">
        <v>2.111965115442808</v>
      </c>
      <c r="AB879" s="49" t="n">
        <v>2.042531925580892</v>
      </c>
      <c r="AC879" s="49" t="n">
        <v>1.97600380619422</v>
      </c>
      <c r="AD879" s="49" t="n">
        <v>1.91205664070079</v>
      </c>
      <c r="AE879" s="49" t="n">
        <v>1.850418075448083</v>
      </c>
      <c r="AF879" s="50" t="n">
        <v>1.790857176641276</v>
      </c>
    </row>
    <row r="880" hidden="1" s="108">
      <c r="A880" s="49" t="inlineStr">
        <is>
          <t>Azerbaijan_Onshore_3_high_temp_optimistic</t>
        </is>
      </c>
      <c r="B880" s="49" t="n">
        <v>8.040789622159535</v>
      </c>
      <c r="C880" s="49" t="n">
        <v>7.670876060755377</v>
      </c>
      <c r="D880" s="49" t="n">
        <v>7.316755983685594</v>
      </c>
      <c r="E880" s="49" t="n">
        <v>6.973677255569024</v>
      </c>
      <c r="F880" s="49" t="n">
        <v>6.638167052636717</v>
      </c>
      <c r="G880" s="49" t="n">
        <v>6.307576716353737</v>
      </c>
      <c r="H880" s="49" t="n">
        <v>5.97980768556152</v>
      </c>
      <c r="I880" s="49" t="n">
        <v>5.653138237507025</v>
      </c>
      <c r="J880" s="49" t="n">
        <v>5.32610928332981</v>
      </c>
      <c r="K880" s="49" t="n">
        <v>4.997446232993741</v>
      </c>
      <c r="L880" s="49" t="n">
        <v>4.666003657973905</v>
      </c>
      <c r="M880" s="49" t="n">
        <v>4.56320840427068</v>
      </c>
      <c r="N880" s="49" t="n">
        <v>4.482365465740384</v>
      </c>
      <c r="O880" s="49" t="n">
        <v>4.40394672522783</v>
      </c>
      <c r="P880" s="49" t="n">
        <v>4.328105886878252</v>
      </c>
      <c r="Q880" s="49" t="n">
        <v>4.255539320753022</v>
      </c>
      <c r="R880" s="49" t="n">
        <v>4.184112183807383</v>
      </c>
      <c r="S880" s="49" t="n">
        <v>4.114169973866179</v>
      </c>
      <c r="T880" s="49" t="n">
        <v>4.049432631393119</v>
      </c>
      <c r="U880" s="49" t="n">
        <v>3.983953456989606</v>
      </c>
      <c r="V880" s="49" t="n">
        <v>3.918165201463636</v>
      </c>
      <c r="W880" s="49" t="n">
        <v>3.860679359965179</v>
      </c>
      <c r="X880" s="49" t="n">
        <v>3.805311549686776</v>
      </c>
      <c r="Y880" s="49" t="n">
        <v>3.750914176823338</v>
      </c>
      <c r="Z880" s="49" t="n">
        <v>3.703459323054564</v>
      </c>
      <c r="AA880" s="49" t="n">
        <v>3.602752008867868</v>
      </c>
      <c r="AB880" s="49" t="n">
        <v>3.543719956016673</v>
      </c>
      <c r="AC880" s="49" t="n">
        <v>3.48634594953413</v>
      </c>
      <c r="AD880" s="49" t="n">
        <v>3.430468880603488</v>
      </c>
      <c r="AE880" s="49" t="n">
        <v>3.37594847084027</v>
      </c>
      <c r="AF880" s="50" t="n">
        <v>3.322661838589109</v>
      </c>
    </row>
    <row r="881" hidden="1" s="108">
      <c r="A881" s="49" t="inlineStr">
        <is>
          <t>Azerbaijan_PV_4_high_temp_optimistic</t>
        </is>
      </c>
      <c r="B881" s="49" t="n">
        <v>8.811612446941426</v>
      </c>
      <c r="C881" s="49" t="n">
        <v>8.212745011381941</v>
      </c>
      <c r="D881" s="49" t="n">
        <v>7.661156315944829</v>
      </c>
      <c r="E881" s="49" t="n">
        <v>7.141722313152105</v>
      </c>
      <c r="F881" s="49" t="n">
        <v>6.644853550982572</v>
      </c>
      <c r="G881" s="49" t="n">
        <v>6.164093494817516</v>
      </c>
      <c r="H881" s="49" t="n">
        <v>5.694880794535649</v>
      </c>
      <c r="I881" s="49" t="n">
        <v>5.233861424299327</v>
      </c>
      <c r="J881" s="49" t="n">
        <v>4.778482858831652</v>
      </c>
      <c r="K881" s="49" t="n">
        <v>4.326742691899224</v>
      </c>
      <c r="L881" s="49" t="n">
        <v>3.877026465778785</v>
      </c>
      <c r="M881" s="49" t="n">
        <v>3.77068605836401</v>
      </c>
      <c r="N881" s="49" t="n">
        <v>3.672075988439926</v>
      </c>
      <c r="O881" s="49" t="n">
        <v>3.578591355270625</v>
      </c>
      <c r="P881" s="49" t="n">
        <v>3.489759075552525</v>
      </c>
      <c r="Q881" s="49" t="n">
        <v>3.403921266967394</v>
      </c>
      <c r="R881" s="49" t="n">
        <v>3.320071932681949</v>
      </c>
      <c r="S881" s="49" t="n">
        <v>3.240314525583055</v>
      </c>
      <c r="T881" s="49" t="n">
        <v>3.163126785223572</v>
      </c>
      <c r="U881" s="49" t="n">
        <v>3.088764956421802</v>
      </c>
      <c r="V881" s="49" t="n">
        <v>3.015996009632167</v>
      </c>
      <c r="W881" s="49" t="n">
        <v>2.942195016493938</v>
      </c>
      <c r="X881" s="49" t="n">
        <v>2.869236324247169</v>
      </c>
      <c r="Y881" s="49" t="n">
        <v>2.798984755056989</v>
      </c>
      <c r="Z881" s="49" t="n">
        <v>2.738312203073825</v>
      </c>
      <c r="AA881" s="49" t="n">
        <v>2.635662419782459</v>
      </c>
      <c r="AB881" s="49" t="n">
        <v>2.567261260926395</v>
      </c>
      <c r="AC881" s="49" t="n">
        <v>2.501304334190332</v>
      </c>
      <c r="AD881" s="49" t="n">
        <v>2.43751068405877</v>
      </c>
      <c r="AE881" s="49" t="n">
        <v>2.375644841325111</v>
      </c>
      <c r="AF881" s="50" t="n">
        <v>2.315507696363848</v>
      </c>
    </row>
    <row r="882" hidden="1" s="108">
      <c r="A882" s="49" t="inlineStr">
        <is>
          <t>Estonia_Onshore_2_low_temp_optimistic</t>
        </is>
      </c>
      <c r="B882" s="49" t="n">
        <v>3.618793622759204</v>
      </c>
      <c r="C882" s="49" t="n">
        <v>3.514566832848416</v>
      </c>
      <c r="D882" s="49" t="n">
        <v>3.421670279175432</v>
      </c>
      <c r="E882" s="49" t="n">
        <v>3.337625629901651</v>
      </c>
      <c r="F882" s="49" t="n">
        <v>3.260676536275169</v>
      </c>
      <c r="G882" s="49" t="n">
        <v>3.189535602865798</v>
      </c>
      <c r="H882" s="49" t="n">
        <v>3.123232683278691</v>
      </c>
      <c r="I882" s="49" t="n">
        <v>3.061019583195357</v>
      </c>
      <c r="J882" s="49" t="n">
        <v>3.002307834186359</v>
      </c>
      <c r="K882" s="49" t="n">
        <v>2.946626712127426</v>
      </c>
      <c r="L882" s="49" t="n">
        <v>2.89359411055425</v>
      </c>
      <c r="M882" s="49" t="n">
        <v>2.816435216187341</v>
      </c>
      <c r="N882" s="49" t="n">
        <v>2.754423448010189</v>
      </c>
      <c r="O882" s="49" t="n">
        <v>2.694437989846056</v>
      </c>
      <c r="P882" s="49" t="n">
        <v>2.63655911185457</v>
      </c>
      <c r="Q882" s="49" t="n">
        <v>2.581224557649643</v>
      </c>
      <c r="R882" s="49" t="n">
        <v>2.527003247158377</v>
      </c>
      <c r="S882" s="49" t="n">
        <v>2.474109470725783</v>
      </c>
      <c r="T882" s="49" t="n">
        <v>2.424962627954181</v>
      </c>
      <c r="U882" s="49" t="n">
        <v>2.375648002848099</v>
      </c>
      <c r="V882" s="49" t="n">
        <v>2.326446599195064</v>
      </c>
      <c r="W882" s="49" t="n">
        <v>2.283012355922675</v>
      </c>
      <c r="X882" s="49" t="n">
        <v>2.241224177395603</v>
      </c>
      <c r="Y882" s="49" t="n">
        <v>2.200326883868718</v>
      </c>
      <c r="Z882" s="49" t="n">
        <v>2.164155554382628</v>
      </c>
      <c r="AA882" s="49" t="n">
        <v>2.094026696864487</v>
      </c>
      <c r="AB882" s="49" t="n">
        <v>2.050985317229664</v>
      </c>
      <c r="AC882" s="49" t="n">
        <v>2.009263296863907</v>
      </c>
      <c r="AD882" s="49" t="n">
        <v>1.968746338440628</v>
      </c>
      <c r="AE882" s="49" t="n">
        <v>1.92933463536216</v>
      </c>
      <c r="AF882" s="50" t="n">
        <v>1.890940500953874</v>
      </c>
    </row>
    <row r="883" hidden="1" s="108">
      <c r="A883" s="49" t="inlineStr">
        <is>
          <t>Estonia_Onshore_3_low_temp_optimistic</t>
        </is>
      </c>
      <c r="B883" s="49" t="n">
        <v>4.571716787194958</v>
      </c>
      <c r="C883" s="49" t="n">
        <v>4.439772300915025</v>
      </c>
      <c r="D883" s="49" t="n">
        <v>4.322270850351031</v>
      </c>
      <c r="E883" s="49" t="n">
        <v>4.216050638772083</v>
      </c>
      <c r="F883" s="49" t="n">
        <v>4.118870926328228</v>
      </c>
      <c r="G883" s="49" t="n">
        <v>4.029089241222128</v>
      </c>
      <c r="H883" s="49" t="n">
        <v>3.945467848934352</v>
      </c>
      <c r="I883" s="49" t="n">
        <v>3.86705217939856</v>
      </c>
      <c r="J883" s="49" t="n">
        <v>3.793091442462621</v>
      </c>
      <c r="K883" s="49" t="n">
        <v>3.722985069585126</v>
      </c>
      <c r="L883" s="49" t="n">
        <v>3.656245554862197</v>
      </c>
      <c r="M883" s="49" t="n">
        <v>3.55887494121535</v>
      </c>
      <c r="N883" s="49" t="n">
        <v>3.480788161948122</v>
      </c>
      <c r="O883" s="49" t="n">
        <v>3.405268174719475</v>
      </c>
      <c r="P883" s="49" t="n">
        <v>3.332416998190308</v>
      </c>
      <c r="Q883" s="49" t="n">
        <v>3.262791900328204</v>
      </c>
      <c r="R883" s="49" t="n">
        <v>3.194569937810851</v>
      </c>
      <c r="S883" s="49" t="n">
        <v>3.128023977405575</v>
      </c>
      <c r="T883" s="49" t="n">
        <v>3.066234718264185</v>
      </c>
      <c r="U883" s="49" t="n">
        <v>3.00421687026991</v>
      </c>
      <c r="V883" s="49" t="n">
        <v>2.942328497947939</v>
      </c>
      <c r="W883" s="49" t="n">
        <v>2.887859530653869</v>
      </c>
      <c r="X883" s="49" t="n">
        <v>2.835444903265105</v>
      </c>
      <c r="Y883" s="49" t="n">
        <v>2.784122347347697</v>
      </c>
      <c r="Z883" s="49" t="n">
        <v>2.738769026729697</v>
      </c>
      <c r="AA883" s="49" t="n">
        <v>2.650189847486235</v>
      </c>
      <c r="AB883" s="49" t="n">
        <v>2.596023957833641</v>
      </c>
      <c r="AC883" s="49" t="n">
        <v>2.543494558343046</v>
      </c>
      <c r="AD883" s="49" t="n">
        <v>2.492455065828831</v>
      </c>
      <c r="AE883" s="49" t="n">
        <v>2.4427774020209</v>
      </c>
      <c r="AF883" s="50" t="n">
        <v>2.394348962733756</v>
      </c>
    </row>
    <row r="884" hidden="1" s="108">
      <c r="A884" s="49" t="inlineStr">
        <is>
          <t>Estonia_Offshore_1_low_temp_optimistic</t>
        </is>
      </c>
      <c r="B884" s="49" t="n">
        <v>4.296648430219962</v>
      </c>
      <c r="C884" s="49" t="n">
        <v>4.142737254112903</v>
      </c>
      <c r="D884" s="49" t="n">
        <v>4.013640402077372</v>
      </c>
      <c r="E884" s="49" t="n">
        <v>3.902188082550339</v>
      </c>
      <c r="F884" s="49" t="n">
        <v>3.803888483202541</v>
      </c>
      <c r="G884" s="49" t="n">
        <v>3.715750595294597</v>
      </c>
      <c r="H884" s="49" t="n">
        <v>3.63568746819657</v>
      </c>
      <c r="I884" s="49" t="n">
        <v>3.562188033174834</v>
      </c>
      <c r="J884" s="49" t="n">
        <v>3.49412478772092</v>
      </c>
      <c r="K884" s="49" t="n">
        <v>3.430635192947502</v>
      </c>
      <c r="L884" s="49" t="n">
        <v>3.37104539409965</v>
      </c>
      <c r="M884" s="49" t="n">
        <v>3.260649332671016</v>
      </c>
      <c r="N884" s="49" t="n">
        <v>3.164724111146184</v>
      </c>
      <c r="O884" s="49" t="n">
        <v>3.078252268251838</v>
      </c>
      <c r="P884" s="49" t="n">
        <v>2.99913172067855</v>
      </c>
      <c r="Q884" s="49" t="n">
        <v>2.926061352610833</v>
      </c>
      <c r="R884" s="49" t="n">
        <v>2.858585816894215</v>
      </c>
      <c r="S884" s="49" t="n">
        <v>2.794652992338193</v>
      </c>
      <c r="T884" s="49" t="n">
        <v>2.734399340919191</v>
      </c>
      <c r="U884" s="49" t="n">
        <v>2.678059737709138</v>
      </c>
      <c r="V884" s="49" t="n">
        <v>2.6230605829306</v>
      </c>
      <c r="W884" s="49" t="n">
        <v>2.561092680982072</v>
      </c>
      <c r="X884" s="49" t="n">
        <v>2.501933618884709</v>
      </c>
      <c r="Y884" s="49" t="n">
        <v>2.446551241898569</v>
      </c>
      <c r="Z884" s="49" t="n">
        <v>2.39686638963098</v>
      </c>
      <c r="AA884" s="49" t="n">
        <v>2.32498338956858</v>
      </c>
      <c r="AB884" s="49" t="n">
        <v>2.274953293509469</v>
      </c>
      <c r="AC884" s="49" t="n">
        <v>2.22754256970155</v>
      </c>
      <c r="AD884" s="49" t="n">
        <v>2.182427059397103</v>
      </c>
      <c r="AE884" s="49" t="n">
        <v>2.139340855273558</v>
      </c>
      <c r="AF884" s="50" t="n">
        <v>2.098063165777641</v>
      </c>
    </row>
    <row r="885" hidden="1" s="108">
      <c r="A885" s="49" t="inlineStr">
        <is>
          <t>Estonia_Offshore_2_low_temp_optimistic</t>
        </is>
      </c>
      <c r="B885" s="49" t="n">
        <v>5.601824747032698</v>
      </c>
      <c r="C885" s="49" t="n">
        <v>5.398235355185685</v>
      </c>
      <c r="D885" s="49" t="n">
        <v>5.2282156690024</v>
      </c>
      <c r="E885" s="49" t="n">
        <v>5.082060678560063</v>
      </c>
      <c r="F885" s="49" t="n">
        <v>4.953690356354398</v>
      </c>
      <c r="G885" s="49" t="n">
        <v>4.839056194039307</v>
      </c>
      <c r="H885" s="49" t="n">
        <v>4.735333430513793</v>
      </c>
      <c r="I885" s="49" t="n">
        <v>4.640476824322245</v>
      </c>
      <c r="J885" s="49" t="n">
        <v>4.55296033101241</v>
      </c>
      <c r="K885" s="49" t="n">
        <v>4.471616560524439</v>
      </c>
      <c r="L885" s="49" t="n">
        <v>4.395533524186763</v>
      </c>
      <c r="M885" s="49" t="n">
        <v>4.251115702998864</v>
      </c>
      <c r="N885" s="49" t="n">
        <v>4.126239658558122</v>
      </c>
      <c r="O885" s="49" t="n">
        <v>4.014114076480629</v>
      </c>
      <c r="P885" s="49" t="n">
        <v>3.911894456211062</v>
      </c>
      <c r="Q885" s="49" t="n">
        <v>3.817820532621312</v>
      </c>
      <c r="R885" s="49" t="n">
        <v>3.731277137766353</v>
      </c>
      <c r="S885" s="49" t="n">
        <v>3.64948654727856</v>
      </c>
      <c r="T885" s="49" t="n">
        <v>3.572634664524037</v>
      </c>
      <c r="U885" s="49" t="n">
        <v>3.50104069644716</v>
      </c>
      <c r="V885" s="49" t="n">
        <v>3.43122005230344</v>
      </c>
      <c r="W885" s="49" t="n">
        <v>3.351902351744242</v>
      </c>
      <c r="X885" s="49" t="n">
        <v>3.276348359791313</v>
      </c>
      <c r="Y885" s="49" t="n">
        <v>3.205869946096767</v>
      </c>
      <c r="Z885" s="49" t="n">
        <v>3.143070045471345</v>
      </c>
      <c r="AA885" s="49" t="n">
        <v>3.050161720416953</v>
      </c>
      <c r="AB885" s="49" t="n">
        <v>2.986817161674326</v>
      </c>
      <c r="AC885" s="49" t="n">
        <v>2.92698379296919</v>
      </c>
      <c r="AD885" s="49" t="n">
        <v>2.870223276726968</v>
      </c>
      <c r="AE885" s="49" t="n">
        <v>2.816176130601409</v>
      </c>
      <c r="AF885" s="50" t="n">
        <v>2.764543943257725</v>
      </c>
    </row>
    <row r="886" hidden="1" s="108">
      <c r="A886" s="49" t="inlineStr">
        <is>
          <t>Estonia_PV_4_low_temp_optimistic</t>
        </is>
      </c>
      <c r="B886" s="49" t="n">
        <v>4.459650752629387</v>
      </c>
      <c r="C886" s="49" t="n">
        <v>4.235601458949034</v>
      </c>
      <c r="D886" s="49" t="n">
        <v>4.047539914142355</v>
      </c>
      <c r="E886" s="49" t="n">
        <v>3.884969158924145</v>
      </c>
      <c r="F886" s="49" t="n">
        <v>3.741300401867027</v>
      </c>
      <c r="G886" s="49" t="n">
        <v>3.612154379934332</v>
      </c>
      <c r="H886" s="49" t="n">
        <v>3.494487676662762</v>
      </c>
      <c r="I886" s="49" t="n">
        <v>3.386108197309803</v>
      </c>
      <c r="J886" s="49" t="n">
        <v>3.285389963950331</v>
      </c>
      <c r="K886" s="49" t="n">
        <v>3.191096909104485</v>
      </c>
      <c r="L886" s="49" t="n">
        <v>3.102269550636181</v>
      </c>
      <c r="M886" s="49" t="n">
        <v>2.996452864650584</v>
      </c>
      <c r="N886" s="49" t="n">
        <v>2.8984018687167</v>
      </c>
      <c r="O886" s="49" t="n">
        <v>2.805665598299964</v>
      </c>
      <c r="P886" s="49" t="n">
        <v>2.717749464285023</v>
      </c>
      <c r="Q886" s="49" t="n">
        <v>2.63310878183614</v>
      </c>
      <c r="R886" s="49" t="n">
        <v>2.550805705294691</v>
      </c>
      <c r="S886" s="49" t="n">
        <v>2.472673469836538</v>
      </c>
      <c r="T886" s="49" t="n">
        <v>2.397315461494959</v>
      </c>
      <c r="U886" s="49" t="n">
        <v>2.324921214352724</v>
      </c>
      <c r="V886" s="49" t="n">
        <v>2.254374424110581</v>
      </c>
      <c r="W886" s="49" t="n">
        <v>2.183543456186712</v>
      </c>
      <c r="X886" s="49" t="n">
        <v>2.113831558857652</v>
      </c>
      <c r="Y886" s="49" t="n">
        <v>2.0468336217862</v>
      </c>
      <c r="Z886" s="49" t="n">
        <v>1.988419744993079</v>
      </c>
      <c r="AA886" s="49" t="n">
        <v>1.894362044170547</v>
      </c>
      <c r="AB886" s="49" t="n">
        <v>1.830066363727603</v>
      </c>
      <c r="AC886" s="49" t="n">
        <v>1.76816715021297</v>
      </c>
      <c r="AD886" s="49" t="n">
        <v>1.708395637589514</v>
      </c>
      <c r="AE886" s="49" t="n">
        <v>1.650525828263669</v>
      </c>
      <c r="AF886" s="50" t="n">
        <v>1.594365951585005</v>
      </c>
    </row>
    <row r="887" hidden="1" s="108">
      <c r="A887" s="49" t="inlineStr">
        <is>
          <t>Estonia_Onshore_2_high_temp_optimistic</t>
        </is>
      </c>
      <c r="B887" s="49" t="n">
        <v>5.299008048669474</v>
      </c>
      <c r="C887" s="49" t="n">
        <v>5.044635845043041</v>
      </c>
      <c r="D887" s="49" t="n">
        <v>4.799532646441815</v>
      </c>
      <c r="E887" s="49" t="n">
        <v>4.560807695844707</v>
      </c>
      <c r="F887" s="49" t="n">
        <v>4.326346402395638</v>
      </c>
      <c r="G887" s="49" t="n">
        <v>4.094534602628418</v>
      </c>
      <c r="H887" s="49" t="n">
        <v>3.864092561641057</v>
      </c>
      <c r="I887" s="49" t="n">
        <v>3.63397008939486</v>
      </c>
      <c r="J887" s="49" t="n">
        <v>3.403277477867634</v>
      </c>
      <c r="K887" s="49" t="n">
        <v>3.171238336040211</v>
      </c>
      <c r="L887" s="49" t="n">
        <v>2.937156285579413</v>
      </c>
      <c r="M887" s="49" t="n">
        <v>2.872731437577825</v>
      </c>
      <c r="N887" s="49" t="n">
        <v>2.821288267278631</v>
      </c>
      <c r="O887" s="49" t="n">
        <v>2.771288720607565</v>
      </c>
      <c r="P887" s="49" t="n">
        <v>2.722823229201854</v>
      </c>
      <c r="Q887" s="49" t="n">
        <v>2.676302697499848</v>
      </c>
      <c r="R887" s="49" t="n">
        <v>2.630465902464329</v>
      </c>
      <c r="S887" s="49" t="n">
        <v>2.585516680160188</v>
      </c>
      <c r="T887" s="49" t="n">
        <v>2.543651316886653</v>
      </c>
      <c r="U887" s="49" t="n">
        <v>2.501357990230378</v>
      </c>
      <c r="V887" s="49" t="n">
        <v>2.458892252801411</v>
      </c>
      <c r="W887" s="49" t="n">
        <v>2.421324253897646</v>
      </c>
      <c r="X887" s="49" t="n">
        <v>2.385024539332709</v>
      </c>
      <c r="Y887" s="49" t="n">
        <v>2.349315832960069</v>
      </c>
      <c r="Z887" s="49" t="n">
        <v>2.31772550000996</v>
      </c>
      <c r="AA887" s="49" t="n">
        <v>2.254700191769818</v>
      </c>
      <c r="AB887" s="49" t="n">
        <v>2.216305989675809</v>
      </c>
      <c r="AC887" s="49" t="n">
        <v>2.178909112427384</v>
      </c>
      <c r="AD887" s="49" t="n">
        <v>2.142414768005987</v>
      </c>
      <c r="AE887" s="49" t="n">
        <v>2.106740451643686</v>
      </c>
      <c r="AF887" s="50" t="n">
        <v>2.071813921291787</v>
      </c>
    </row>
    <row r="888" hidden="1" s="108">
      <c r="A888" s="49" t="inlineStr">
        <is>
          <t>Estonia_Onshore_3_high_temp_optimistic</t>
        </is>
      </c>
      <c r="B888" s="49" t="n">
        <v>6.582343522218925</v>
      </c>
      <c r="C888" s="49" t="n">
        <v>6.270798024626387</v>
      </c>
      <c r="D888" s="49" t="n">
        <v>5.970969643931403</v>
      </c>
      <c r="E888" s="49" t="n">
        <v>5.679176016900819</v>
      </c>
      <c r="F888" s="49" t="n">
        <v>5.392718888077118</v>
      </c>
      <c r="G888" s="49" t="n">
        <v>5.109533689348527</v>
      </c>
      <c r="H888" s="49" t="n">
        <v>4.827978484278295</v>
      </c>
      <c r="I888" s="49" t="n">
        <v>4.546700506561111</v>
      </c>
      <c r="J888" s="49" t="n">
        <v>4.264548158293175</v>
      </c>
      <c r="K888" s="49" t="n">
        <v>3.980510777499661</v>
      </c>
      <c r="L888" s="49" t="n">
        <v>3.693675959828531</v>
      </c>
      <c r="M888" s="49" t="n">
        <v>3.612587562010744</v>
      </c>
      <c r="N888" s="49" t="n">
        <v>3.548056304873237</v>
      </c>
      <c r="O888" s="49" t="n">
        <v>3.485359275801293</v>
      </c>
      <c r="P888" s="49" t="n">
        <v>3.424611149697931</v>
      </c>
      <c r="Q888" s="49" t="n">
        <v>3.366335166604309</v>
      </c>
      <c r="R888" s="49" t="n">
        <v>3.308922403335329</v>
      </c>
      <c r="S888" s="49" t="n">
        <v>3.252632417680929</v>
      </c>
      <c r="T888" s="49" t="n">
        <v>3.200264159510824</v>
      </c>
      <c r="U888" s="49" t="n">
        <v>3.147340557190434</v>
      </c>
      <c r="V888" s="49" t="n">
        <v>3.094187534431847</v>
      </c>
      <c r="W888" s="49" t="n">
        <v>3.047345223519049</v>
      </c>
      <c r="X888" s="49" t="n">
        <v>3.002094604389662</v>
      </c>
      <c r="Y888" s="49" t="n">
        <v>2.957571832275165</v>
      </c>
      <c r="Z888" s="49" t="n">
        <v>2.918265394423338</v>
      </c>
      <c r="AA888" s="49" t="n">
        <v>2.838934566674576</v>
      </c>
      <c r="AB888" s="49" t="n">
        <v>2.790928917329422</v>
      </c>
      <c r="AC888" s="49" t="n">
        <v>2.744167857164763</v>
      </c>
      <c r="AD888" s="49" t="n">
        <v>2.698529507631095</v>
      </c>
      <c r="AE888" s="49" t="n">
        <v>2.653907719424667</v>
      </c>
      <c r="AF888" s="50" t="n">
        <v>2.610209479853861</v>
      </c>
    </row>
    <row r="889" hidden="1" s="108">
      <c r="A889" s="49" t="inlineStr">
        <is>
          <t>Estonia_Offshore_1_high_temp_optimistic</t>
        </is>
      </c>
      <c r="B889" s="49" t="n">
        <v>5.46392851762814</v>
      </c>
      <c r="C889" s="49" t="n">
        <v>5.189348287023576</v>
      </c>
      <c r="D889" s="49" t="n">
        <v>4.936960039511622</v>
      </c>
      <c r="E889" s="49" t="n">
        <v>4.699890728808404</v>
      </c>
      <c r="F889" s="49" t="n">
        <v>4.473800645305066</v>
      </c>
      <c r="G889" s="49" t="n">
        <v>4.255770586151984</v>
      </c>
      <c r="H889" s="49" t="n">
        <v>4.043737065193377</v>
      </c>
      <c r="I889" s="49" t="n">
        <v>3.836181317786195</v>
      </c>
      <c r="J889" s="49" t="n">
        <v>3.631946796197099</v>
      </c>
      <c r="K889" s="49" t="n">
        <v>3.430126432941376</v>
      </c>
      <c r="L889" s="49" t="n">
        <v>3.229989990412672</v>
      </c>
      <c r="M889" s="49" t="n">
        <v>3.140043925575657</v>
      </c>
      <c r="N889" s="49" t="n">
        <v>3.061927605110213</v>
      </c>
      <c r="O889" s="49" t="n">
        <v>2.991430999410732</v>
      </c>
      <c r="P889" s="49" t="n">
        <v>2.926814169023668</v>
      </c>
      <c r="Q889" s="49" t="n">
        <v>2.867009697937419</v>
      </c>
      <c r="R889" s="49" t="n">
        <v>2.811673078100899</v>
      </c>
      <c r="S889" s="49" t="n">
        <v>2.759057098458054</v>
      </c>
      <c r="T889" s="49" t="n">
        <v>2.709312828536437</v>
      </c>
      <c r="U889" s="49" t="n">
        <v>2.662679266990674</v>
      </c>
      <c r="V889" s="49" t="n">
        <v>2.616917041095807</v>
      </c>
      <c r="W889" s="49" t="n">
        <v>2.564664988502145</v>
      </c>
      <c r="X889" s="49" t="n">
        <v>2.514567825025997</v>
      </c>
      <c r="Y889" s="49" t="n">
        <v>2.467511527117864</v>
      </c>
      <c r="Z889" s="49" t="n">
        <v>2.425243269264147</v>
      </c>
      <c r="AA889" s="49" t="n">
        <v>2.362811618054621</v>
      </c>
      <c r="AB889" s="49" t="n">
        <v>2.319634365053492</v>
      </c>
      <c r="AC889" s="49" t="n">
        <v>2.278547071170814</v>
      </c>
      <c r="AD889" s="49" t="n">
        <v>2.23927813378298</v>
      </c>
      <c r="AE889" s="49" t="n">
        <v>2.201605324172266</v>
      </c>
      <c r="AF889" s="50" t="n">
        <v>2.165344610889543</v>
      </c>
    </row>
    <row r="890" hidden="1" s="108">
      <c r="A890" s="49" t="inlineStr">
        <is>
          <t>Estonia_Offshore_2_high_temp_optimistic</t>
        </is>
      </c>
      <c r="B890" s="49" t="n">
        <v>6.604613287016608</v>
      </c>
      <c r="C890" s="49" t="n">
        <v>6.282961382771767</v>
      </c>
      <c r="D890" s="49" t="n">
        <v>5.991151729866965</v>
      </c>
      <c r="E890" s="49" t="n">
        <v>5.720187002149747</v>
      </c>
      <c r="F890" s="49" t="n">
        <v>5.464401264575046</v>
      </c>
      <c r="G890" s="49" t="n">
        <v>5.219996831065524</v>
      </c>
      <c r="H890" s="49" t="n">
        <v>4.984301884199699</v>
      </c>
      <c r="I890" s="49" t="n">
        <v>4.755361823845819</v>
      </c>
      <c r="J890" s="49" t="n">
        <v>4.531699550933582</v>
      </c>
      <c r="K890" s="49" t="n">
        <v>4.312167468704406</v>
      </c>
      <c r="L890" s="49" t="n">
        <v>4.095852177219222</v>
      </c>
      <c r="M890" s="49" t="n">
        <v>3.979967859192331</v>
      </c>
      <c r="N890" s="49" t="n">
        <v>3.879982800142284</v>
      </c>
      <c r="O890" s="49" t="n">
        <v>3.790232681047054</v>
      </c>
      <c r="P890" s="49" t="n">
        <v>3.708376892656061</v>
      </c>
      <c r="Q890" s="49" t="n">
        <v>3.632979676090127</v>
      </c>
      <c r="R890" s="49" t="n">
        <v>3.563578110593306</v>
      </c>
      <c r="S890" s="49" t="n">
        <v>3.497821061534052</v>
      </c>
      <c r="T890" s="49" t="n">
        <v>3.43591236769721</v>
      </c>
      <c r="U890" s="49" t="n">
        <v>3.378174266709723</v>
      </c>
      <c r="V890" s="49" t="n">
        <v>3.321592592474917</v>
      </c>
      <c r="W890" s="49" t="n">
        <v>3.256239760059549</v>
      </c>
      <c r="X890" s="49" t="n">
        <v>3.193774078842372</v>
      </c>
      <c r="Y890" s="49" t="n">
        <v>3.135389413626926</v>
      </c>
      <c r="Z890" s="49" t="n">
        <v>3.083439856220763</v>
      </c>
      <c r="AA890" s="49" t="n">
        <v>3.004321653848428</v>
      </c>
      <c r="AB890" s="49" t="n">
        <v>2.951121638833374</v>
      </c>
      <c r="AC890" s="49" t="n">
        <v>2.900725000929675</v>
      </c>
      <c r="AD890" s="49" t="n">
        <v>2.852766644851227</v>
      </c>
      <c r="AE890" s="49" t="n">
        <v>2.806947867554398</v>
      </c>
      <c r="AF890" s="50" t="n">
        <v>2.763021327997821</v>
      </c>
    </row>
    <row r="891" hidden="1" s="108">
      <c r="A891" s="49" t="inlineStr">
        <is>
          <t>Estonia_PV_4_high_temp_optimistic</t>
        </is>
      </c>
      <c r="B891" s="49" t="n">
        <v>8.459972401204297</v>
      </c>
      <c r="C891" s="49" t="n">
        <v>7.885999782677695</v>
      </c>
      <c r="D891" s="49" t="n">
        <v>7.354169105960675</v>
      </c>
      <c r="E891" s="49" t="n">
        <v>6.850567851178353</v>
      </c>
      <c r="F891" s="49" t="n">
        <v>6.36634149401652</v>
      </c>
      <c r="G891" s="49" t="n">
        <v>5.895497595810184</v>
      </c>
      <c r="H891" s="49" t="n">
        <v>5.433773568170229</v>
      </c>
      <c r="I891" s="49" t="n">
        <v>4.978007056492467</v>
      </c>
      <c r="J891" s="49" t="n">
        <v>4.525764171753559</v>
      </c>
      <c r="K891" s="49" t="n">
        <v>4.075108936071838</v>
      </c>
      <c r="L891" s="49" t="n">
        <v>3.624454298412061</v>
      </c>
      <c r="M891" s="49" t="n">
        <v>3.527158899550198</v>
      </c>
      <c r="N891" s="49" t="n">
        <v>3.43648648019668</v>
      </c>
      <c r="O891" s="49" t="n">
        <v>3.350213451992272</v>
      </c>
      <c r="P891" s="49" t="n">
        <v>3.267939194640463</v>
      </c>
      <c r="Q891" s="49" t="n">
        <v>3.18824697616705</v>
      </c>
      <c r="R891" s="49" t="n">
        <v>3.110276807963587</v>
      </c>
      <c r="S891" s="49" t="n">
        <v>3.035834423203548</v>
      </c>
      <c r="T891" s="49" t="n">
        <v>2.963617234828619</v>
      </c>
      <c r="U891" s="49" t="n">
        <v>2.893847281198372</v>
      </c>
      <c r="V891" s="49" t="n">
        <v>2.8254680999982</v>
      </c>
      <c r="W891" s="49" t="n">
        <v>2.756242131962399</v>
      </c>
      <c r="X891" s="49" t="n">
        <v>2.687759780442254</v>
      </c>
      <c r="Y891" s="49" t="n">
        <v>2.621620627475381</v>
      </c>
      <c r="Z891" s="49" t="n">
        <v>2.563717746650941</v>
      </c>
      <c r="AA891" s="49" t="n">
        <v>2.469830653427011</v>
      </c>
      <c r="AB891" s="49" t="n">
        <v>2.405341012804525</v>
      </c>
      <c r="AC891" s="49" t="n">
        <v>2.342965098027856</v>
      </c>
      <c r="AD891" s="49" t="n">
        <v>2.282460584327653</v>
      </c>
      <c r="AE891" s="49" t="n">
        <v>2.223624356425846</v>
      </c>
      <c r="AF891" s="50" t="n">
        <v>2.16628464267569</v>
      </c>
    </row>
    <row r="892" hidden="1" s="108">
      <c r="A892" s="49" t="inlineStr">
        <is>
          <t>Bangladesh_Offshore_1_low_temp_optimistic</t>
        </is>
      </c>
      <c r="B892" s="49" t="n">
        <v>8.48313663720443</v>
      </c>
      <c r="C892" s="49" t="n">
        <v>8.176244319698156</v>
      </c>
      <c r="D892" s="49" t="n">
        <v>7.919599084201754</v>
      </c>
      <c r="E892" s="49" t="n">
        <v>7.698677303300674</v>
      </c>
      <c r="F892" s="49" t="n">
        <v>7.504380141238322</v>
      </c>
      <c r="G892" s="49" t="n">
        <v>7.330648933999839</v>
      </c>
      <c r="H892" s="49" t="n">
        <v>7.17325635755256</v>
      </c>
      <c r="I892" s="49" t="n">
        <v>7.029141640639807</v>
      </c>
      <c r="J892" s="49" t="n">
        <v>6.896020991590998</v>
      </c>
      <c r="K892" s="49" t="n">
        <v>6.772147346082374</v>
      </c>
      <c r="L892" s="49" t="n">
        <v>6.656155848871371</v>
      </c>
      <c r="M892" s="49" t="n">
        <v>6.437732532188902</v>
      </c>
      <c r="N892" s="49" t="n">
        <v>6.248572277083762</v>
      </c>
      <c r="O892" s="49" t="n">
        <v>6.078502919664253</v>
      </c>
      <c r="P892" s="49" t="n">
        <v>5.923261475225034</v>
      </c>
      <c r="Q892" s="49" t="n">
        <v>5.780208952672652</v>
      </c>
      <c r="R892" s="49" t="n">
        <v>5.648419990732369</v>
      </c>
      <c r="S892" s="49" t="n">
        <v>5.523737357733715</v>
      </c>
      <c r="T892" s="49" t="n">
        <v>5.406435689136084</v>
      </c>
      <c r="U892" s="49" t="n">
        <v>5.29698857429047</v>
      </c>
      <c r="V892" s="49" t="n">
        <v>5.190186528814675</v>
      </c>
      <c r="W892" s="49" t="n">
        <v>5.069453028991008</v>
      </c>
      <c r="X892" s="49" t="n">
        <v>4.954286976283486</v>
      </c>
      <c r="Y892" s="49" t="n">
        <v>4.846640035311516</v>
      </c>
      <c r="Z892" s="49" t="n">
        <v>4.750386266802125</v>
      </c>
      <c r="AA892" s="49" t="n">
        <v>4.609173078835083</v>
      </c>
      <c r="AB892" s="49" t="n">
        <v>4.511989307842786</v>
      </c>
      <c r="AC892" s="49" t="n">
        <v>4.419969415575119</v>
      </c>
      <c r="AD892" s="49" t="n">
        <v>4.332454481729695</v>
      </c>
      <c r="AE892" s="49" t="n">
        <v>4.248903910692981</v>
      </c>
      <c r="AF892" s="50" t="n">
        <v>4.168868745918229</v>
      </c>
    </row>
    <row r="893" hidden="1" s="108">
      <c r="A893" s="49" t="inlineStr">
        <is>
          <t>Bangladesh_Offshore_2_low_temp_optimistic</t>
        </is>
      </c>
      <c r="B893" s="49" t="n">
        <v>11.2688703320366</v>
      </c>
      <c r="C893" s="49" t="n">
        <v>10.8568368600165</v>
      </c>
      <c r="D893" s="49" t="n">
        <v>10.51336916214022</v>
      </c>
      <c r="E893" s="49" t="n">
        <v>10.21863990831627</v>
      </c>
      <c r="F893" s="49" t="n">
        <v>9.960227648541084</v>
      </c>
      <c r="G893" s="49" t="n">
        <v>9.729861348981215</v>
      </c>
      <c r="H893" s="49" t="n">
        <v>9.521770104594026</v>
      </c>
      <c r="I893" s="49" t="n">
        <v>9.331775576998581</v>
      </c>
      <c r="J893" s="49" t="n">
        <v>9.156760152308816</v>
      </c>
      <c r="K893" s="49" t="n">
        <v>8.994338950727693</v>
      </c>
      <c r="L893" s="49" t="n">
        <v>8.84264887947278</v>
      </c>
      <c r="M893" s="49" t="n">
        <v>8.551748669465628</v>
      </c>
      <c r="N893" s="49" t="n">
        <v>8.300727214429424</v>
      </c>
      <c r="O893" s="49" t="n">
        <v>8.075703923186893</v>
      </c>
      <c r="P893" s="49" t="n">
        <v>7.870863664857315</v>
      </c>
      <c r="Q893" s="49" t="n">
        <v>7.682607480672967</v>
      </c>
      <c r="R893" s="49" t="n">
        <v>7.509675834944062</v>
      </c>
      <c r="S893" s="49" t="n">
        <v>7.346394370418149</v>
      </c>
      <c r="T893" s="49" t="n">
        <v>7.193141017884333</v>
      </c>
      <c r="U893" s="49" t="n">
        <v>7.050565629382271</v>
      </c>
      <c r="V893" s="49" t="n">
        <v>6.911553873966703</v>
      </c>
      <c r="W893" s="49" t="n">
        <v>6.753271871378159</v>
      </c>
      <c r="X893" s="49" t="n">
        <v>6.602586449655091</v>
      </c>
      <c r="Y893" s="49" t="n">
        <v>6.46217059991995</v>
      </c>
      <c r="Z893" s="49" t="n">
        <v>6.337328237922124</v>
      </c>
      <c r="AA893" s="49" t="n">
        <v>6.150999806480522</v>
      </c>
      <c r="AB893" s="49" t="n">
        <v>6.024876714639618</v>
      </c>
      <c r="AC893" s="49" t="n">
        <v>5.905821320667807</v>
      </c>
      <c r="AD893" s="49" t="n">
        <v>5.792937043997848</v>
      </c>
      <c r="AE893" s="49" t="n">
        <v>5.685488597663547</v>
      </c>
      <c r="AF893" s="50" t="n">
        <v>5.582865611037637</v>
      </c>
    </row>
    <row r="894" hidden="1" s="108">
      <c r="A894" s="49" t="inlineStr">
        <is>
          <t>Bangladesh_PV_4_low_temp_optimistic</t>
        </is>
      </c>
      <c r="B894" s="49" t="n">
        <v>3.393720006647064</v>
      </c>
      <c r="C894" s="49" t="n">
        <v>3.223218767024324</v>
      </c>
      <c r="D894" s="49" t="n">
        <v>3.080119115033964</v>
      </c>
      <c r="E894" s="49" t="n">
        <v>2.956426427885662</v>
      </c>
      <c r="F894" s="49" t="n">
        <v>2.847122505075395</v>
      </c>
      <c r="G894" s="49" t="n">
        <v>2.748871941798828</v>
      </c>
      <c r="H894" s="49" t="n">
        <v>2.659356749429953</v>
      </c>
      <c r="I894" s="49" t="n">
        <v>2.576907343431496</v>
      </c>
      <c r="J894" s="49" t="n">
        <v>2.5002853282965</v>
      </c>
      <c r="K894" s="49" t="n">
        <v>2.428549294322012</v>
      </c>
      <c r="L894" s="49" t="n">
        <v>2.360968504678346</v>
      </c>
      <c r="M894" s="49" t="n">
        <v>2.280446109512424</v>
      </c>
      <c r="N894" s="49" t="n">
        <v>2.205827779037502</v>
      </c>
      <c r="O894" s="49" t="n">
        <v>2.135250362533417</v>
      </c>
      <c r="P894" s="49" t="n">
        <v>2.068337827914215</v>
      </c>
      <c r="Q894" s="49" t="n">
        <v>2.003915969469866</v>
      </c>
      <c r="R894" s="49" t="n">
        <v>1.941271874854729</v>
      </c>
      <c r="S894" s="49" t="n">
        <v>1.881798937183229</v>
      </c>
      <c r="T894" s="49" t="n">
        <v>1.824435534152207</v>
      </c>
      <c r="U894" s="49" t="n">
        <v>1.769325679963957</v>
      </c>
      <c r="V894" s="49" t="n">
        <v>1.715620845541932</v>
      </c>
      <c r="W894" s="49" t="n">
        <v>1.661692158599118</v>
      </c>
      <c r="X894" s="49" t="n">
        <v>1.60861903568959</v>
      </c>
      <c r="Y894" s="49" t="n">
        <v>1.557614422045989</v>
      </c>
      <c r="Z894" s="49" t="n">
        <v>1.51314342681954</v>
      </c>
      <c r="AA894" s="49" t="n">
        <v>1.44156713695785</v>
      </c>
      <c r="AB894" s="49" t="n">
        <v>1.392631123076663</v>
      </c>
      <c r="AC894" s="49" t="n">
        <v>1.345523777430931</v>
      </c>
      <c r="AD894" s="49" t="n">
        <v>1.300041264756441</v>
      </c>
      <c r="AE894" s="49" t="n">
        <v>1.256012194584667</v>
      </c>
      <c r="AF894" s="50" t="n">
        <v>1.213291141537814</v>
      </c>
    </row>
    <row r="895" hidden="1" s="108">
      <c r="A895" s="49" t="inlineStr">
        <is>
          <t>Bangladesh_Offshore_1_high_temp_optimistic</t>
        </is>
      </c>
      <c r="B895" s="49" t="n">
        <v>9.91201318227497</v>
      </c>
      <c r="C895" s="49" t="n">
        <v>9.445000481298884</v>
      </c>
      <c r="D895" s="49" t="n">
        <v>9.022681581345221</v>
      </c>
      <c r="E895" s="49" t="n">
        <v>8.6306499773589</v>
      </c>
      <c r="F895" s="49" t="n">
        <v>8.259743090656936</v>
      </c>
      <c r="G895" s="49" t="n">
        <v>7.903730696455142</v>
      </c>
      <c r="H895" s="49" t="n">
        <v>7.558140760663597</v>
      </c>
      <c r="I895" s="49" t="n">
        <v>7.21961187650014</v>
      </c>
      <c r="J895" s="49" t="n">
        <v>6.885512164662304</v>
      </c>
      <c r="K895" s="49" t="n">
        <v>6.553702703254167</v>
      </c>
      <c r="L895" s="49" t="n">
        <v>6.22238382994647</v>
      </c>
      <c r="M895" s="49" t="n">
        <v>6.046239027466779</v>
      </c>
      <c r="N895" s="49" t="n">
        <v>5.894296412382417</v>
      </c>
      <c r="O895" s="49" t="n">
        <v>5.757932677596516</v>
      </c>
      <c r="P895" s="49" t="n">
        <v>5.633584224376271</v>
      </c>
      <c r="Q895" s="49" t="n">
        <v>5.519064992360296</v>
      </c>
      <c r="R895" s="49" t="n">
        <v>5.41366978184845</v>
      </c>
      <c r="S895" s="49" t="n">
        <v>5.313819650507932</v>
      </c>
      <c r="T895" s="49" t="n">
        <v>5.219824484730493</v>
      </c>
      <c r="U895" s="49" t="n">
        <v>5.132174333106086</v>
      </c>
      <c r="V895" s="49" t="n">
        <v>5.046281638119812</v>
      </c>
      <c r="W895" s="49" t="n">
        <v>4.947074729368372</v>
      </c>
      <c r="X895" s="49" t="n">
        <v>4.852244283740214</v>
      </c>
      <c r="Y895" s="49" t="n">
        <v>4.763602819256226</v>
      </c>
      <c r="Z895" s="49" t="n">
        <v>4.684724974755081</v>
      </c>
      <c r="AA895" s="49" t="n">
        <v>4.564526374067794</v>
      </c>
      <c r="AB895" s="49" t="n">
        <v>4.483709200551568</v>
      </c>
      <c r="AC895" s="49" t="n">
        <v>4.407127396160202</v>
      </c>
      <c r="AD895" s="49" t="n">
        <v>4.334223308379372</v>
      </c>
      <c r="AE895" s="49" t="n">
        <v>4.264540626459119</v>
      </c>
      <c r="AF895" s="50" t="n">
        <v>4.197701442808972</v>
      </c>
    </row>
    <row r="896" hidden="1" s="108">
      <c r="A896" s="49" t="inlineStr">
        <is>
          <t>Bangladesh_Offshore_2_high_temp_optimistic</t>
        </is>
      </c>
      <c r="B896" s="49" t="n">
        <v>12.45718037852175</v>
      </c>
      <c r="C896" s="49" t="n">
        <v>11.88316935990373</v>
      </c>
      <c r="D896" s="49" t="n">
        <v>11.37008337105098</v>
      </c>
      <c r="E896" s="49" t="n">
        <v>10.89887000521909</v>
      </c>
      <c r="F896" s="49" t="n">
        <v>10.45746209833718</v>
      </c>
      <c r="G896" s="49" t="n">
        <v>10.0377026557212</v>
      </c>
      <c r="H896" s="49" t="n">
        <v>9.633783689560733</v>
      </c>
      <c r="I896" s="49" t="n">
        <v>9.241385961757112</v>
      </c>
      <c r="J896" s="49" t="n">
        <v>8.857173434527736</v>
      </c>
      <c r="K896" s="49" t="n">
        <v>8.478480187655272</v>
      </c>
      <c r="L896" s="49" t="n">
        <v>8.103107788126062</v>
      </c>
      <c r="M896" s="49" t="n">
        <v>7.870996540499424</v>
      </c>
      <c r="N896" s="49" t="n">
        <v>7.671746240132558</v>
      </c>
      <c r="O896" s="49" t="n">
        <v>7.493638889168869</v>
      </c>
      <c r="P896" s="49" t="n">
        <v>7.331832021076935</v>
      </c>
      <c r="Q896" s="49" t="n">
        <v>7.183355094496493</v>
      </c>
      <c r="R896" s="49" t="n">
        <v>7.047249854066251</v>
      </c>
      <c r="S896" s="49" t="n">
        <v>6.918653139801531</v>
      </c>
      <c r="T896" s="49" t="n">
        <v>6.797986090506422</v>
      </c>
      <c r="U896" s="49" t="n">
        <v>6.685914643626665</v>
      </c>
      <c r="V896" s="49" t="n">
        <v>6.576205221937577</v>
      </c>
      <c r="W896" s="49" t="n">
        <v>6.448375940083522</v>
      </c>
      <c r="X896" s="49" t="n">
        <v>6.326469508755016</v>
      </c>
      <c r="Y896" s="49" t="n">
        <v>6.212949209680235</v>
      </c>
      <c r="Z896" s="49" t="n">
        <v>6.11267296041459</v>
      </c>
      <c r="AA896" s="49" t="n">
        <v>5.956222651822456</v>
      </c>
      <c r="AB896" s="49" t="n">
        <v>5.853263963909951</v>
      </c>
      <c r="AC896" s="49" t="n">
        <v>5.756037707156564</v>
      </c>
      <c r="AD896" s="49" t="n">
        <v>5.663786298236637</v>
      </c>
      <c r="AE896" s="49" t="n">
        <v>5.575889825006266</v>
      </c>
      <c r="AF896" s="50" t="n">
        <v>5.491834883540597</v>
      </c>
    </row>
    <row r="897" hidden="1" s="108">
      <c r="A897" s="49" t="inlineStr">
        <is>
          <t>Bangladesh_PV_4_high_temp_optimistic</t>
        </is>
      </c>
      <c r="B897" s="49" t="n">
        <v>6.527233675840733</v>
      </c>
      <c r="C897" s="49" t="n">
        <v>6.083632924473395</v>
      </c>
      <c r="D897" s="49" t="n">
        <v>5.670905113106768</v>
      </c>
      <c r="E897" s="49" t="n">
        <v>5.279062410753196</v>
      </c>
      <c r="F897" s="49" t="n">
        <v>4.901765208651654</v>
      </c>
      <c r="G897" s="49" t="n">
        <v>4.534739455991202</v>
      </c>
      <c r="H897" s="49" t="n">
        <v>4.174960849132614</v>
      </c>
      <c r="I897" s="49" t="n">
        <v>3.820201360713947</v>
      </c>
      <c r="J897" s="49" t="n">
        <v>3.468761648930379</v>
      </c>
      <c r="K897" s="49" t="n">
        <v>3.119305271562409</v>
      </c>
      <c r="L897" s="49" t="n">
        <v>2.770751716114852</v>
      </c>
      <c r="M897" s="49" t="n">
        <v>2.696819245549479</v>
      </c>
      <c r="N897" s="49" t="n">
        <v>2.627832469925814</v>
      </c>
      <c r="O897" s="49" t="n">
        <v>2.562132456218928</v>
      </c>
      <c r="P897" s="49" t="n">
        <v>2.499418378371012</v>
      </c>
      <c r="Q897" s="49" t="n">
        <v>2.438634119200283</v>
      </c>
      <c r="R897" s="49" t="n">
        <v>2.379138736531372</v>
      </c>
      <c r="S897" s="49" t="n">
        <v>2.322273356898598</v>
      </c>
      <c r="T897" s="49" t="n">
        <v>2.267067959376464</v>
      </c>
      <c r="U897" s="49" t="n">
        <v>2.213686189783662</v>
      </c>
      <c r="V897" s="49" t="n">
        <v>2.16134208240011</v>
      </c>
      <c r="W897" s="49" t="n">
        <v>2.108359468279638</v>
      </c>
      <c r="X897" s="49" t="n">
        <v>2.055935515672942</v>
      </c>
      <c r="Y897" s="49" t="n">
        <v>2.005259003696438</v>
      </c>
      <c r="Z897" s="49" t="n">
        <v>1.960710650362763</v>
      </c>
      <c r="AA897" s="49" t="n">
        <v>1.889422150777418</v>
      </c>
      <c r="AB897" s="49" t="n">
        <v>1.83998928095026</v>
      </c>
      <c r="AC897" s="49" t="n">
        <v>1.79213524343933</v>
      </c>
      <c r="AD897" s="49" t="n">
        <v>1.745680620001504</v>
      </c>
      <c r="AE897" s="49" t="n">
        <v>1.700475022314593</v>
      </c>
      <c r="AF897" s="50" t="n">
        <v>1.656391267549957</v>
      </c>
    </row>
    <row r="898" hidden="1" s="108">
      <c r="A898" s="49" t="inlineStr">
        <is>
          <t>Belgium_Onshore_2_low_temp_optimistic</t>
        </is>
      </c>
      <c r="B898" s="49" t="n">
        <v>3.626025316773356</v>
      </c>
      <c r="C898" s="49" t="n">
        <v>3.520654527357752</v>
      </c>
      <c r="D898" s="49" t="n">
        <v>3.427067370411955</v>
      </c>
      <c r="E898" s="49" t="n">
        <v>3.342683210896053</v>
      </c>
      <c r="F898" s="49" t="n">
        <v>3.265673223616869</v>
      </c>
      <c r="G898" s="49" t="n">
        <v>3.194696910566164</v>
      </c>
      <c r="H898" s="49" t="n">
        <v>3.128744129434423</v>
      </c>
      <c r="I898" s="49" t="n">
        <v>3.067035859653695</v>
      </c>
      <c r="J898" s="49" t="n">
        <v>3.008959405402173</v>
      </c>
      <c r="K898" s="49" t="n">
        <v>2.954024679555989</v>
      </c>
      <c r="L898" s="49" t="n">
        <v>2.90183387365281</v>
      </c>
      <c r="M898" s="49" t="n">
        <v>2.824860689350202</v>
      </c>
      <c r="N898" s="49" t="n">
        <v>2.763613906971075</v>
      </c>
      <c r="O898" s="49" t="n">
        <v>2.704431800378926</v>
      </c>
      <c r="P898" s="49" t="n">
        <v>2.647397522772701</v>
      </c>
      <c r="Q898" s="49" t="n">
        <v>2.592965981200203</v>
      </c>
      <c r="R898" s="49" t="n">
        <v>2.539648034158924</v>
      </c>
      <c r="S898" s="49" t="n">
        <v>2.487666569095462</v>
      </c>
      <c r="T898" s="49" t="n">
        <v>2.439536779480319</v>
      </c>
      <c r="U898" s="49" t="n">
        <v>2.391187962296433</v>
      </c>
      <c r="V898" s="49" t="n">
        <v>2.342912901674667</v>
      </c>
      <c r="W898" s="49" t="n">
        <v>2.300684223746871</v>
      </c>
      <c r="X898" s="49" t="n">
        <v>2.260092225036954</v>
      </c>
      <c r="Y898" s="49" t="n">
        <v>2.220350795150784</v>
      </c>
      <c r="Z898" s="49" t="n">
        <v>2.185436862072055</v>
      </c>
      <c r="AA898" s="49" t="n">
        <v>2.115233926285603</v>
      </c>
      <c r="AB898" s="49" t="n">
        <v>2.073057327557569</v>
      </c>
      <c r="AC898" s="49" t="n">
        <v>2.032174275359469</v>
      </c>
      <c r="AD898" s="49" t="n">
        <v>1.992464156567062</v>
      </c>
      <c r="AE898" s="49" t="n">
        <v>1.953821470467505</v>
      </c>
      <c r="AF898" s="50" t="n">
        <v>1.916153346723458</v>
      </c>
    </row>
    <row r="899" hidden="1" s="108">
      <c r="A899" s="49" t="inlineStr">
        <is>
          <t>Belgium_Onshore_3_low_temp_optimistic</t>
        </is>
      </c>
      <c r="B899" s="49" t="n">
        <v>4.752344896868905</v>
      </c>
      <c r="C899" s="49" t="n">
        <v>4.614034931223459</v>
      </c>
      <c r="D899" s="49" t="n">
        <v>4.49127312776396</v>
      </c>
      <c r="E899" s="49" t="n">
        <v>4.380650085758577</v>
      </c>
      <c r="F899" s="49" t="n">
        <v>4.279749568737636</v>
      </c>
      <c r="G899" s="49" t="n">
        <v>4.186800455738217</v>
      </c>
      <c r="H899" s="49" t="n">
        <v>4.100468063009446</v>
      </c>
      <c r="I899" s="49" t="n">
        <v>4.019723054068277</v>
      </c>
      <c r="J899" s="49" t="n">
        <v>3.943755839574203</v>
      </c>
      <c r="K899" s="49" t="n">
        <v>3.871918824818949</v>
      </c>
      <c r="L899" s="49" t="n">
        <v>3.803686340282324</v>
      </c>
      <c r="M899" s="49" t="n">
        <v>3.702853202185902</v>
      </c>
      <c r="N899" s="49" t="n">
        <v>3.622729163001597</v>
      </c>
      <c r="O899" s="49" t="n">
        <v>3.545313519300227</v>
      </c>
      <c r="P899" s="49" t="n">
        <v>3.470715283966013</v>
      </c>
      <c r="Q899" s="49" t="n">
        <v>3.399532989741088</v>
      </c>
      <c r="R899" s="49" t="n">
        <v>3.32980491955436</v>
      </c>
      <c r="S899" s="49" t="n">
        <v>3.261824330321413</v>
      </c>
      <c r="T899" s="49" t="n">
        <v>3.198902347910154</v>
      </c>
      <c r="U899" s="49" t="n">
        <v>3.135678773424934</v>
      </c>
      <c r="V899" s="49" t="n">
        <v>3.072539253406911</v>
      </c>
      <c r="W899" s="49" t="n">
        <v>3.017353590901598</v>
      </c>
      <c r="X899" s="49" t="n">
        <v>2.964340612369837</v>
      </c>
      <c r="Y899" s="49" t="n">
        <v>2.912466408610428</v>
      </c>
      <c r="Z899" s="49" t="n">
        <v>2.866970163751919</v>
      </c>
      <c r="AA899" s="49" t="n">
        <v>2.775006200418338</v>
      </c>
      <c r="AB899" s="49" t="n">
        <v>2.719976457408238</v>
      </c>
      <c r="AC899" s="49" t="n">
        <v>2.666670587087563</v>
      </c>
      <c r="AD899" s="49" t="n">
        <v>2.614930920937261</v>
      </c>
      <c r="AE899" s="49" t="n">
        <v>2.564619656873105</v>
      </c>
      <c r="AF899" s="50" t="n">
        <v>2.515615601234018</v>
      </c>
    </row>
    <row r="900" hidden="1" s="108">
      <c r="A900" s="49" t="inlineStr">
        <is>
          <t>Belgium_Offshore_1_low_temp_optimistic</t>
        </is>
      </c>
      <c r="B900" s="49" t="n">
        <v>4.160705960060367</v>
      </c>
      <c r="C900" s="49" t="n">
        <v>4.011954266088098</v>
      </c>
      <c r="D900" s="49" t="n">
        <v>3.88711077856736</v>
      </c>
      <c r="E900" s="49" t="n">
        <v>3.77926818585496</v>
      </c>
      <c r="F900" s="49" t="n">
        <v>3.684099114781956</v>
      </c>
      <c r="G900" s="49" t="n">
        <v>3.598722050592876</v>
      </c>
      <c r="H900" s="49" t="n">
        <v>3.521126438161946</v>
      </c>
      <c r="I900" s="49" t="n">
        <v>3.449856520366847</v>
      </c>
      <c r="J900" s="49" t="n">
        <v>3.383826063209127</v>
      </c>
      <c r="K900" s="49" t="n">
        <v>3.3222040953727</v>
      </c>
      <c r="L900" s="49" t="n">
        <v>3.26434142143733</v>
      </c>
      <c r="M900" s="49" t="n">
        <v>3.157492214683864</v>
      </c>
      <c r="N900" s="49" t="n">
        <v>3.064588988212126</v>
      </c>
      <c r="O900" s="49" t="n">
        <v>2.980796792419841</v>
      </c>
      <c r="P900" s="49" t="n">
        <v>2.90408973012752</v>
      </c>
      <c r="Q900" s="49" t="n">
        <v>2.833213733735348</v>
      </c>
      <c r="R900" s="49" t="n">
        <v>2.767729572837488</v>
      </c>
      <c r="S900" s="49" t="n">
        <v>2.705660114965109</v>
      </c>
      <c r="T900" s="49" t="n">
        <v>2.647136425014587</v>
      </c>
      <c r="U900" s="49" t="n">
        <v>2.592384326489823</v>
      </c>
      <c r="V900" s="49" t="n">
        <v>2.538924878604431</v>
      </c>
      <c r="W900" s="49" t="n">
        <v>2.478799082414394</v>
      </c>
      <c r="X900" s="49" t="n">
        <v>2.421368751835628</v>
      </c>
      <c r="Y900" s="49" t="n">
        <v>2.367564633261772</v>
      </c>
      <c r="Z900" s="49" t="n">
        <v>2.319234155449961</v>
      </c>
      <c r="AA900" s="49" t="n">
        <v>2.249529666115158</v>
      </c>
      <c r="AB900" s="49" t="n">
        <v>2.200847213137827</v>
      </c>
      <c r="AC900" s="49" t="n">
        <v>2.154673704954354</v>
      </c>
      <c r="AD900" s="49" t="n">
        <v>2.110696388635207</v>
      </c>
      <c r="AE900" s="49" t="n">
        <v>2.068658708827457</v>
      </c>
      <c r="AF900" s="50" t="n">
        <v>2.028347636079071</v>
      </c>
    </row>
    <row r="901" hidden="1" s="108">
      <c r="A901" s="49" t="inlineStr">
        <is>
          <t>Belgium_PV_4_low_temp_optimistic</t>
        </is>
      </c>
      <c r="B901" s="49" t="n">
        <v>4.652593849929672</v>
      </c>
      <c r="C901" s="49" t="n">
        <v>4.416719564112748</v>
      </c>
      <c r="D901" s="49" t="n">
        <v>4.219011108108674</v>
      </c>
      <c r="E901" s="49" t="n">
        <v>4.048331172186211</v>
      </c>
      <c r="F901" s="49" t="n">
        <v>3.89768884245576</v>
      </c>
      <c r="G901" s="49" t="n">
        <v>3.76243748916142</v>
      </c>
      <c r="H901" s="49" t="n">
        <v>3.639347842552167</v>
      </c>
      <c r="I901" s="49" t="n">
        <v>3.5260939287283</v>
      </c>
      <c r="J901" s="49" t="n">
        <v>3.420950469853699</v>
      </c>
      <c r="K901" s="49" t="n">
        <v>3.322605926346655</v>
      </c>
      <c r="L901" s="49" t="n">
        <v>3.230042254244151</v>
      </c>
      <c r="M901" s="49" t="n">
        <v>3.119643049640771</v>
      </c>
      <c r="N901" s="49" t="n">
        <v>3.017445550618533</v>
      </c>
      <c r="O901" s="49" t="n">
        <v>2.920857132919541</v>
      </c>
      <c r="P901" s="49" t="n">
        <v>2.829355514002704</v>
      </c>
      <c r="Q901" s="49" t="n">
        <v>2.741306474179847</v>
      </c>
      <c r="R901" s="49" t="n">
        <v>2.6557178254311</v>
      </c>
      <c r="S901" s="49" t="n">
        <v>2.574531392606012</v>
      </c>
      <c r="T901" s="49" t="n">
        <v>2.496269230517626</v>
      </c>
      <c r="U901" s="49" t="n">
        <v>2.421132782533303</v>
      </c>
      <c r="V901" s="49" t="n">
        <v>2.347940468132305</v>
      </c>
      <c r="W901" s="49" t="n">
        <v>2.274414809282559</v>
      </c>
      <c r="X901" s="49" t="n">
        <v>2.20206695571608</v>
      </c>
      <c r="Y901" s="49" t="n">
        <v>2.132587560364272</v>
      </c>
      <c r="Z901" s="49" t="n">
        <v>2.072199951416305</v>
      </c>
      <c r="AA901" s="49" t="n">
        <v>1.974021971142588</v>
      </c>
      <c r="AB901" s="49" t="n">
        <v>1.907383649992584</v>
      </c>
      <c r="AC901" s="49" t="n">
        <v>1.84328080110461</v>
      </c>
      <c r="AD901" s="49" t="n">
        <v>1.781429691584021</v>
      </c>
      <c r="AE901" s="49" t="n">
        <v>1.721591773565798</v>
      </c>
      <c r="AF901" s="50" t="n">
        <v>1.663564659285755</v>
      </c>
    </row>
    <row r="902" hidden="1" s="108">
      <c r="A902" s="49" t="inlineStr">
        <is>
          <t>Belgium_Onshore_2_high_temp_optimistic</t>
        </is>
      </c>
      <c r="B902" s="49" t="n">
        <v>4.916214281597501</v>
      </c>
      <c r="C902" s="49" t="n">
        <v>4.690451714999502</v>
      </c>
      <c r="D902" s="49" t="n">
        <v>4.474487324611079</v>
      </c>
      <c r="E902" s="49" t="n">
        <v>4.265431108890764</v>
      </c>
      <c r="F902" s="49" t="n">
        <v>4.061176234232893</v>
      </c>
      <c r="G902" s="49" t="n">
        <v>3.860121012729101</v>
      </c>
      <c r="H902" s="49" t="n">
        <v>3.661001580758587</v>
      </c>
      <c r="I902" s="49" t="n">
        <v>3.462786215973247</v>
      </c>
      <c r="J902" s="49" t="n">
        <v>3.26460577444485</v>
      </c>
      <c r="K902" s="49" t="n">
        <v>3.065706203435749</v>
      </c>
      <c r="L902" s="49" t="n">
        <v>2.865415023235103</v>
      </c>
      <c r="M902" s="49" t="n">
        <v>2.802283966978433</v>
      </c>
      <c r="N902" s="49" t="n">
        <v>2.752710373262404</v>
      </c>
      <c r="O902" s="49" t="n">
        <v>2.704629856052201</v>
      </c>
      <c r="P902" s="49" t="n">
        <v>2.658136874853351</v>
      </c>
      <c r="Q902" s="49" t="n">
        <v>2.613660894503621</v>
      </c>
      <c r="R902" s="49" t="n">
        <v>2.569883307436925</v>
      </c>
      <c r="S902" s="49" t="n">
        <v>2.527017181280577</v>
      </c>
      <c r="T902" s="49" t="n">
        <v>2.487358228285708</v>
      </c>
      <c r="U902" s="49" t="n">
        <v>2.447235406387756</v>
      </c>
      <c r="V902" s="49" t="n">
        <v>2.406915942608296</v>
      </c>
      <c r="W902" s="49" t="n">
        <v>2.37170376395323</v>
      </c>
      <c r="X902" s="49" t="n">
        <v>2.337804738496142</v>
      </c>
      <c r="Y902" s="49" t="n">
        <v>2.304511034343303</v>
      </c>
      <c r="Z902" s="49" t="n">
        <v>2.275510090370384</v>
      </c>
      <c r="AA902" s="49" t="n">
        <v>2.213634710988853</v>
      </c>
      <c r="AB902" s="49" t="n">
        <v>2.177495165159876</v>
      </c>
      <c r="AC902" s="49" t="n">
        <v>2.14238560394013</v>
      </c>
      <c r="AD902" s="49" t="n">
        <v>2.108207011420017</v>
      </c>
      <c r="AE902" s="49" t="n">
        <v>2.074873197956863</v>
      </c>
      <c r="AF902" s="50" t="n">
        <v>2.042308686189914</v>
      </c>
    </row>
    <row r="903" hidden="1" s="108">
      <c r="A903" s="49" t="inlineStr">
        <is>
          <t>Belgium_Onshore_3_high_temp_optimistic</t>
        </is>
      </c>
      <c r="B903" s="49" t="n">
        <v>6.276381480539822</v>
      </c>
      <c r="C903" s="49" t="n">
        <v>5.999073931483174</v>
      </c>
      <c r="D903" s="49" t="n">
        <v>5.734329979252849</v>
      </c>
      <c r="E903" s="49" t="n">
        <v>5.478120016637199</v>
      </c>
      <c r="F903" s="49" t="n">
        <v>5.227462523327451</v>
      </c>
      <c r="G903" s="49" t="n">
        <v>4.98004480734778</v>
      </c>
      <c r="H903" s="49" t="n">
        <v>4.73399359881141</v>
      </c>
      <c r="I903" s="49" t="n">
        <v>4.487728874602469</v>
      </c>
      <c r="J903" s="49" t="n">
        <v>4.239866220010031</v>
      </c>
      <c r="K903" s="49" t="n">
        <v>3.989148583048656</v>
      </c>
      <c r="L903" s="49" t="n">
        <v>3.734396313235004</v>
      </c>
      <c r="M903" s="49" t="n">
        <v>3.652009836102149</v>
      </c>
      <c r="N903" s="49" t="n">
        <v>3.587587056646494</v>
      </c>
      <c r="O903" s="49" t="n">
        <v>3.525143264252063</v>
      </c>
      <c r="P903" s="49" t="n">
        <v>3.464804594582908</v>
      </c>
      <c r="Q903" s="49" t="n">
        <v>3.407141525733353</v>
      </c>
      <c r="R903" s="49" t="n">
        <v>3.350406440282756</v>
      </c>
      <c r="S903" s="49" t="n">
        <v>3.29488239170905</v>
      </c>
      <c r="T903" s="49" t="n">
        <v>3.243615776935438</v>
      </c>
      <c r="U903" s="49" t="n">
        <v>3.191737326606846</v>
      </c>
      <c r="V903" s="49" t="n">
        <v>3.139601366232109</v>
      </c>
      <c r="W903" s="49" t="n">
        <v>3.094253186385813</v>
      </c>
      <c r="X903" s="49" t="n">
        <v>3.050623289926305</v>
      </c>
      <c r="Y903" s="49" t="n">
        <v>3.007771290396024</v>
      </c>
      <c r="Z903" s="49" t="n">
        <v>2.970584726237696</v>
      </c>
      <c r="AA903" s="49" t="n">
        <v>2.889799217489981</v>
      </c>
      <c r="AB903" s="49" t="n">
        <v>2.843108474156532</v>
      </c>
      <c r="AC903" s="49" t="n">
        <v>2.797757885872981</v>
      </c>
      <c r="AD903" s="49" t="n">
        <v>2.753614805333987</v>
      </c>
      <c r="AE903" s="49" t="n">
        <v>2.710563674049455</v>
      </c>
      <c r="AF903" s="50" t="n">
        <v>2.668503203722656</v>
      </c>
    </row>
    <row r="904" hidden="1" s="108">
      <c r="A904" s="49" t="inlineStr">
        <is>
          <t>Belgium_Offshore_1_high_temp_optimistic</t>
        </is>
      </c>
      <c r="B904" s="49" t="n">
        <v>5.30974070068695</v>
      </c>
      <c r="C904" s="49" t="n">
        <v>5.043292506439765</v>
      </c>
      <c r="D904" s="49" t="n">
        <v>4.798262993014693</v>
      </c>
      <c r="E904" s="49" t="n">
        <v>4.567963400446581</v>
      </c>
      <c r="F904" s="49" t="n">
        <v>4.348166592405507</v>
      </c>
      <c r="G904" s="49" t="n">
        <v>4.136025509373752</v>
      </c>
      <c r="H904" s="49" t="n">
        <v>3.929524216645413</v>
      </c>
      <c r="I904" s="49" t="n">
        <v>3.72717559913805</v>
      </c>
      <c r="J904" s="49" t="n">
        <v>3.527843929029408</v>
      </c>
      <c r="K904" s="49" t="n">
        <v>3.330635236573481</v>
      </c>
      <c r="L904" s="49" t="n">
        <v>3.134826637121781</v>
      </c>
      <c r="M904" s="49" t="n">
        <v>3.047599747584731</v>
      </c>
      <c r="N904" s="49" t="n">
        <v>2.971818499696337</v>
      </c>
      <c r="O904" s="49" t="n">
        <v>2.903410239794995</v>
      </c>
      <c r="P904" s="49" t="n">
        <v>2.840691981423361</v>
      </c>
      <c r="Q904" s="49" t="n">
        <v>2.782631314899382</v>
      </c>
      <c r="R904" s="49" t="n">
        <v>2.728895264735145</v>
      </c>
      <c r="S904" s="49" t="n">
        <v>2.677793372021355</v>
      </c>
      <c r="T904" s="49" t="n">
        <v>2.629472056424304</v>
      </c>
      <c r="U904" s="49" t="n">
        <v>2.584162853599361</v>
      </c>
      <c r="V904" s="49" t="n">
        <v>2.539698701732711</v>
      </c>
      <c r="W904" s="49" t="n">
        <v>2.488971887298621</v>
      </c>
      <c r="X904" s="49" t="n">
        <v>2.44032601782457</v>
      </c>
      <c r="Y904" s="49" t="n">
        <v>2.394617277951134</v>
      </c>
      <c r="Z904" s="49" t="n">
        <v>2.353534289953233</v>
      </c>
      <c r="AA904" s="49" t="n">
        <v>2.292944898484325</v>
      </c>
      <c r="AB904" s="49" t="n">
        <v>2.250972522903099</v>
      </c>
      <c r="AC904" s="49" t="n">
        <v>2.211014283851321</v>
      </c>
      <c r="AD904" s="49" t="n">
        <v>2.172806732577787</v>
      </c>
      <c r="AE904" s="49" t="n">
        <v>2.136134295036</v>
      </c>
      <c r="AF904" s="50" t="n">
        <v>2.100818435783448</v>
      </c>
    </row>
    <row r="905" hidden="1" s="108">
      <c r="A905" s="49" t="inlineStr">
        <is>
          <t>Belgium_PV_4_high_temp_optimistic</t>
        </is>
      </c>
      <c r="B905" s="49" t="n">
        <v>8.743769771671559</v>
      </c>
      <c r="C905" s="49" t="n">
        <v>8.151396748006086</v>
      </c>
      <c r="D905" s="49" t="n">
        <v>7.602623037443822</v>
      </c>
      <c r="E905" s="49" t="n">
        <v>7.083073369283888</v>
      </c>
      <c r="F905" s="49" t="n">
        <v>6.583600854257018</v>
      </c>
      <c r="G905" s="49" t="n">
        <v>6.098017067726127</v>
      </c>
      <c r="H905" s="49" t="n">
        <v>5.621921717988322</v>
      </c>
      <c r="I905" s="49" t="n">
        <v>5.152051884667266</v>
      </c>
      <c r="J905" s="49" t="n">
        <v>4.685897793288962</v>
      </c>
      <c r="K905" s="49" t="n">
        <v>4.221464557853643</v>
      </c>
      <c r="L905" s="49" t="n">
        <v>3.757118238238434</v>
      </c>
      <c r="M905" s="49" t="n">
        <v>3.656112226629157</v>
      </c>
      <c r="N905" s="49" t="n">
        <v>3.562026575494834</v>
      </c>
      <c r="O905" s="49" t="n">
        <v>3.47253682879972</v>
      </c>
      <c r="P905" s="49" t="n">
        <v>3.387220329859217</v>
      </c>
      <c r="Q905" s="49" t="n">
        <v>3.304597823093075</v>
      </c>
      <c r="R905" s="49" t="n">
        <v>3.223771686267792</v>
      </c>
      <c r="S905" s="49" t="n">
        <v>3.146617428270347</v>
      </c>
      <c r="T905" s="49" t="n">
        <v>3.071777009578499</v>
      </c>
      <c r="U905" s="49" t="n">
        <v>2.999478543425808</v>
      </c>
      <c r="V905" s="49" t="n">
        <v>2.928622160245475</v>
      </c>
      <c r="W905" s="49" t="n">
        <v>2.856860744241822</v>
      </c>
      <c r="X905" s="49" t="n">
        <v>2.785872596294177</v>
      </c>
      <c r="Y905" s="49" t="n">
        <v>2.717320986417869</v>
      </c>
      <c r="Z905" s="49" t="n">
        <v>2.657336028105658</v>
      </c>
      <c r="AA905" s="49" t="n">
        <v>2.559928130588407</v>
      </c>
      <c r="AB905" s="49" t="n">
        <v>2.493091836224228</v>
      </c>
      <c r="AC905" s="49" t="n">
        <v>2.428458381801733</v>
      </c>
      <c r="AD905" s="49" t="n">
        <v>2.365777479084819</v>
      </c>
      <c r="AE905" s="49" t="n">
        <v>2.304839345526456</v>
      </c>
      <c r="AF905" s="50" t="n">
        <v>2.245466576586955</v>
      </c>
    </row>
    <row r="906" hidden="1" s="108">
      <c r="A906" s="49" t="inlineStr">
        <is>
          <t>Bulgaria_Onshore_3_low_temp_optimistic</t>
        </is>
      </c>
      <c r="B906" s="49" t="n">
        <v>5.030239040325974</v>
      </c>
      <c r="C906" s="49" t="n">
        <v>4.882653941042349</v>
      </c>
      <c r="D906" s="49" t="n">
        <v>4.752068438816075</v>
      </c>
      <c r="E906" s="49" t="n">
        <v>4.634753016896897</v>
      </c>
      <c r="F906" s="49" t="n">
        <v>4.528064651234924</v>
      </c>
      <c r="G906" s="49" t="n">
        <v>4.430066045040779</v>
      </c>
      <c r="H906" s="49" t="n">
        <v>4.33929733716991</v>
      </c>
      <c r="I906" s="49" t="n">
        <v>4.254632692821509</v>
      </c>
      <c r="J906" s="49" t="n">
        <v>4.175186660045181</v>
      </c>
      <c r="K906" s="49" t="n">
        <v>4.100250991236348</v>
      </c>
      <c r="L906" s="49" t="n">
        <v>4.029250809543901</v>
      </c>
      <c r="M906" s="49" t="n">
        <v>3.92288434230319</v>
      </c>
      <c r="N906" s="49" t="n">
        <v>3.839166631912733</v>
      </c>
      <c r="O906" s="49" t="n">
        <v>3.758383300438348</v>
      </c>
      <c r="P906" s="49" t="n">
        <v>3.680654966825225</v>
      </c>
      <c r="Q906" s="49" t="n">
        <v>3.606638710012881</v>
      </c>
      <c r="R906" s="49" t="n">
        <v>3.534186091871508</v>
      </c>
      <c r="S906" s="49" t="n">
        <v>3.463619300726067</v>
      </c>
      <c r="T906" s="49" t="n">
        <v>3.398568582584607</v>
      </c>
      <c r="U906" s="49" t="n">
        <v>3.333159908154188</v>
      </c>
      <c r="V906" s="49" t="n">
        <v>3.267816275126797</v>
      </c>
      <c r="W906" s="49" t="n">
        <v>3.21102416187202</v>
      </c>
      <c r="X906" s="49" t="n">
        <v>3.156626101398443</v>
      </c>
      <c r="Y906" s="49" t="n">
        <v>3.103490250857188</v>
      </c>
      <c r="Z906" s="49" t="n">
        <v>3.057369018917266</v>
      </c>
      <c r="AA906" s="49" t="n">
        <v>2.960246529107807</v>
      </c>
      <c r="AB906" s="49" t="n">
        <v>2.903677041763626</v>
      </c>
      <c r="AC906" s="49" t="n">
        <v>2.849014930161057</v>
      </c>
      <c r="AD906" s="49" t="n">
        <v>2.796089342474627</v>
      </c>
      <c r="AE906" s="49" t="n">
        <v>2.744751116760362</v>
      </c>
      <c r="AF906" s="50" t="n">
        <v>2.694869227541774</v>
      </c>
    </row>
    <row r="907" hidden="1" s="108">
      <c r="A907" s="49" t="inlineStr">
        <is>
          <t>Bulgaria_Offshore_1_low_temp_optimistic</t>
        </is>
      </c>
      <c r="B907" s="49" t="n">
        <v>6.136435729703208</v>
      </c>
      <c r="C907" s="49" t="n">
        <v>5.914289237524826</v>
      </c>
      <c r="D907" s="49" t="n">
        <v>5.728552513982912</v>
      </c>
      <c r="E907" s="49" t="n">
        <v>5.56870122412109</v>
      </c>
      <c r="F907" s="49" t="n">
        <v>5.428142031830596</v>
      </c>
      <c r="G907" s="49" t="n">
        <v>5.302484618596192</v>
      </c>
      <c r="H907" s="49" t="n">
        <v>5.188665720578588</v>
      </c>
      <c r="I907" s="49" t="n">
        <v>5.084467399924169</v>
      </c>
      <c r="J907" s="49" t="n">
        <v>4.988234746037502</v>
      </c>
      <c r="K907" s="49" t="n">
        <v>4.89870178017877</v>
      </c>
      <c r="L907" s="49" t="n">
        <v>4.814879485978365</v>
      </c>
      <c r="M907" s="49" t="n">
        <v>4.656836274921685</v>
      </c>
      <c r="N907" s="49" t="n">
        <v>4.519997648991204</v>
      </c>
      <c r="O907" s="49" t="n">
        <v>4.396996108296982</v>
      </c>
      <c r="P907" s="49" t="n">
        <v>4.284745015293352</v>
      </c>
      <c r="Q907" s="49" t="n">
        <v>4.181333947229729</v>
      </c>
      <c r="R907" s="49" t="n">
        <v>4.086094249463974</v>
      </c>
      <c r="S907" s="49" t="n">
        <v>3.996013510831962</v>
      </c>
      <c r="T907" s="49" t="n">
        <v>3.911292149598907</v>
      </c>
      <c r="U907" s="49" t="n">
        <v>3.832274981642409</v>
      </c>
      <c r="V907" s="49" t="n">
        <v>3.755184779472259</v>
      </c>
      <c r="W907" s="49" t="n">
        <v>3.667954285843739</v>
      </c>
      <c r="X907" s="49" t="n">
        <v>3.584767257162429</v>
      </c>
      <c r="Y907" s="49" t="n">
        <v>3.50704035140826</v>
      </c>
      <c r="Z907" s="49" t="n">
        <v>3.43758538096415</v>
      </c>
      <c r="AA907" s="49" t="n">
        <v>3.335515706459088</v>
      </c>
      <c r="AB907" s="49" t="n">
        <v>3.265397619468573</v>
      </c>
      <c r="AC907" s="49" t="n">
        <v>3.199033739926654</v>
      </c>
      <c r="AD907" s="49" t="n">
        <v>3.135946697421311</v>
      </c>
      <c r="AE907" s="49" t="n">
        <v>3.075744893155128</v>
      </c>
      <c r="AF907" s="50" t="n">
        <v>3.018103156681093</v>
      </c>
    </row>
    <row r="908" hidden="1" s="108">
      <c r="A908" s="49" t="inlineStr">
        <is>
          <t>Bulgaria_Offshore_2_low_temp_optimistic</t>
        </is>
      </c>
      <c r="B908" s="49" t="n">
        <v>8.621391514763745</v>
      </c>
      <c r="C908" s="49" t="n">
        <v>8.305800665592255</v>
      </c>
      <c r="D908" s="49" t="n">
        <v>8.042818710200175</v>
      </c>
      <c r="E908" s="49" t="n">
        <v>7.817231228715795</v>
      </c>
      <c r="F908" s="49" t="n">
        <v>7.619506650467835</v>
      </c>
      <c r="G908" s="49" t="n">
        <v>7.443298205098216</v>
      </c>
      <c r="H908" s="49" t="n">
        <v>7.28417758792674</v>
      </c>
      <c r="I908" s="49" t="n">
        <v>7.138938548143067</v>
      </c>
      <c r="J908" s="49" t="n">
        <v>7.005188782432444</v>
      </c>
      <c r="K908" s="49" t="n">
        <v>6.881098252719546</v>
      </c>
      <c r="L908" s="49" t="n">
        <v>6.765237316375925</v>
      </c>
      <c r="M908" s="49" t="n">
        <v>6.54264178015322</v>
      </c>
      <c r="N908" s="49" t="n">
        <v>6.350634403583998</v>
      </c>
      <c r="O908" s="49" t="n">
        <v>6.178563785529819</v>
      </c>
      <c r="P908" s="49" t="n">
        <v>6.021967127198629</v>
      </c>
      <c r="Q908" s="49" t="n">
        <v>5.878082247456094</v>
      </c>
      <c r="R908" s="49" t="n">
        <v>5.745941794523786</v>
      </c>
      <c r="S908" s="49" t="n">
        <v>5.621192357069372</v>
      </c>
      <c r="T908" s="49" t="n">
        <v>5.504123148557082</v>
      </c>
      <c r="U908" s="49" t="n">
        <v>5.395231865225194</v>
      </c>
      <c r="V908" s="49" t="n">
        <v>5.289061671269394</v>
      </c>
      <c r="W908" s="49" t="n">
        <v>5.168096092527836</v>
      </c>
      <c r="X908" s="49" t="n">
        <v>5.052960937592408</v>
      </c>
      <c r="Y908" s="49" t="n">
        <v>4.945707176105441</v>
      </c>
      <c r="Z908" s="49" t="n">
        <v>4.850404232277343</v>
      </c>
      <c r="AA908" s="49" t="n">
        <v>4.707942408242195</v>
      </c>
      <c r="AB908" s="49" t="n">
        <v>4.61166724617601</v>
      </c>
      <c r="AC908" s="49" t="n">
        <v>4.52082025970186</v>
      </c>
      <c r="AD908" s="49" t="n">
        <v>4.434714380831206</v>
      </c>
      <c r="AE908" s="49" t="n">
        <v>4.352786176998672</v>
      </c>
      <c r="AF908" s="50" t="n">
        <v>4.274567966922545</v>
      </c>
    </row>
    <row r="909" hidden="1" s="108">
      <c r="A909" s="49" t="inlineStr">
        <is>
          <t>Bulgaria_PV_4_low_temp_optimistic</t>
        </is>
      </c>
      <c r="B909" s="49" t="n">
        <v>4.173837343188476</v>
      </c>
      <c r="C909" s="49" t="n">
        <v>3.962417131865102</v>
      </c>
      <c r="D909" s="49" t="n">
        <v>3.785296542554161</v>
      </c>
      <c r="E909" s="49" t="n">
        <v>3.632451008889858</v>
      </c>
      <c r="F909" s="49" t="n">
        <v>3.497587355838661</v>
      </c>
      <c r="G909" s="49" t="n">
        <v>3.376522359970059</v>
      </c>
      <c r="H909" s="49" t="n">
        <v>3.266348659533496</v>
      </c>
      <c r="I909" s="49" t="n">
        <v>3.164972122607883</v>
      </c>
      <c r="J909" s="49" t="n">
        <v>3.070839491478151</v>
      </c>
      <c r="K909" s="49" t="n">
        <v>2.982770091642292</v>
      </c>
      <c r="L909" s="49" t="n">
        <v>2.899847582464129</v>
      </c>
      <c r="M909" s="49" t="n">
        <v>2.800836808120565</v>
      </c>
      <c r="N909" s="49" t="n">
        <v>2.709128083033744</v>
      </c>
      <c r="O909" s="49" t="n">
        <v>2.622417362858132</v>
      </c>
      <c r="P909" s="49" t="n">
        <v>2.540241896375468</v>
      </c>
      <c r="Q909" s="49" t="n">
        <v>2.461148603629853</v>
      </c>
      <c r="R909" s="49" t="n">
        <v>2.384255077790058</v>
      </c>
      <c r="S909" s="49" t="n">
        <v>2.311291528692438</v>
      </c>
      <c r="T909" s="49" t="n">
        <v>2.240942995756279</v>
      </c>
      <c r="U909" s="49" t="n">
        <v>2.173389904372558</v>
      </c>
      <c r="V909" s="49" t="n">
        <v>2.107580308114097</v>
      </c>
      <c r="W909" s="49" t="n">
        <v>2.041412982931476</v>
      </c>
      <c r="X909" s="49" t="n">
        <v>1.976318622165733</v>
      </c>
      <c r="Y909" s="49" t="n">
        <v>1.91380645619237</v>
      </c>
      <c r="Z909" s="49" t="n">
        <v>1.859435157348496</v>
      </c>
      <c r="AA909" s="49" t="n">
        <v>1.771340650007611</v>
      </c>
      <c r="AB909" s="49" t="n">
        <v>1.711428537002388</v>
      </c>
      <c r="AC909" s="49" t="n">
        <v>1.65380702593279</v>
      </c>
      <c r="AD909" s="49" t="n">
        <v>1.598224824796197</v>
      </c>
      <c r="AE909" s="49" t="n">
        <v>1.544470670972475</v>
      </c>
      <c r="AF909" s="50" t="n">
        <v>1.492365335879617</v>
      </c>
    </row>
    <row r="910" hidden="1" s="108">
      <c r="A910" s="49" t="inlineStr">
        <is>
          <t>Bulgaria_Onshore_3_high_temp_optimistic</t>
        </is>
      </c>
      <c r="B910" s="49" t="n">
        <v>6.339116909924444</v>
      </c>
      <c r="C910" s="49" t="n">
        <v>6.062808437676928</v>
      </c>
      <c r="D910" s="49" t="n">
        <v>5.800585456423904</v>
      </c>
      <c r="E910" s="49" t="n">
        <v>5.548354406613886</v>
      </c>
      <c r="F910" s="49" t="n">
        <v>5.30312458235683</v>
      </c>
      <c r="G910" s="49" t="n">
        <v>5.062614661520808</v>
      </c>
      <c r="H910" s="49" t="n">
        <v>4.82501561920147</v>
      </c>
      <c r="I910" s="49" t="n">
        <v>4.588840649328933</v>
      </c>
      <c r="J910" s="49" t="n">
        <v>4.352826003571439</v>
      </c>
      <c r="K910" s="49" t="n">
        <v>4.115862873416818</v>
      </c>
      <c r="L910" s="49" t="n">
        <v>3.876948830569966</v>
      </c>
      <c r="M910" s="49" t="n">
        <v>3.791180852343231</v>
      </c>
      <c r="N910" s="49" t="n">
        <v>3.724838688226149</v>
      </c>
      <c r="O910" s="49" t="n">
        <v>3.660618549156109</v>
      </c>
      <c r="P910" s="49" t="n">
        <v>3.598655506617741</v>
      </c>
      <c r="Q910" s="49" t="n">
        <v>3.539564882657066</v>
      </c>
      <c r="R910" s="49" t="n">
        <v>3.48145571007068</v>
      </c>
      <c r="S910" s="49" t="n">
        <v>3.424633265850519</v>
      </c>
      <c r="T910" s="49" t="n">
        <v>3.372387979549136</v>
      </c>
      <c r="U910" s="49" t="n">
        <v>3.319457159265211</v>
      </c>
      <c r="V910" s="49" t="n">
        <v>3.2662239964288</v>
      </c>
      <c r="W910" s="49" t="n">
        <v>3.220277632570946</v>
      </c>
      <c r="X910" s="49" t="n">
        <v>3.176212430037876</v>
      </c>
      <c r="Y910" s="49" t="n">
        <v>3.133014525073012</v>
      </c>
      <c r="Z910" s="49" t="n">
        <v>3.095973193054084</v>
      </c>
      <c r="AA910" s="49" t="n">
        <v>3.011774938754389</v>
      </c>
      <c r="AB910" s="49" t="n">
        <v>2.964486440711892</v>
      </c>
      <c r="AC910" s="49" t="n">
        <v>2.918674378132465</v>
      </c>
      <c r="AD910" s="49" t="n">
        <v>2.874197573114825</v>
      </c>
      <c r="AE910" s="49" t="n">
        <v>2.830933163281939</v>
      </c>
      <c r="AF910" s="50" t="n">
        <v>2.788773582699874</v>
      </c>
    </row>
    <row r="911" hidden="1" s="108">
      <c r="A911" s="49" t="inlineStr">
        <is>
          <t>Bulgaria_Offshore_1_high_temp_optimistic</t>
        </is>
      </c>
      <c r="B911" s="49" t="n">
        <v>7.263554756432338</v>
      </c>
      <c r="C911" s="49" t="n">
        <v>6.914164773573292</v>
      </c>
      <c r="D911" s="49" t="n">
        <v>6.597173747253757</v>
      </c>
      <c r="E911" s="49" t="n">
        <v>6.302458233808702</v>
      </c>
      <c r="F911" s="49" t="n">
        <v>6.02361590945445</v>
      </c>
      <c r="G911" s="49" t="n">
        <v>5.756329468106378</v>
      </c>
      <c r="H911" s="49" t="n">
        <v>5.497536180962982</v>
      </c>
      <c r="I911" s="49" t="n">
        <v>5.244970519385305</v>
      </c>
      <c r="J911" s="49" t="n">
        <v>4.996895625628653</v>
      </c>
      <c r="K911" s="49" t="n">
        <v>4.751937302778845</v>
      </c>
      <c r="L911" s="49" t="n">
        <v>4.50897688867471</v>
      </c>
      <c r="M911" s="49" t="n">
        <v>4.381567357462439</v>
      </c>
      <c r="N911" s="49" t="n">
        <v>4.271584018932069</v>
      </c>
      <c r="O911" s="49" t="n">
        <v>4.172817783233702</v>
      </c>
      <c r="P911" s="49" t="n">
        <v>4.082702335157353</v>
      </c>
      <c r="Q911" s="49" t="n">
        <v>3.999663236196544</v>
      </c>
      <c r="R911" s="49" t="n">
        <v>3.923192067900035</v>
      </c>
      <c r="S911" s="49" t="n">
        <v>3.850712410545375</v>
      </c>
      <c r="T911" s="49" t="n">
        <v>3.782446765662233</v>
      </c>
      <c r="U911" s="49" t="n">
        <v>3.718747236042245</v>
      </c>
      <c r="V911" s="49" t="n">
        <v>3.656312246508556</v>
      </c>
      <c r="W911" s="49" t="n">
        <v>3.584301999037966</v>
      </c>
      <c r="X911" s="49" t="n">
        <v>3.515446319944996</v>
      </c>
      <c r="Y911" s="49" t="n">
        <v>3.451050377869142</v>
      </c>
      <c r="Z911" s="49" t="n">
        <v>3.393688076701904</v>
      </c>
      <c r="AA911" s="49" t="n">
        <v>3.306589100534984</v>
      </c>
      <c r="AB911" s="49" t="n">
        <v>3.247842616915888</v>
      </c>
      <c r="AC911" s="49" t="n">
        <v>3.192152187460021</v>
      </c>
      <c r="AD911" s="49" t="n">
        <v>3.139117008541085</v>
      </c>
      <c r="AE911" s="49" t="n">
        <v>3.088409132841346</v>
      </c>
      <c r="AF911" s="50" t="n">
        <v>3.039756977731354</v>
      </c>
    </row>
    <row r="912" hidden="1" s="108">
      <c r="A912" s="49" t="inlineStr">
        <is>
          <t>Bulgaria_Offshore_2_high_temp_optimistic</t>
        </is>
      </c>
      <c r="B912" s="49" t="n">
        <v>9.562977177925269</v>
      </c>
      <c r="C912" s="49" t="n">
        <v>9.117847124865705</v>
      </c>
      <c r="D912" s="49" t="n">
        <v>8.719238984146527</v>
      </c>
      <c r="E912" s="49" t="n">
        <v>8.352857423832853</v>
      </c>
      <c r="F912" s="49" t="n">
        <v>8.009676771749971</v>
      </c>
      <c r="G912" s="49" t="n">
        <v>7.683624212622369</v>
      </c>
      <c r="H912" s="49" t="n">
        <v>7.370404059466446</v>
      </c>
      <c r="I912" s="49" t="n">
        <v>7.066850342478993</v>
      </c>
      <c r="J912" s="49" t="n">
        <v>6.770546809153483</v>
      </c>
      <c r="K912" s="49" t="n">
        <v>6.479592079958437</v>
      </c>
      <c r="L912" s="49" t="n">
        <v>6.192448171265185</v>
      </c>
      <c r="M912" s="49" t="n">
        <v>6.015195406826516</v>
      </c>
      <c r="N912" s="49" t="n">
        <v>5.86299259231215</v>
      </c>
      <c r="O912" s="49" t="n">
        <v>5.72690759904769</v>
      </c>
      <c r="P912" s="49" t="n">
        <v>5.603249275885167</v>
      </c>
      <c r="Q912" s="49" t="n">
        <v>5.489753359010166</v>
      </c>
      <c r="R912" s="49" t="n">
        <v>5.385689500249208</v>
      </c>
      <c r="S912" s="49" t="n">
        <v>5.287350635345881</v>
      </c>
      <c r="T912" s="49" t="n">
        <v>5.195057865290216</v>
      </c>
      <c r="U912" s="49" t="n">
        <v>5.109318908568999</v>
      </c>
      <c r="V912" s="49" t="n">
        <v>5.025381931207884</v>
      </c>
      <c r="W912" s="49" t="n">
        <v>4.927608549673317</v>
      </c>
      <c r="X912" s="49" t="n">
        <v>4.834363853864462</v>
      </c>
      <c r="Y912" s="49" t="n">
        <v>4.747529037869928</v>
      </c>
      <c r="Z912" s="49" t="n">
        <v>4.670813527990723</v>
      </c>
      <c r="AA912" s="49" t="n">
        <v>4.551256137165833</v>
      </c>
      <c r="AB912" s="49" t="n">
        <v>4.472524529969433</v>
      </c>
      <c r="AC912" s="49" t="n">
        <v>4.398187190988028</v>
      </c>
      <c r="AD912" s="49" t="n">
        <v>4.327668251715649</v>
      </c>
      <c r="AE912" s="49" t="n">
        <v>4.260496565772794</v>
      </c>
      <c r="AF912" s="50" t="n">
        <v>4.196282001952053</v>
      </c>
    </row>
    <row r="913" hidden="1" s="108">
      <c r="A913" s="49" t="inlineStr">
        <is>
          <t>Bulgaria_PV_4_high_temp_optimistic</t>
        </is>
      </c>
      <c r="B913" s="49" t="n">
        <v>7.953595258790097</v>
      </c>
      <c r="C913" s="49" t="n">
        <v>7.410671837553799</v>
      </c>
      <c r="D913" s="49" t="n">
        <v>6.906116055199329</v>
      </c>
      <c r="E913" s="49" t="n">
        <v>6.427731965901225</v>
      </c>
      <c r="F913" s="49" t="n">
        <v>5.967791622243096</v>
      </c>
      <c r="G913" s="49" t="n">
        <v>5.521097353766169</v>
      </c>
      <c r="H913" s="49" t="n">
        <v>5.083983085297517</v>
      </c>
      <c r="I913" s="49" t="n">
        <v>4.653759326143907</v>
      </c>
      <c r="J913" s="49" t="n">
        <v>4.228385751161815</v>
      </c>
      <c r="K913" s="49" t="n">
        <v>3.806268428304962</v>
      </c>
      <c r="L913" s="49" t="n">
        <v>3.386129059324074</v>
      </c>
      <c r="M913" s="49" t="n">
        <v>3.295316516918969</v>
      </c>
      <c r="N913" s="49" t="n">
        <v>3.210669425523971</v>
      </c>
      <c r="O913" s="49" t="n">
        <v>3.130118064543912</v>
      </c>
      <c r="P913" s="49" t="n">
        <v>3.053289186798945</v>
      </c>
      <c r="Q913" s="49" t="n">
        <v>2.978864249243994</v>
      </c>
      <c r="R913" s="49" t="n">
        <v>2.906042892477429</v>
      </c>
      <c r="S913" s="49" t="n">
        <v>2.836504806333768</v>
      </c>
      <c r="T913" s="49" t="n">
        <v>2.769037863429939</v>
      </c>
      <c r="U913" s="49" t="n">
        <v>2.703848377506907</v>
      </c>
      <c r="V913" s="49" t="n">
        <v>2.639953392013942</v>
      </c>
      <c r="W913" s="49" t="n">
        <v>2.575267148832809</v>
      </c>
      <c r="X913" s="49" t="n">
        <v>2.511273690961779</v>
      </c>
      <c r="Y913" s="49" t="n">
        <v>2.449460826854224</v>
      </c>
      <c r="Z913" s="49" t="n">
        <v>2.395309761341296</v>
      </c>
      <c r="AA913" s="49" t="n">
        <v>2.307690158668577</v>
      </c>
      <c r="AB913" s="49" t="n">
        <v>2.247414879403196</v>
      </c>
      <c r="AC913" s="49" t="n">
        <v>2.189106534955688</v>
      </c>
      <c r="AD913" s="49" t="n">
        <v>2.132539659257685</v>
      </c>
      <c r="AE913" s="49" t="n">
        <v>2.077525266678821</v>
      </c>
      <c r="AF913" s="50" t="n">
        <v>2.023903533724595</v>
      </c>
    </row>
    <row r="914" hidden="1" s="108">
      <c r="A914" s="49" t="inlineStr">
        <is>
          <t>Bahrain_Offshore_1_low_temp_optimistic</t>
        </is>
      </c>
      <c r="B914" s="49" t="n">
        <v>6.601541490127884</v>
      </c>
      <c r="C914" s="49" t="n">
        <v>6.364610306322385</v>
      </c>
      <c r="D914" s="49" t="n">
        <v>6.16599293251525</v>
      </c>
      <c r="E914" s="49" t="n">
        <v>5.994618795324596</v>
      </c>
      <c r="F914" s="49" t="n">
        <v>5.843552312717545</v>
      </c>
      <c r="G914" s="49" t="n">
        <v>5.708175242483614</v>
      </c>
      <c r="H914" s="49" t="n">
        <v>5.585265262897167</v>
      </c>
      <c r="I914" s="49" t="n">
        <v>5.472489245633983</v>
      </c>
      <c r="J914" s="49" t="n">
        <v>5.368106307685024</v>
      </c>
      <c r="K914" s="49" t="n">
        <v>5.270784681598594</v>
      </c>
      <c r="L914" s="49" t="n">
        <v>5.179483935544746</v>
      </c>
      <c r="M914" s="49" t="n">
        <v>5.009795521968987</v>
      </c>
      <c r="N914" s="49" t="n">
        <v>4.86244728903172</v>
      </c>
      <c r="O914" s="49" t="n">
        <v>4.729688979761052</v>
      </c>
      <c r="P914" s="49" t="n">
        <v>4.608273328803859</v>
      </c>
      <c r="Q914" s="49" t="n">
        <v>4.496190319099889</v>
      </c>
      <c r="R914" s="49" t="n">
        <v>4.392736152943875</v>
      </c>
      <c r="S914" s="49" t="n">
        <v>4.294741611120834</v>
      </c>
      <c r="T914" s="49" t="n">
        <v>4.202417075446979</v>
      </c>
      <c r="U914" s="49" t="n">
        <v>4.116124835787895</v>
      </c>
      <c r="V914" s="49" t="n">
        <v>4.031891131222673</v>
      </c>
      <c r="W914" s="49" t="n">
        <v>3.936950524994511</v>
      </c>
      <c r="X914" s="49" t="n">
        <v>3.846318779013966</v>
      </c>
      <c r="Y914" s="49" t="n">
        <v>3.761488303591029</v>
      </c>
      <c r="Z914" s="49" t="n">
        <v>3.685421162765052</v>
      </c>
      <c r="AA914" s="49" t="n">
        <v>3.575075865664177</v>
      </c>
      <c r="AB914" s="49" t="n">
        <v>3.498421152000018</v>
      </c>
      <c r="AC914" s="49" t="n">
        <v>3.425777547975685</v>
      </c>
      <c r="AD914" s="49" t="n">
        <v>3.356643889381847</v>
      </c>
      <c r="AE914" s="49" t="n">
        <v>3.290609089678792</v>
      </c>
      <c r="AF914" s="50" t="n">
        <v>3.227331828125668</v>
      </c>
    </row>
    <row r="915" hidden="1" s="108">
      <c r="A915" s="49" t="inlineStr">
        <is>
          <t>Bahrain_Offshore_2_low_temp_optimistic</t>
        </is>
      </c>
      <c r="B915" s="49" t="n">
        <v>8.812987947245583</v>
      </c>
      <c r="C915" s="49" t="n">
        <v>8.492345310153276</v>
      </c>
      <c r="D915" s="49" t="n">
        <v>8.22466290474385</v>
      </c>
      <c r="E915" s="49" t="n">
        <v>7.99462857299533</v>
      </c>
      <c r="F915" s="49" t="n">
        <v>7.792649480994306</v>
      </c>
      <c r="G915" s="49" t="n">
        <v>7.612338036512059</v>
      </c>
      <c r="H915" s="49" t="n">
        <v>7.449237426603456</v>
      </c>
      <c r="I915" s="49" t="n">
        <v>7.300120736048113</v>
      </c>
      <c r="J915" s="49" t="n">
        <v>7.162580221675875</v>
      </c>
      <c r="K915" s="49" t="n">
        <v>7.034774014787064</v>
      </c>
      <c r="L915" s="49" t="n">
        <v>6.915263212473312</v>
      </c>
      <c r="M915" s="49" t="n">
        <v>6.688016516768676</v>
      </c>
      <c r="N915" s="49" t="n">
        <v>6.491590044803285</v>
      </c>
      <c r="O915" s="49" t="n">
        <v>6.315268701752247</v>
      </c>
      <c r="P915" s="49" t="n">
        <v>6.154564106741011</v>
      </c>
      <c r="Q915" s="49" t="n">
        <v>6.006698575822239</v>
      </c>
      <c r="R915" s="49" t="n">
        <v>5.870700816811802</v>
      </c>
      <c r="S915" s="49" t="n">
        <v>5.742189053875629</v>
      </c>
      <c r="T915" s="49" t="n">
        <v>5.621455943503925</v>
      </c>
      <c r="U915" s="49" t="n">
        <v>5.509004312526397</v>
      </c>
      <c r="V915" s="49" t="n">
        <v>5.399338503251415</v>
      </c>
      <c r="W915" s="49" t="n">
        <v>5.274786389274438</v>
      </c>
      <c r="X915" s="49" t="n">
        <v>5.156132523845092</v>
      </c>
      <c r="Y915" s="49" t="n">
        <v>5.045442722550536</v>
      </c>
      <c r="Z915" s="49" t="n">
        <v>4.946816199202299</v>
      </c>
      <c r="AA915" s="49" t="n">
        <v>4.800705035116122</v>
      </c>
      <c r="AB915" s="49" t="n">
        <v>4.701146055637838</v>
      </c>
      <c r="AC915" s="49" t="n">
        <v>4.607078443270374</v>
      </c>
      <c r="AD915" s="49" t="n">
        <v>4.517809747529024</v>
      </c>
      <c r="AE915" s="49" t="n">
        <v>4.432772085374511</v>
      </c>
      <c r="AF915" s="50" t="n">
        <v>4.351494048419118</v>
      </c>
    </row>
    <row r="916" hidden="1" s="108">
      <c r="A916" s="49" t="inlineStr">
        <is>
          <t>Bahrain_PV_3_low_temp_optimistic</t>
        </is>
      </c>
      <c r="B916" s="49" t="n">
        <v>3.002063516959145</v>
      </c>
      <c r="C916" s="49" t="n">
        <v>2.852473460288191</v>
      </c>
      <c r="D916" s="49" t="n">
        <v>2.726877776282181</v>
      </c>
      <c r="E916" s="49" t="n">
        <v>2.618261650643207</v>
      </c>
      <c r="F916" s="49" t="n">
        <v>2.522221065072399</v>
      </c>
      <c r="G916" s="49" t="n">
        <v>2.435828398763</v>
      </c>
      <c r="H916" s="49" t="n">
        <v>2.357048848586887</v>
      </c>
      <c r="I916" s="49" t="n">
        <v>2.284416727066012</v>
      </c>
      <c r="J916" s="49" t="n">
        <v>2.216844886139992</v>
      </c>
      <c r="K916" s="49" t="n">
        <v>2.153506952291774</v>
      </c>
      <c r="L916" s="49" t="n">
        <v>2.093761573045594</v>
      </c>
      <c r="M916" s="49" t="n">
        <v>2.022588028643376</v>
      </c>
      <c r="N916" s="49" t="n">
        <v>1.956518410433296</v>
      </c>
      <c r="O916" s="49" t="n">
        <v>1.893949551764206</v>
      </c>
      <c r="P916" s="49" t="n">
        <v>1.834559500551907</v>
      </c>
      <c r="Q916" s="49" t="n">
        <v>1.777336931102862</v>
      </c>
      <c r="R916" s="49" t="n">
        <v>1.7216675422229</v>
      </c>
      <c r="S916" s="49" t="n">
        <v>1.668755606278593</v>
      </c>
      <c r="T916" s="49" t="n">
        <v>1.617685743708361</v>
      </c>
      <c r="U916" s="49" t="n">
        <v>1.568583467730785</v>
      </c>
      <c r="V916" s="49" t="n">
        <v>1.520716305334002</v>
      </c>
      <c r="W916" s="49" t="n">
        <v>1.472606010919938</v>
      </c>
      <c r="X916" s="49" t="n">
        <v>1.42526897598708</v>
      </c>
      <c r="Y916" s="49" t="n">
        <v>1.37975682537261</v>
      </c>
      <c r="Z916" s="49" t="n">
        <v>1.339944882355932</v>
      </c>
      <c r="AA916" s="49" t="n">
        <v>1.276649445387513</v>
      </c>
      <c r="AB916" s="49" t="n">
        <v>1.233023111907346</v>
      </c>
      <c r="AC916" s="49" t="n">
        <v>1.191019853630474</v>
      </c>
      <c r="AD916" s="49" t="n">
        <v>1.150465131740719</v>
      </c>
      <c r="AE916" s="49" t="n">
        <v>1.11121217523222</v>
      </c>
      <c r="AF916" s="50" t="n">
        <v>1.073136435119898</v>
      </c>
    </row>
    <row r="917" hidden="1" s="108">
      <c r="A917" s="49" t="inlineStr">
        <is>
          <t>Bahrain_PV_4_low_temp_optimistic</t>
        </is>
      </c>
      <c r="B917" s="49" t="n">
        <v>3.393264052136217</v>
      </c>
      <c r="C917" s="49" t="n">
        <v>3.222111188490908</v>
      </c>
      <c r="D917" s="49" t="n">
        <v>3.078644260053601</v>
      </c>
      <c r="E917" s="49" t="n">
        <v>2.954770349953377</v>
      </c>
      <c r="F917" s="49" t="n">
        <v>2.845408762388604</v>
      </c>
      <c r="G917" s="49" t="n">
        <v>2.747182145098263</v>
      </c>
      <c r="H917" s="49" t="n">
        <v>2.657743168827152</v>
      </c>
      <c r="I917" s="49" t="n">
        <v>2.575401057708373</v>
      </c>
      <c r="J917" s="49" t="n">
        <v>2.498901718819155</v>
      </c>
      <c r="K917" s="49" t="n">
        <v>2.427291878885382</v>
      </c>
      <c r="L917" s="49" t="n">
        <v>2.359831691144081</v>
      </c>
      <c r="M917" s="49" t="n">
        <v>2.279359632908599</v>
      </c>
      <c r="N917" s="49" t="n">
        <v>2.204773461220719</v>
      </c>
      <c r="O917" s="49" t="n">
        <v>2.134219195099135</v>
      </c>
      <c r="P917" s="49" t="n">
        <v>2.067325199708717</v>
      </c>
      <c r="Q917" s="49" t="n">
        <v>2.00292179962621</v>
      </c>
      <c r="R917" s="49" t="n">
        <v>1.940298565703418</v>
      </c>
      <c r="S917" s="49" t="n">
        <v>1.88085012048315</v>
      </c>
      <c r="T917" s="49" t="n">
        <v>1.823517510494419</v>
      </c>
      <c r="U917" s="49" t="n">
        <v>1.768446631008459</v>
      </c>
      <c r="V917" s="49" t="n">
        <v>1.714789965327514</v>
      </c>
      <c r="W917" s="49" t="n">
        <v>1.660843216062233</v>
      </c>
      <c r="X917" s="49" t="n">
        <v>1.607770591068553</v>
      </c>
      <c r="Y917" s="49" t="n">
        <v>1.556789272509813</v>
      </c>
      <c r="Z917" s="49" t="n">
        <v>1.512383170969102</v>
      </c>
      <c r="AA917" s="49" t="n">
        <v>1.4407844124618</v>
      </c>
      <c r="AB917" s="49" t="n">
        <v>1.39192555266671</v>
      </c>
      <c r="AC917" s="49" t="n">
        <v>1.344923790576786</v>
      </c>
      <c r="AD917" s="49" t="n">
        <v>1.299576817910598</v>
      </c>
      <c r="AE917" s="49" t="n">
        <v>1.255714543566131</v>
      </c>
      <c r="AF917" s="50" t="n">
        <v>1.213192658728238</v>
      </c>
    </row>
    <row r="918" hidden="1" s="108">
      <c r="A918" s="49" t="inlineStr">
        <is>
          <t>Bahrain_Offshore_1_high_temp_optimistic</t>
        </is>
      </c>
      <c r="B918" s="49" t="n">
        <v>8.213895103851941</v>
      </c>
      <c r="C918" s="49" t="n">
        <v>7.811131373417506</v>
      </c>
      <c r="D918" s="49" t="n">
        <v>7.442403330041945</v>
      </c>
      <c r="E918" s="49" t="n">
        <v>7.096763023609425</v>
      </c>
      <c r="F918" s="49" t="n">
        <v>6.767261743846669</v>
      </c>
      <c r="G918" s="49" t="n">
        <v>6.449190158729174</v>
      </c>
      <c r="H918" s="49" t="n">
        <v>6.139184705365017</v>
      </c>
      <c r="I918" s="49" t="n">
        <v>5.834735136834761</v>
      </c>
      <c r="J918" s="49" t="n">
        <v>5.533895143045273</v>
      </c>
      <c r="K918" s="49" t="n">
        <v>5.235103204216364</v>
      </c>
      <c r="L918" s="49" t="n">
        <v>4.937066740864545</v>
      </c>
      <c r="M918" s="49" t="n">
        <v>4.79907633822942</v>
      </c>
      <c r="N918" s="49" t="n">
        <v>4.679419707963753</v>
      </c>
      <c r="O918" s="49" t="n">
        <v>4.571569724639795</v>
      </c>
      <c r="P918" s="49" t="n">
        <v>4.472828614913896</v>
      </c>
      <c r="Q918" s="49" t="n">
        <v>4.381541274688772</v>
      </c>
      <c r="R918" s="49" t="n">
        <v>4.297173234202656</v>
      </c>
      <c r="S918" s="49" t="n">
        <v>4.217016007283055</v>
      </c>
      <c r="T918" s="49" t="n">
        <v>4.14130347213937</v>
      </c>
      <c r="U918" s="49" t="n">
        <v>4.070405758064114</v>
      </c>
      <c r="V918" s="49" t="n">
        <v>4.000851983557332</v>
      </c>
      <c r="W918" s="49" t="n">
        <v>3.921242567335161</v>
      </c>
      <c r="X918" s="49" t="n">
        <v>3.844964312626983</v>
      </c>
      <c r="Y918" s="49" t="n">
        <v>3.773389407712794</v>
      </c>
      <c r="Z918" s="49" t="n">
        <v>3.709223967286325</v>
      </c>
      <c r="AA918" s="49" t="n">
        <v>3.613810179880666</v>
      </c>
      <c r="AB918" s="49" t="n">
        <v>3.548218912060252</v>
      </c>
      <c r="AC918" s="49" t="n">
        <v>3.485855461516737</v>
      </c>
      <c r="AD918" s="49" t="n">
        <v>3.426298504633934</v>
      </c>
      <c r="AE918" s="49" t="n">
        <v>3.369203301344564</v>
      </c>
      <c r="AF918" s="50" t="n">
        <v>3.314284359918106</v>
      </c>
    </row>
    <row r="919" hidden="1" s="108">
      <c r="A919" s="49" t="inlineStr">
        <is>
          <t>Bahrain_Offshore_2_high_temp_optimistic</t>
        </is>
      </c>
      <c r="B919" s="49" t="n">
        <v>10.22476456206751</v>
      </c>
      <c r="C919" s="49" t="n">
        <v>9.735799804903177</v>
      </c>
      <c r="D919" s="49" t="n">
        <v>9.293718463034423</v>
      </c>
      <c r="E919" s="49" t="n">
        <v>8.884070267270495</v>
      </c>
      <c r="F919" s="49" t="n">
        <v>8.49773208056123</v>
      </c>
      <c r="G919" s="49" t="n">
        <v>8.128566607688429</v>
      </c>
      <c r="H919" s="49" t="n">
        <v>7.772234223301377</v>
      </c>
      <c r="I919" s="49" t="n">
        <v>7.425538733196489</v>
      </c>
      <c r="J919" s="49" t="n">
        <v>7.086043413775562</v>
      </c>
      <c r="K919" s="49" t="n">
        <v>6.751833781315868</v>
      </c>
      <c r="L919" s="49" t="n">
        <v>6.421364647810794</v>
      </c>
      <c r="M919" s="49" t="n">
        <v>6.239182744889105</v>
      </c>
      <c r="N919" s="49" t="n">
        <v>6.082173831687829</v>
      </c>
      <c r="O919" s="49" t="n">
        <v>5.941367962557023</v>
      </c>
      <c r="P919" s="49" t="n">
        <v>5.813058579355529</v>
      </c>
      <c r="Q919" s="49" t="n">
        <v>5.694972038015814</v>
      </c>
      <c r="R919" s="49" t="n">
        <v>5.586375264395617</v>
      </c>
      <c r="S919" s="49" t="n">
        <v>5.483545065667188</v>
      </c>
      <c r="T919" s="49" t="n">
        <v>5.386804243495915</v>
      </c>
      <c r="U919" s="49" t="n">
        <v>5.296663090513058</v>
      </c>
      <c r="V919" s="49" t="n">
        <v>5.208348480459899</v>
      </c>
      <c r="W919" s="49" t="n">
        <v>5.106148710810538</v>
      </c>
      <c r="X919" s="49" t="n">
        <v>5.00851138362717</v>
      </c>
      <c r="Y919" s="49" t="n">
        <v>4.917325778742057</v>
      </c>
      <c r="Z919" s="49" t="n">
        <v>4.836317397711457</v>
      </c>
      <c r="AA919" s="49" t="n">
        <v>4.712289328192171</v>
      </c>
      <c r="AB919" s="49" t="n">
        <v>4.629281441957064</v>
      </c>
      <c r="AC919" s="49" t="n">
        <v>4.550699431902615</v>
      </c>
      <c r="AD919" s="49" t="n">
        <v>4.47596457903362</v>
      </c>
      <c r="AE919" s="49" t="n">
        <v>4.404603392669372</v>
      </c>
      <c r="AF919" s="50" t="n">
        <v>4.336223789469365</v>
      </c>
    </row>
    <row r="920" hidden="1" s="108">
      <c r="A920" s="49" t="inlineStr">
        <is>
          <t>Bahrain_PV_3_high_temp_optimistic</t>
        </is>
      </c>
      <c r="B920" s="49" t="n">
        <v>5.996843173733464</v>
      </c>
      <c r="C920" s="49" t="n">
        <v>5.587509053063947</v>
      </c>
      <c r="D920" s="49" t="n">
        <v>5.204221890875425</v>
      </c>
      <c r="E920" s="49" t="n">
        <v>4.838779837723616</v>
      </c>
      <c r="F920" s="49" t="n">
        <v>4.485990130806321</v>
      </c>
      <c r="G920" s="49" t="n">
        <v>4.142364463827312</v>
      </c>
      <c r="H920" s="49" t="n">
        <v>3.805446630838814</v>
      </c>
      <c r="I920" s="49" t="n">
        <v>3.473438900930254</v>
      </c>
      <c r="J920" s="49" t="n">
        <v>3.144981634727459</v>
      </c>
      <c r="K920" s="49" t="n">
        <v>2.819016829042711</v>
      </c>
      <c r="L920" s="49" t="n">
        <v>2.494700151940696</v>
      </c>
      <c r="M920" s="49" t="n">
        <v>2.429014050618301</v>
      </c>
      <c r="N920" s="49" t="n">
        <v>2.367533890333609</v>
      </c>
      <c r="O920" s="49" t="n">
        <v>2.308852546275991</v>
      </c>
      <c r="P920" s="49" t="n">
        <v>2.252714892525185</v>
      </c>
      <c r="Q920" s="49" t="n">
        <v>2.198225058797471</v>
      </c>
      <c r="R920" s="49" t="n">
        <v>2.144839323595695</v>
      </c>
      <c r="S920" s="49" t="n">
        <v>2.093695414461281</v>
      </c>
      <c r="T920" s="49" t="n">
        <v>2.043970445049776</v>
      </c>
      <c r="U920" s="49" t="n">
        <v>1.995803251189777</v>
      </c>
      <c r="V920" s="49" t="n">
        <v>1.948527037285205</v>
      </c>
      <c r="W920" s="49" t="n">
        <v>1.900723473098254</v>
      </c>
      <c r="X920" s="49" t="n">
        <v>1.853404063533853</v>
      </c>
      <c r="Y920" s="49" t="n">
        <v>1.807577057780019</v>
      </c>
      <c r="Z920" s="49" t="n">
        <v>1.766957799958406</v>
      </c>
      <c r="AA920" s="49" t="n">
        <v>1.70366873105419</v>
      </c>
      <c r="AB920" s="49" t="n">
        <v>1.658926981096974</v>
      </c>
      <c r="AC920" s="49" t="n">
        <v>1.615533867928445</v>
      </c>
      <c r="AD920" s="49" t="n">
        <v>1.57333697455431</v>
      </c>
      <c r="AE920" s="49" t="n">
        <v>1.532208536278738</v>
      </c>
      <c r="AF920" s="50" t="n">
        <v>1.492040494856699</v>
      </c>
    </row>
    <row r="921" hidden="1" s="108">
      <c r="A921" s="49" t="inlineStr">
        <is>
          <t>Bahrain_PV_4_high_temp_optimistic</t>
        </is>
      </c>
      <c r="B921" s="49" t="n">
        <v>6.627812139197223</v>
      </c>
      <c r="C921" s="49" t="n">
        <v>6.174800406182763</v>
      </c>
      <c r="D921" s="49" t="n">
        <v>5.752354371035185</v>
      </c>
      <c r="E921" s="49" t="n">
        <v>5.350726147757373</v>
      </c>
      <c r="F921" s="49" t="n">
        <v>4.96373639971651</v>
      </c>
      <c r="G921" s="49" t="n">
        <v>4.587226941845048</v>
      </c>
      <c r="H921" s="49" t="n">
        <v>4.218263143125499</v>
      </c>
      <c r="I921" s="49" t="n">
        <v>3.854690620476998</v>
      </c>
      <c r="J921" s="49" t="n">
        <v>3.494873690881608</v>
      </c>
      <c r="K921" s="49" t="n">
        <v>3.137533376602916</v>
      </c>
      <c r="L921" s="49" t="n">
        <v>2.781642931069956</v>
      </c>
      <c r="M921" s="49" t="n">
        <v>2.707817439727382</v>
      </c>
      <c r="N921" s="49" t="n">
        <v>2.638849638677674</v>
      </c>
      <c r="O921" s="49" t="n">
        <v>2.573111622314925</v>
      </c>
      <c r="P921" s="49" t="n">
        <v>2.510307154582936</v>
      </c>
      <c r="Q921" s="49" t="n">
        <v>2.449400316599869</v>
      </c>
      <c r="R921" s="49" t="n">
        <v>2.389762496780374</v>
      </c>
      <c r="S921" s="49" t="n">
        <v>2.332706502725596</v>
      </c>
      <c r="T921" s="49" t="n">
        <v>2.277281395660252</v>
      </c>
      <c r="U921" s="49" t="n">
        <v>2.223646678676236</v>
      </c>
      <c r="V921" s="49" t="n">
        <v>2.171032254257512</v>
      </c>
      <c r="W921" s="49" t="n">
        <v>2.117792823671339</v>
      </c>
      <c r="X921" s="49" t="n">
        <v>2.065105264704021</v>
      </c>
      <c r="Y921" s="49" t="n">
        <v>2.014133183807171</v>
      </c>
      <c r="Z921" s="49" t="n">
        <v>1.969164637092538</v>
      </c>
      <c r="AA921" s="49" t="n">
        <v>1.898026433651594</v>
      </c>
      <c r="AB921" s="49" t="n">
        <v>1.848286525399176</v>
      </c>
      <c r="AC921" s="49" t="n">
        <v>1.800097000991826</v>
      </c>
      <c r="AD921" s="49" t="n">
        <v>1.753282230062731</v>
      </c>
      <c r="AE921" s="49" t="n">
        <v>1.707694995417806</v>
      </c>
      <c r="AF921" s="50" t="n">
        <v>1.66321079236701</v>
      </c>
    </row>
    <row r="922" hidden="1" s="108">
      <c r="A922" s="49" t="inlineStr">
        <is>
          <t>Brunei_darussalam_Offshore_1_low_temp_optimistic</t>
        </is>
      </c>
      <c r="B922" s="49" t="n">
        <v>14.55251432726287</v>
      </c>
      <c r="C922" s="49" t="n">
        <v>14.02072843703278</v>
      </c>
      <c r="D922" s="49" t="n">
        <v>13.57736776876925</v>
      </c>
      <c r="E922" s="49" t="n">
        <v>13.19685946493412</v>
      </c>
      <c r="F922" s="49" t="n">
        <v>12.86318246161223</v>
      </c>
      <c r="G922" s="49" t="n">
        <v>12.56566876814224</v>
      </c>
      <c r="H922" s="49" t="n">
        <v>12.29687500375858</v>
      </c>
      <c r="I922" s="49" t="n">
        <v>12.05141185968698</v>
      </c>
      <c r="J922" s="49" t="n">
        <v>11.82525814609825</v>
      </c>
      <c r="K922" s="49" t="n">
        <v>11.6153377581215</v>
      </c>
      <c r="L922" s="49" t="n">
        <v>11.41924759991581</v>
      </c>
      <c r="M922" s="49" t="n">
        <v>11.04365351337892</v>
      </c>
      <c r="N922" s="49" t="n">
        <v>10.71947384581018</v>
      </c>
      <c r="O922" s="49" t="n">
        <v>10.42881553455451</v>
      </c>
      <c r="P922" s="49" t="n">
        <v>10.16418264431693</v>
      </c>
      <c r="Q922" s="49" t="n">
        <v>9.920936027360664</v>
      </c>
      <c r="R922" s="49" t="n">
        <v>9.697452352563632</v>
      </c>
      <c r="S922" s="49" t="n">
        <v>9.486416591918278</v>
      </c>
      <c r="T922" s="49" t="n">
        <v>9.288316202871673</v>
      </c>
      <c r="U922" s="49" t="n">
        <v>9.103989240442809</v>
      </c>
      <c r="V922" s="49" t="n">
        <v>8.924263820064617</v>
      </c>
      <c r="W922" s="49" t="n">
        <v>8.719846932249109</v>
      </c>
      <c r="X922" s="49" t="n">
        <v>8.525180010518222</v>
      </c>
      <c r="Y922" s="49" t="n">
        <v>8.343704071962708</v>
      </c>
      <c r="Z922" s="49" t="n">
        <v>8.182248194170821</v>
      </c>
      <c r="AA922" s="49" t="n">
        <v>7.941521949179441</v>
      </c>
      <c r="AB922" s="49" t="n">
        <v>7.778321520315976</v>
      </c>
      <c r="AC922" s="49" t="n">
        <v>7.624171785621177</v>
      </c>
      <c r="AD922" s="49" t="n">
        <v>7.477913905561621</v>
      </c>
      <c r="AE922" s="49" t="n">
        <v>7.338597258091137</v>
      </c>
      <c r="AF922" s="50" t="n">
        <v>7.205432472832847</v>
      </c>
    </row>
    <row r="923" hidden="1" s="108">
      <c r="A923" s="49" t="inlineStr">
        <is>
          <t>Brunei_darussalam_Offshore_2_low_temp_optimistic</t>
        </is>
      </c>
      <c r="B923" s="49" t="n">
        <v>16.9587795046085</v>
      </c>
      <c r="C923" s="49" t="n">
        <v>16.33411267963331</v>
      </c>
      <c r="D923" s="49" t="n">
        <v>15.81455243091749</v>
      </c>
      <c r="E923" s="49" t="n">
        <v>15.36969306663832</v>
      </c>
      <c r="F923" s="49" t="n">
        <v>14.98048595120519</v>
      </c>
      <c r="G923" s="49" t="n">
        <v>14.63424722292135</v>
      </c>
      <c r="H923" s="49" t="n">
        <v>14.32212705358809</v>
      </c>
      <c r="I923" s="49" t="n">
        <v>14.03771788277815</v>
      </c>
      <c r="J923" s="49" t="n">
        <v>13.77623882334573</v>
      </c>
      <c r="K923" s="49" t="n">
        <v>13.53403267716909</v>
      </c>
      <c r="L923" s="49" t="n">
        <v>13.30824243946779</v>
      </c>
      <c r="M923" s="49" t="n">
        <v>12.86971861405634</v>
      </c>
      <c r="N923" s="49" t="n">
        <v>12.49225343693506</v>
      </c>
      <c r="O923" s="49" t="n">
        <v>12.15457052472973</v>
      </c>
      <c r="P923" s="49" t="n">
        <v>11.84775733416234</v>
      </c>
      <c r="Q923" s="49" t="n">
        <v>11.56629844640679</v>
      </c>
      <c r="R923" s="49" t="n">
        <v>11.30826473866232</v>
      </c>
      <c r="S923" s="49" t="n">
        <v>11.06495847667177</v>
      </c>
      <c r="T923" s="49" t="n">
        <v>10.83696052981047</v>
      </c>
      <c r="U923" s="49" t="n">
        <v>10.62526867767323</v>
      </c>
      <c r="V923" s="49" t="n">
        <v>10.41897678784477</v>
      </c>
      <c r="W923" s="49" t="n">
        <v>10.1829455878888</v>
      </c>
      <c r="X923" s="49" t="n">
        <v>9.95852081025696</v>
      </c>
      <c r="Y923" s="49" t="n">
        <v>9.749803437779514</v>
      </c>
      <c r="Z923" s="49" t="n">
        <v>9.564929739902412</v>
      </c>
      <c r="AA923" s="49" t="n">
        <v>9.285728507732527</v>
      </c>
      <c r="AB923" s="49" t="n">
        <v>9.098816256036148</v>
      </c>
      <c r="AC923" s="49" t="n">
        <v>8.922709491732638</v>
      </c>
      <c r="AD923" s="49" t="n">
        <v>8.756035191411803</v>
      </c>
      <c r="AE923" s="49" t="n">
        <v>8.597667471184266</v>
      </c>
      <c r="AF923" s="50" t="n">
        <v>8.446671844514821</v>
      </c>
    </row>
    <row r="924" hidden="1" s="108">
      <c r="A924" s="49" t="inlineStr">
        <is>
          <t>Brunei_darussalam_PV_4_low_temp_optimistic</t>
        </is>
      </c>
      <c r="B924" s="49" t="n">
        <v>3.393476237232756</v>
      </c>
      <c r="C924" s="49" t="n">
        <v>3.21957301557832</v>
      </c>
      <c r="D924" s="49" t="n">
        <v>3.074107697608337</v>
      </c>
      <c r="E924" s="49" t="n">
        <v>2.948769444839607</v>
      </c>
      <c r="F924" s="49" t="n">
        <v>2.838341014455382</v>
      </c>
      <c r="G924" s="49" t="n">
        <v>2.739354427883062</v>
      </c>
      <c r="H924" s="49" t="n">
        <v>2.649399441508653</v>
      </c>
      <c r="I924" s="49" t="n">
        <v>2.566739993664627</v>
      </c>
      <c r="J924" s="49" t="n">
        <v>2.490088407521589</v>
      </c>
      <c r="K924" s="49" t="n">
        <v>2.418465871542378</v>
      </c>
      <c r="L924" s="49" t="n">
        <v>2.351112698335569</v>
      </c>
      <c r="M924" s="49" t="n">
        <v>2.270597092069901</v>
      </c>
      <c r="N924" s="49" t="n">
        <v>2.196127605179939</v>
      </c>
      <c r="O924" s="49" t="n">
        <v>2.125792206249095</v>
      </c>
      <c r="P924" s="49" t="n">
        <v>2.059207985400871</v>
      </c>
      <c r="Q924" s="49" t="n">
        <v>1.995168741995932</v>
      </c>
      <c r="R924" s="49" t="n">
        <v>1.9329419951483</v>
      </c>
      <c r="S924" s="49" t="n">
        <v>1.873966871066883</v>
      </c>
      <c r="T924" s="49" t="n">
        <v>1.817151328902957</v>
      </c>
      <c r="U924" s="49" t="n">
        <v>1.762646265838614</v>
      </c>
      <c r="V924" s="49" t="n">
        <v>1.7095777148406</v>
      </c>
      <c r="W924" s="49" t="n">
        <v>1.656211408566453</v>
      </c>
      <c r="X924" s="49" t="n">
        <v>1.603715198781334</v>
      </c>
      <c r="Y924" s="49" t="n">
        <v>1.553343490461465</v>
      </c>
      <c r="Z924" s="49" t="n">
        <v>1.50971466209373</v>
      </c>
      <c r="AA924" s="49" t="n">
        <v>1.438043584308388</v>
      </c>
      <c r="AB924" s="49" t="n">
        <v>1.389769872589917</v>
      </c>
      <c r="AC924" s="49" t="n">
        <v>1.34337686400699</v>
      </c>
      <c r="AD924" s="49" t="n">
        <v>1.298655122860831</v>
      </c>
      <c r="AE924" s="49" t="n">
        <v>1.255428594286608</v>
      </c>
      <c r="AF924" s="50" t="n">
        <v>1.213547936376575</v>
      </c>
    </row>
    <row r="925" hidden="1" s="108">
      <c r="A925" s="49" t="inlineStr">
        <is>
          <t>Brunei_darussalam_Offshore_1_high_temp_optimistic</t>
        </is>
      </c>
      <c r="B925" s="49" t="n">
        <v>16.04050066575705</v>
      </c>
      <c r="C925" s="49" t="n">
        <v>15.31248807325104</v>
      </c>
      <c r="D925" s="49" t="n">
        <v>14.66268972260111</v>
      </c>
      <c r="E925" s="49" t="n">
        <v>14.06596735747309</v>
      </c>
      <c r="F925" s="49" t="n">
        <v>13.50630085132155</v>
      </c>
      <c r="G925" s="49" t="n">
        <v>12.97275982808951</v>
      </c>
      <c r="H925" s="49" t="n">
        <v>12.4574560666598</v>
      </c>
      <c r="I925" s="49" t="n">
        <v>11.95441258019877</v>
      </c>
      <c r="J925" s="49" t="n">
        <v>11.45889614207309</v>
      </c>
      <c r="K925" s="49" t="n">
        <v>10.96700075054302</v>
      </c>
      <c r="L925" s="49" t="n">
        <v>10.47537448717122</v>
      </c>
      <c r="M925" s="49" t="n">
        <v>10.17549244219238</v>
      </c>
      <c r="N925" s="49" t="n">
        <v>9.918009481543077</v>
      </c>
      <c r="O925" s="49" t="n">
        <v>9.687804399234683</v>
      </c>
      <c r="P925" s="49" t="n">
        <v>9.478627215628336</v>
      </c>
      <c r="Q925" s="49" t="n">
        <v>9.2866435323934</v>
      </c>
      <c r="R925" s="49" t="n">
        <v>9.110614926769637</v>
      </c>
      <c r="S925" s="49" t="n">
        <v>8.944267444042282</v>
      </c>
      <c r="T925" s="49" t="n">
        <v>8.788142730487353</v>
      </c>
      <c r="U925" s="49" t="n">
        <v>8.643097971025659</v>
      </c>
      <c r="V925" s="49" t="n">
        <v>8.501093928847059</v>
      </c>
      <c r="W925" s="49" t="n">
        <v>8.335785137355261</v>
      </c>
      <c r="X925" s="49" t="n">
        <v>8.17811264711013</v>
      </c>
      <c r="Y925" s="49" t="n">
        <v>8.031252571481392</v>
      </c>
      <c r="Z925" s="49" t="n">
        <v>7.901468645085793</v>
      </c>
      <c r="AA925" s="49" t="n">
        <v>7.699253489365526</v>
      </c>
      <c r="AB925" s="49" t="n">
        <v>7.566009465812845</v>
      </c>
      <c r="AC925" s="49" t="n">
        <v>7.440156055976478</v>
      </c>
      <c r="AD925" s="49" t="n">
        <v>7.320716403292001</v>
      </c>
      <c r="AE925" s="49" t="n">
        <v>7.206891166005891</v>
      </c>
      <c r="AF925" s="50" t="n">
        <v>7.098018335282627</v>
      </c>
    </row>
    <row r="926" hidden="1" s="108">
      <c r="A926" s="49" t="inlineStr">
        <is>
          <t>Brunei_darussalam_Offshore_2_high_temp_optimistic</t>
        </is>
      </c>
      <c r="B926" s="49" t="n">
        <v>17.96704658901922</v>
      </c>
      <c r="C926" s="49" t="n">
        <v>17.16315117024903</v>
      </c>
      <c r="D926" s="49" t="n">
        <v>16.45180371791943</v>
      </c>
      <c r="E926" s="49" t="n">
        <v>15.80402930310284</v>
      </c>
      <c r="F926" s="49" t="n">
        <v>15.20144578818551</v>
      </c>
      <c r="G926" s="49" t="n">
        <v>14.6315936694883</v>
      </c>
      <c r="H926" s="49" t="n">
        <v>14.08556417250438</v>
      </c>
      <c r="I926" s="49" t="n">
        <v>13.55669112789228</v>
      </c>
      <c r="J926" s="49" t="n">
        <v>13.03978094373009</v>
      </c>
      <c r="K926" s="49" t="n">
        <v>12.53063428394263</v>
      </c>
      <c r="L926" s="49" t="n">
        <v>12.02573485328156</v>
      </c>
      <c r="M926" s="49" t="n">
        <v>11.67865751535399</v>
      </c>
      <c r="N926" s="49" t="n">
        <v>11.38162926181474</v>
      </c>
      <c r="O926" s="49" t="n">
        <v>11.11679548920138</v>
      </c>
      <c r="P926" s="49" t="n">
        <v>10.87677839617832</v>
      </c>
      <c r="Q926" s="49" t="n">
        <v>10.65705243410443</v>
      </c>
      <c r="R926" s="49" t="n">
        <v>10.45615852573349</v>
      </c>
      <c r="S926" s="49" t="n">
        <v>10.26668602408001</v>
      </c>
      <c r="T926" s="49" t="n">
        <v>10.08927760351836</v>
      </c>
      <c r="U926" s="49" t="n">
        <v>9.924949106230502</v>
      </c>
      <c r="V926" s="49" t="n">
        <v>9.764200271882087</v>
      </c>
      <c r="W926" s="49" t="n">
        <v>9.575802152914122</v>
      </c>
      <c r="X926" s="49" t="n">
        <v>9.396427945507776</v>
      </c>
      <c r="Y926" s="49" t="n">
        <v>9.229838072589558</v>
      </c>
      <c r="Z926" s="49" t="n">
        <v>9.083447555348211</v>
      </c>
      <c r="AA926" s="49" t="n">
        <v>8.851376619116412</v>
      </c>
      <c r="AB926" s="49" t="n">
        <v>8.700893433324001</v>
      </c>
      <c r="AC926" s="49" t="n">
        <v>8.559162640639473</v>
      </c>
      <c r="AD926" s="49" t="n">
        <v>8.425032399904071</v>
      </c>
      <c r="AE926" s="49" t="n">
        <v>8.297560318207708</v>
      </c>
      <c r="AF926" s="50" t="n">
        <v>8.175966036294128</v>
      </c>
    </row>
    <row r="927" hidden="1" s="108">
      <c r="A927" s="49" t="inlineStr">
        <is>
          <t>Brunei_darussalam_PV_4_high_temp_optimistic</t>
        </is>
      </c>
      <c r="B927" s="49" t="n">
        <v>6.36083073239581</v>
      </c>
      <c r="C927" s="49" t="n">
        <v>5.926383964763623</v>
      </c>
      <c r="D927" s="49" t="n">
        <v>5.523035115655427</v>
      </c>
      <c r="E927" s="49" t="n">
        <v>5.140986882856533</v>
      </c>
      <c r="F927" s="49" t="n">
        <v>4.774036788389289</v>
      </c>
      <c r="G927" s="49" t="n">
        <v>4.418018204791118</v>
      </c>
      <c r="H927" s="49" t="n">
        <v>4.069996968139799</v>
      </c>
      <c r="I927" s="49" t="n">
        <v>3.727824959882139</v>
      </c>
      <c r="J927" s="49" t="n">
        <v>3.389876792506813</v>
      </c>
      <c r="K927" s="49" t="n">
        <v>3.054886770891646</v>
      </c>
      <c r="L927" s="49" t="n">
        <v>2.721843784212379</v>
      </c>
      <c r="M927" s="49" t="n">
        <v>2.648525547788652</v>
      </c>
      <c r="N927" s="49" t="n">
        <v>2.580262973251097</v>
      </c>
      <c r="O927" s="49" t="n">
        <v>2.515357262176737</v>
      </c>
      <c r="P927" s="49" t="n">
        <v>2.45349924674924</v>
      </c>
      <c r="Q927" s="49" t="n">
        <v>2.393607963139962</v>
      </c>
      <c r="R927" s="49" t="n">
        <v>2.335027502609138</v>
      </c>
      <c r="S927" s="49" t="n">
        <v>2.279127684263514</v>
      </c>
      <c r="T927" s="49" t="n">
        <v>2.224916271912606</v>
      </c>
      <c r="U927" s="49" t="n">
        <v>2.172559695443678</v>
      </c>
      <c r="V927" s="49" t="n">
        <v>2.12125446467497</v>
      </c>
      <c r="W927" s="49" t="n">
        <v>2.069285602069221</v>
      </c>
      <c r="X927" s="49" t="n">
        <v>2.017879463451231</v>
      </c>
      <c r="Y927" s="49" t="n">
        <v>1.968250235308172</v>
      </c>
      <c r="Z927" s="49" t="n">
        <v>1.924872232983595</v>
      </c>
      <c r="AA927" s="49" t="n">
        <v>1.854175594434554</v>
      </c>
      <c r="AB927" s="49" t="n">
        <v>1.805793352551663</v>
      </c>
      <c r="AC927" s="49" t="n">
        <v>1.759016155914066</v>
      </c>
      <c r="AD927" s="49" t="n">
        <v>1.713660858033892</v>
      </c>
      <c r="AE927" s="49" t="n">
        <v>1.669573951932451</v>
      </c>
      <c r="AF927" s="50" t="n">
        <v>1.626625623285456</v>
      </c>
    </row>
    <row r="928" hidden="1" s="108">
      <c r="A928" s="49" t="inlineStr">
        <is>
          <t>Bolivia_Onshore_2_low_temp_optimistic</t>
        </is>
      </c>
      <c r="B928" s="49" t="n">
        <v>3.873527303092778</v>
      </c>
      <c r="C928" s="49" t="n">
        <v>3.760082581237353</v>
      </c>
      <c r="D928" s="49" t="n">
        <v>3.659631904393078</v>
      </c>
      <c r="E928" s="49" t="n">
        <v>3.569326227456171</v>
      </c>
      <c r="F928" s="49" t="n">
        <v>3.487146519186426</v>
      </c>
      <c r="G928" s="49" t="n">
        <v>3.411612874953486</v>
      </c>
      <c r="H928" s="49" t="n">
        <v>3.341610113929486</v>
      </c>
      <c r="I928" s="49" t="n">
        <v>3.276278222832475</v>
      </c>
      <c r="J928" s="49" t="n">
        <v>3.214940818413168</v>
      </c>
      <c r="K928" s="49" t="n">
        <v>3.157056883606049</v>
      </c>
      <c r="L928" s="49" t="n">
        <v>3.102187282085348</v>
      </c>
      <c r="M928" s="49" t="n">
        <v>3.020174053475293</v>
      </c>
      <c r="N928" s="49" t="n">
        <v>2.955504955850539</v>
      </c>
      <c r="O928" s="49" t="n">
        <v>2.893107077729557</v>
      </c>
      <c r="P928" s="49" t="n">
        <v>2.833074304032301</v>
      </c>
      <c r="Q928" s="49" t="n">
        <v>2.775911553455845</v>
      </c>
      <c r="R928" s="49" t="n">
        <v>2.719975129703561</v>
      </c>
      <c r="S928" s="49" t="n">
        <v>2.665512621650245</v>
      </c>
      <c r="T928" s="49" t="n">
        <v>2.615308046654159</v>
      </c>
      <c r="U928" s="49" t="n">
        <v>2.564860521312797</v>
      </c>
      <c r="V928" s="49" t="n">
        <v>2.514493841650993</v>
      </c>
      <c r="W928" s="49" t="n">
        <v>2.470610141175813</v>
      </c>
      <c r="X928" s="49" t="n">
        <v>2.428585781634527</v>
      </c>
      <c r="Y928" s="49" t="n">
        <v>2.387552973882247</v>
      </c>
      <c r="Z928" s="49" t="n">
        <v>2.351928296988649</v>
      </c>
      <c r="AA928" s="49" t="n">
        <v>2.277168813462324</v>
      </c>
      <c r="AB928" s="49" t="n">
        <v>2.233563432175879</v>
      </c>
      <c r="AC928" s="49" t="n">
        <v>2.191445324404299</v>
      </c>
      <c r="AD928" s="49" t="n">
        <v>2.150684106379508</v>
      </c>
      <c r="AE928" s="49" t="n">
        <v>2.111165998144167</v>
      </c>
      <c r="AF928" s="50" t="n">
        <v>2.072791105343914</v>
      </c>
    </row>
    <row r="929" hidden="1" s="108">
      <c r="A929" s="49" t="inlineStr">
        <is>
          <t>Bolivia_Onshore_3_low_temp_optimistic</t>
        </is>
      </c>
      <c r="B929" s="49" t="n">
        <v>4.814708295702317</v>
      </c>
      <c r="C929" s="49" t="n">
        <v>4.673283847722989</v>
      </c>
      <c r="D929" s="49" t="n">
        <v>4.548197540949298</v>
      </c>
      <c r="E929" s="49" t="n">
        <v>4.435867385447374</v>
      </c>
      <c r="F929" s="49" t="n">
        <v>4.333754980568964</v>
      </c>
      <c r="G929" s="49" t="n">
        <v>4.239999769482095</v>
      </c>
      <c r="H929" s="49" t="n">
        <v>4.153199756858752</v>
      </c>
      <c r="I929" s="49" t="n">
        <v>4.072273761543511</v>
      </c>
      <c r="J929" s="49" t="n">
        <v>3.996371471820966</v>
      </c>
      <c r="K929" s="49" t="n">
        <v>3.924812763436161</v>
      </c>
      <c r="L929" s="49" t="n">
        <v>3.857045598853164</v>
      </c>
      <c r="M929" s="49" t="n">
        <v>3.755236648503626</v>
      </c>
      <c r="N929" s="49" t="n">
        <v>3.675247069786021</v>
      </c>
      <c r="O929" s="49" t="n">
        <v>3.598106759586931</v>
      </c>
      <c r="P929" s="49" t="n">
        <v>3.52393447536176</v>
      </c>
      <c r="Q929" s="49" t="n">
        <v>3.453366490014266</v>
      </c>
      <c r="R929" s="49" t="n">
        <v>3.38433401427929</v>
      </c>
      <c r="S929" s="49" t="n">
        <v>3.317149129057897</v>
      </c>
      <c r="T929" s="49" t="n">
        <v>3.255317898404327</v>
      </c>
      <c r="U929" s="49" t="n">
        <v>3.193173454949878</v>
      </c>
      <c r="V929" s="49" t="n">
        <v>3.131123568729248</v>
      </c>
      <c r="W929" s="49" t="n">
        <v>3.077234825581742</v>
      </c>
      <c r="X929" s="49" t="n">
        <v>3.025658096251322</v>
      </c>
      <c r="Y929" s="49" t="n">
        <v>2.975300173470842</v>
      </c>
      <c r="Z929" s="49" t="n">
        <v>2.931720314151554</v>
      </c>
      <c r="AA929" s="49" t="n">
        <v>2.838851820492316</v>
      </c>
      <c r="AB929" s="49" t="n">
        <v>2.785171554172073</v>
      </c>
      <c r="AC929" s="49" t="n">
        <v>2.733334085270046</v>
      </c>
      <c r="AD929" s="49" t="n">
        <v>2.683174711055676</v>
      </c>
      <c r="AE929" s="49" t="n">
        <v>2.634549663468797</v>
      </c>
      <c r="AF929" s="50" t="n">
        <v>2.587332679622075</v>
      </c>
    </row>
    <row r="930" hidden="1" s="108">
      <c r="A930" s="49" t="inlineStr">
        <is>
          <t>Bolivia_PV_3_low_temp_optimistic</t>
        </is>
      </c>
      <c r="B930" s="49" t="n">
        <v>3.250508023800904</v>
      </c>
      <c r="C930" s="49" t="n">
        <v>3.086261109266998</v>
      </c>
      <c r="D930" s="49" t="n">
        <v>2.948566158791927</v>
      </c>
      <c r="E930" s="49" t="n">
        <v>2.829668760193893</v>
      </c>
      <c r="F930" s="49" t="n">
        <v>2.724701106516163</v>
      </c>
      <c r="G930" s="49" t="n">
        <v>2.630427558241332</v>
      </c>
      <c r="H930" s="49" t="n">
        <v>2.544599372783296</v>
      </c>
      <c r="I930" s="49" t="n">
        <v>2.465596818142101</v>
      </c>
      <c r="J930" s="49" t="n">
        <v>2.392218491303254</v>
      </c>
      <c r="K930" s="49" t="n">
        <v>2.323551141976715</v>
      </c>
      <c r="L930" s="49" t="n">
        <v>2.25888594341261</v>
      </c>
      <c r="M930" s="49" t="n">
        <v>2.181786705019613</v>
      </c>
      <c r="N930" s="49" t="n">
        <v>2.110364569576809</v>
      </c>
      <c r="O930" s="49" t="n">
        <v>2.042828010318247</v>
      </c>
      <c r="P930" s="49" t="n">
        <v>1.978816642596821</v>
      </c>
      <c r="Q930" s="49" t="n">
        <v>1.917200873395649</v>
      </c>
      <c r="R930" s="49" t="n">
        <v>1.857294786596364</v>
      </c>
      <c r="S930" s="49" t="n">
        <v>1.800441934470736</v>
      </c>
      <c r="T930" s="49" t="n">
        <v>1.745620401208439</v>
      </c>
      <c r="U930" s="49" t="n">
        <v>1.692969895091067</v>
      </c>
      <c r="V930" s="49" t="n">
        <v>1.64167313750769</v>
      </c>
      <c r="W930" s="49" t="n">
        <v>1.590147911535183</v>
      </c>
      <c r="X930" s="49" t="n">
        <v>1.539449449393817</v>
      </c>
      <c r="Y930" s="49" t="n">
        <v>1.490748708472621</v>
      </c>
      <c r="Z930" s="49" t="n">
        <v>1.448357412357323</v>
      </c>
      <c r="AA930" s="49" t="n">
        <v>1.379798399688335</v>
      </c>
      <c r="AB930" s="49" t="n">
        <v>1.333097797927728</v>
      </c>
      <c r="AC930" s="49" t="n">
        <v>1.288166516640215</v>
      </c>
      <c r="AD930" s="49" t="n">
        <v>1.244808839446111</v>
      </c>
      <c r="AE930" s="49" t="n">
        <v>1.202860220371609</v>
      </c>
      <c r="AF930" s="50" t="n">
        <v>1.162181058194433</v>
      </c>
    </row>
    <row r="931" hidden="1" s="108">
      <c r="A931" s="49" t="inlineStr">
        <is>
          <t>Bolivia_PV_4_low_temp_optimistic</t>
        </is>
      </c>
      <c r="B931" s="49" t="n">
        <v>3.835783303262127</v>
      </c>
      <c r="C931" s="49" t="n">
        <v>3.640287843608691</v>
      </c>
      <c r="D931" s="49" t="n">
        <v>3.476597537181244</v>
      </c>
      <c r="E931" s="49" t="n">
        <v>3.33542375106865</v>
      </c>
      <c r="F931" s="49" t="n">
        <v>3.210935707737859</v>
      </c>
      <c r="G931" s="49" t="n">
        <v>3.099257750669914</v>
      </c>
      <c r="H931" s="49" t="n">
        <v>2.997696367379262</v>
      </c>
      <c r="I931" s="49" t="n">
        <v>2.904311481470283</v>
      </c>
      <c r="J931" s="49" t="n">
        <v>2.817664084418622</v>
      </c>
      <c r="K931" s="49" t="n">
        <v>2.736660304921477</v>
      </c>
      <c r="L931" s="49" t="n">
        <v>2.660451116458792</v>
      </c>
      <c r="M931" s="49" t="n">
        <v>2.569433584559198</v>
      </c>
      <c r="N931" s="49" t="n">
        <v>2.485214086429635</v>
      </c>
      <c r="O931" s="49" t="n">
        <v>2.405642944158878</v>
      </c>
      <c r="P931" s="49" t="n">
        <v>2.330288080826671</v>
      </c>
      <c r="Q931" s="49" t="n">
        <v>2.257794075811613</v>
      </c>
      <c r="R931" s="49" t="n">
        <v>2.187337951311187</v>
      </c>
      <c r="S931" s="49" t="n">
        <v>2.120532788831226</v>
      </c>
      <c r="T931" s="49" t="n">
        <v>2.056152284358611</v>
      </c>
      <c r="U931" s="49" t="n">
        <v>1.994364475487378</v>
      </c>
      <c r="V931" s="49" t="n">
        <v>1.934188583234332</v>
      </c>
      <c r="W931" s="49" t="n">
        <v>1.873713634333603</v>
      </c>
      <c r="X931" s="49" t="n">
        <v>1.814214419516583</v>
      </c>
      <c r="Y931" s="49" t="n">
        <v>1.757095926172674</v>
      </c>
      <c r="Z931" s="49" t="n">
        <v>1.707530218448821</v>
      </c>
      <c r="AA931" s="49" t="n">
        <v>1.62655728305394</v>
      </c>
      <c r="AB931" s="49" t="n">
        <v>1.571791381334234</v>
      </c>
      <c r="AC931" s="49" t="n">
        <v>1.519130818177851</v>
      </c>
      <c r="AD931" s="49" t="n">
        <v>1.468340240706098</v>
      </c>
      <c r="AE931" s="49" t="n">
        <v>1.41922178982711</v>
      </c>
      <c r="AF931" s="50" t="n">
        <v>1.37160761119132</v>
      </c>
    </row>
    <row r="932" hidden="1" s="108">
      <c r="A932" s="49" t="inlineStr">
        <is>
          <t>Bolivia_Onshore_2_high_temp_optimistic</t>
        </is>
      </c>
      <c r="B932" s="49" t="n">
        <v>5.107200789293945</v>
      </c>
      <c r="C932" s="49" t="n">
        <v>4.871518083335251</v>
      </c>
      <c r="D932" s="49" t="n">
        <v>4.646924937250679</v>
      </c>
      <c r="E932" s="49" t="n">
        <v>4.430467452656011</v>
      </c>
      <c r="F932" s="49" t="n">
        <v>4.220016336132892</v>
      </c>
      <c r="G932" s="49" t="n">
        <v>4.013976729619829</v>
      </c>
      <c r="H932" s="49" t="n">
        <v>3.811113902039677</v>
      </c>
      <c r="I932" s="49" t="n">
        <v>3.61044348458223</v>
      </c>
      <c r="J932" s="49" t="n">
        <v>3.411159566815562</v>
      </c>
      <c r="K932" s="49" t="n">
        <v>3.212585975848348</v>
      </c>
      <c r="L932" s="49" t="n">
        <v>3.01414227426839</v>
      </c>
      <c r="M932" s="49" t="n">
        <v>2.94758037372492</v>
      </c>
      <c r="N932" s="49" t="n">
        <v>2.895665586494996</v>
      </c>
      <c r="O932" s="49" t="n">
        <v>2.845365013209942</v>
      </c>
      <c r="P932" s="49" t="n">
        <v>2.7967819571344</v>
      </c>
      <c r="Q932" s="49" t="n">
        <v>2.750382234221997</v>
      </c>
      <c r="R932" s="49" t="n">
        <v>2.704740695906679</v>
      </c>
      <c r="S932" s="49" t="n">
        <v>2.660088474693128</v>
      </c>
      <c r="T932" s="49" t="n">
        <v>2.618911614832193</v>
      </c>
      <c r="U932" s="49" t="n">
        <v>2.577237510720137</v>
      </c>
      <c r="V932" s="49" t="n">
        <v>2.535355175433876</v>
      </c>
      <c r="W932" s="49" t="n">
        <v>2.498941344851186</v>
      </c>
      <c r="X932" s="49" t="n">
        <v>2.463967561465624</v>
      </c>
      <c r="Y932" s="49" t="n">
        <v>2.429668038043762</v>
      </c>
      <c r="Z932" s="49" t="n">
        <v>2.400044029179822</v>
      </c>
      <c r="AA932" s="49" t="n">
        <v>2.334764371704554</v>
      </c>
      <c r="AB932" s="49" t="n">
        <v>2.297420505306009</v>
      </c>
      <c r="AC932" s="49" t="n">
        <v>2.261211768473332</v>
      </c>
      <c r="AD932" s="49" t="n">
        <v>2.226032088126424</v>
      </c>
      <c r="AE932" s="49" t="n">
        <v>2.191789189652081</v>
      </c>
      <c r="AF932" s="50" t="n">
        <v>2.158402322871981</v>
      </c>
    </row>
    <row r="933" hidden="1" s="108">
      <c r="A933" s="49" t="inlineStr">
        <is>
          <t>Bolivia_Onshore_3_high_temp_optimistic</t>
        </is>
      </c>
      <c r="B933" s="49" t="n">
        <v>6.163289853907097</v>
      </c>
      <c r="C933" s="49" t="n">
        <v>5.885756361550612</v>
      </c>
      <c r="D933" s="49" t="n">
        <v>5.622064464036431</v>
      </c>
      <c r="E933" s="49" t="n">
        <v>5.368476058298883</v>
      </c>
      <c r="F933" s="49" t="n">
        <v>5.122290317441013</v>
      </c>
      <c r="G933" s="49" t="n">
        <v>4.881477848875508</v>
      </c>
      <c r="H933" s="49" t="n">
        <v>4.644460841224596</v>
      </c>
      <c r="I933" s="49" t="n">
        <v>4.409974524766714</v>
      </c>
      <c r="J933" s="49" t="n">
        <v>4.176976316209283</v>
      </c>
      <c r="K933" s="49" t="n">
        <v>3.944584147479023</v>
      </c>
      <c r="L933" s="49" t="n">
        <v>3.712033308165728</v>
      </c>
      <c r="M933" s="49" t="n">
        <v>3.629920405770179</v>
      </c>
      <c r="N933" s="49" t="n">
        <v>3.566258424978463</v>
      </c>
      <c r="O933" s="49" t="n">
        <v>3.504625687297966</v>
      </c>
      <c r="P933" s="49" t="n">
        <v>3.445152675377755</v>
      </c>
      <c r="Q933" s="49" t="n">
        <v>3.388426787307417</v>
      </c>
      <c r="R933" s="49" t="n">
        <v>3.332652167079118</v>
      </c>
      <c r="S933" s="49" t="n">
        <v>3.278120290470994</v>
      </c>
      <c r="T933" s="49" t="n">
        <v>3.227965051823498</v>
      </c>
      <c r="U933" s="49" t="n">
        <v>3.17717930226914</v>
      </c>
      <c r="V933" s="49" t="n">
        <v>3.126127300373287</v>
      </c>
      <c r="W933" s="49" t="n">
        <v>3.081947531063509</v>
      </c>
      <c r="X933" s="49" t="n">
        <v>3.03957606816713</v>
      </c>
      <c r="Y933" s="49" t="n">
        <v>2.99804747363465</v>
      </c>
      <c r="Z933" s="49" t="n">
        <v>2.962405400323679</v>
      </c>
      <c r="AA933" s="49" t="n">
        <v>2.881811886396761</v>
      </c>
      <c r="AB933" s="49" t="n">
        <v>2.836425411312562</v>
      </c>
      <c r="AC933" s="49" t="n">
        <v>2.792462783460052</v>
      </c>
      <c r="AD933" s="49" t="n">
        <v>2.749790204957691</v>
      </c>
      <c r="AE933" s="49" t="n">
        <v>2.708291277876252</v>
      </c>
      <c r="AF933" s="50" t="n">
        <v>2.66786413652714</v>
      </c>
    </row>
    <row r="934" hidden="1" s="108">
      <c r="A934" s="49" t="inlineStr">
        <is>
          <t>Bolivia_PV_3_high_temp_optimistic</t>
        </is>
      </c>
      <c r="B934" s="49" t="n">
        <v>6.251705847113634</v>
      </c>
      <c r="C934" s="49" t="n">
        <v>5.824101584882712</v>
      </c>
      <c r="D934" s="49" t="n">
        <v>5.425838622627225</v>
      </c>
      <c r="E934" s="49" t="n">
        <v>5.047683076402376</v>
      </c>
      <c r="F934" s="49" t="n">
        <v>4.683789084192271</v>
      </c>
      <c r="G934" s="49" t="n">
        <v>4.33022975134724</v>
      </c>
      <c r="H934" s="49" t="n">
        <v>3.984240063229811</v>
      </c>
      <c r="I934" s="49" t="n">
        <v>3.643796176117726</v>
      </c>
      <c r="J934" s="49" t="n">
        <v>3.307367259142653</v>
      </c>
      <c r="K934" s="49" t="n">
        <v>2.973761837831896</v>
      </c>
      <c r="L934" s="49" t="n">
        <v>2.64202873563828</v>
      </c>
      <c r="M934" s="49" t="n">
        <v>2.571481974448536</v>
      </c>
      <c r="N934" s="49" t="n">
        <v>2.505666974410611</v>
      </c>
      <c r="O934" s="49" t="n">
        <v>2.442996352544255</v>
      </c>
      <c r="P934" s="49" t="n">
        <v>2.383181264085751</v>
      </c>
      <c r="Q934" s="49" t="n">
        <v>2.325211588605859</v>
      </c>
      <c r="R934" s="49" t="n">
        <v>2.268474380515519</v>
      </c>
      <c r="S934" s="49" t="n">
        <v>2.214249799996925</v>
      </c>
      <c r="T934" s="49" t="n">
        <v>2.161610594424159</v>
      </c>
      <c r="U934" s="49" t="n">
        <v>2.110712318954863</v>
      </c>
      <c r="V934" s="49" t="n">
        <v>2.060804064871457</v>
      </c>
      <c r="W934" s="49" t="n">
        <v>2.010284833941415</v>
      </c>
      <c r="X934" s="49" t="n">
        <v>1.960299192183541</v>
      </c>
      <c r="Y934" s="49" t="n">
        <v>1.911982748645865</v>
      </c>
      <c r="Z934" s="49" t="n">
        <v>1.869521323302626</v>
      </c>
      <c r="AA934" s="49" t="n">
        <v>1.801513060018157</v>
      </c>
      <c r="AB934" s="49" t="n">
        <v>1.754384378243045</v>
      </c>
      <c r="AC934" s="49" t="n">
        <v>1.708765944456901</v>
      </c>
      <c r="AD934" s="49" t="n">
        <v>1.664487089318007</v>
      </c>
      <c r="AE934" s="49" t="n">
        <v>1.621404760070136</v>
      </c>
      <c r="AF934" s="50" t="n">
        <v>1.579397978895142</v>
      </c>
    </row>
    <row r="935" hidden="1" s="108">
      <c r="A935" s="49" t="inlineStr">
        <is>
          <t>Bolivia_PV_4_high_temp_optimistic</t>
        </is>
      </c>
      <c r="B935" s="49" t="n">
        <v>7.182608018361538</v>
      </c>
      <c r="C935" s="49" t="n">
        <v>6.692108822987223</v>
      </c>
      <c r="D935" s="49" t="n">
        <v>6.23678550575337</v>
      </c>
      <c r="E935" s="49" t="n">
        <v>5.805594635055042</v>
      </c>
      <c r="F935" s="49" t="n">
        <v>5.391547338173455</v>
      </c>
      <c r="G935" s="49" t="n">
        <v>4.98995095775175</v>
      </c>
      <c r="H935" s="49" t="n">
        <v>4.59750297009323</v>
      </c>
      <c r="I935" s="49" t="n">
        <v>4.211787531670399</v>
      </c>
      <c r="J935" s="49" t="n">
        <v>3.830978543453536</v>
      </c>
      <c r="K935" s="49" t="n">
        <v>3.453655810158185</v>
      </c>
      <c r="L935" s="49" t="n">
        <v>3.078686534305212</v>
      </c>
      <c r="M935" s="49" t="n">
        <v>2.995658529205905</v>
      </c>
      <c r="N935" s="49" t="n">
        <v>2.918364318732377</v>
      </c>
      <c r="O935" s="49" t="n">
        <v>2.844877264824611</v>
      </c>
      <c r="P935" s="49" t="n">
        <v>2.774850019935777</v>
      </c>
      <c r="Q935" s="49" t="n">
        <v>2.707055171148681</v>
      </c>
      <c r="R935" s="49" t="n">
        <v>2.640747681261441</v>
      </c>
      <c r="S935" s="49" t="n">
        <v>2.577491397172821</v>
      </c>
      <c r="T935" s="49" t="n">
        <v>2.516157929509194</v>
      </c>
      <c r="U935" s="49" t="n">
        <v>2.456939431523121</v>
      </c>
      <c r="V935" s="49" t="n">
        <v>2.39892082946519</v>
      </c>
      <c r="W935" s="49" t="n">
        <v>2.340158423254953</v>
      </c>
      <c r="X935" s="49" t="n">
        <v>2.282036067400536</v>
      </c>
      <c r="Y935" s="49" t="n">
        <v>2.22593945492404</v>
      </c>
      <c r="Z935" s="49" t="n">
        <v>2.176974040433758</v>
      </c>
      <c r="AA935" s="49" t="n">
        <v>2.096831419790644</v>
      </c>
      <c r="AB935" s="49" t="n">
        <v>2.042151565783436</v>
      </c>
      <c r="AC935" s="49" t="n">
        <v>1.989299654082787</v>
      </c>
      <c r="AD935" s="49" t="n">
        <v>1.938066095201828</v>
      </c>
      <c r="AE935" s="49" t="n">
        <v>1.888275217354225</v>
      </c>
      <c r="AF935" s="50" t="n">
        <v>1.839778461832114</v>
      </c>
    </row>
    <row r="936" hidden="1" s="108">
      <c r="A936" s="49" t="inlineStr">
        <is>
          <t>Brazil_Onshore_1_low_temp_optimistic</t>
        </is>
      </c>
      <c r="B936" s="49" t="n">
        <v>2.933756488035849</v>
      </c>
      <c r="C936" s="49" t="n">
        <v>2.848617094728907</v>
      </c>
      <c r="D936" s="49" t="n">
        <v>2.772957775833852</v>
      </c>
      <c r="E936" s="49" t="n">
        <v>2.704703034598167</v>
      </c>
      <c r="F936" s="49" t="n">
        <v>2.642382026590403</v>
      </c>
      <c r="G936" s="49" t="n">
        <v>2.584916648996796</v>
      </c>
      <c r="H936" s="49" t="n">
        <v>2.531494489584773</v>
      </c>
      <c r="I936" s="49" t="n">
        <v>2.481489016487964</v>
      </c>
      <c r="J936" s="49" t="n">
        <v>2.434407464530635</v>
      </c>
      <c r="K936" s="49" t="n">
        <v>2.389855676236764</v>
      </c>
      <c r="L936" s="49" t="n">
        <v>2.347513708723652</v>
      </c>
      <c r="M936" s="49" t="n">
        <v>2.285140181712963</v>
      </c>
      <c r="N936" s="49" t="n">
        <v>2.235441430283081</v>
      </c>
      <c r="O936" s="49" t="n">
        <v>2.187427482151205</v>
      </c>
      <c r="P936" s="49" t="n">
        <v>2.141166636130138</v>
      </c>
      <c r="Q936" s="49" t="n">
        <v>2.09702700351157</v>
      </c>
      <c r="R936" s="49" t="n">
        <v>2.053809646080284</v>
      </c>
      <c r="S936" s="49" t="n">
        <v>2.01169488816886</v>
      </c>
      <c r="T936" s="49" t="n">
        <v>1.972713371998064</v>
      </c>
      <c r="U936" s="49" t="n">
        <v>1.933581785810137</v>
      </c>
      <c r="V936" s="49" t="n">
        <v>1.894535912824354</v>
      </c>
      <c r="W936" s="49" t="n">
        <v>1.860208770536575</v>
      </c>
      <c r="X936" s="49" t="n">
        <v>1.827273741500931</v>
      </c>
      <c r="Y936" s="49" t="n">
        <v>1.79509769651778</v>
      </c>
      <c r="Z936" s="49" t="n">
        <v>1.766904767387664</v>
      </c>
      <c r="AA936" s="49" t="n">
        <v>1.710174825648048</v>
      </c>
      <c r="AB936" s="49" t="n">
        <v>1.676221454397015</v>
      </c>
      <c r="AC936" s="49" t="n">
        <v>1.643387891848109</v>
      </c>
      <c r="AD936" s="49" t="n">
        <v>1.611579120366517</v>
      </c>
      <c r="AE936" s="49" t="n">
        <v>1.580712214185116</v>
      </c>
      <c r="AF936" s="50" t="n">
        <v>1.550714361165876</v>
      </c>
    </row>
    <row r="937" hidden="1" s="108">
      <c r="A937" s="49" t="inlineStr">
        <is>
          <t>Brazil_Onshore_2_low_temp_optimistic</t>
        </is>
      </c>
      <c r="B937" s="49" t="n">
        <v>3.80868970093945</v>
      </c>
      <c r="C937" s="49" t="n">
        <v>3.697721167701314</v>
      </c>
      <c r="D937" s="49" t="n">
        <v>3.599259470476269</v>
      </c>
      <c r="E937" s="49" t="n">
        <v>3.510565954662686</v>
      </c>
      <c r="F937" s="49" t="n">
        <v>3.429699846082701</v>
      </c>
      <c r="G937" s="49" t="n">
        <v>3.355238615225542</v>
      </c>
      <c r="H937" s="49" t="n">
        <v>3.286110322881568</v>
      </c>
      <c r="I937" s="49" t="n">
        <v>3.221488304716769</v>
      </c>
      <c r="J937" s="49" t="n">
        <v>3.160722403958141</v>
      </c>
      <c r="K937" s="49" t="n">
        <v>3.103292577201441</v>
      </c>
      <c r="L937" s="49" t="n">
        <v>3.048776706619602</v>
      </c>
      <c r="M937" s="49" t="n">
        <v>2.967941542530492</v>
      </c>
      <c r="N937" s="49" t="n">
        <v>2.903829789865644</v>
      </c>
      <c r="O937" s="49" t="n">
        <v>2.841928611589823</v>
      </c>
      <c r="P937" s="49" t="n">
        <v>2.78232849562376</v>
      </c>
      <c r="Q937" s="49" t="n">
        <v>2.725515886155756</v>
      </c>
      <c r="R937" s="49" t="n">
        <v>2.669907659804938</v>
      </c>
      <c r="S937" s="49" t="n">
        <v>2.615742207558571</v>
      </c>
      <c r="T937" s="49" t="n">
        <v>2.565701704688796</v>
      </c>
      <c r="U937" s="49" t="n">
        <v>2.51545006838125</v>
      </c>
      <c r="V937" s="49" t="n">
        <v>2.46529887656582</v>
      </c>
      <c r="W937" s="49" t="n">
        <v>2.421375459260459</v>
      </c>
      <c r="X937" s="49" t="n">
        <v>2.379269554860824</v>
      </c>
      <c r="Y937" s="49" t="n">
        <v>2.338144990888804</v>
      </c>
      <c r="Z937" s="49" t="n">
        <v>2.302259003985261</v>
      </c>
      <c r="AA937" s="49" t="n">
        <v>2.228673543774258</v>
      </c>
      <c r="AB937" s="49" t="n">
        <v>2.185142680898736</v>
      </c>
      <c r="AC937" s="49" t="n">
        <v>2.143070363858619</v>
      </c>
      <c r="AD937" s="49" t="n">
        <v>2.102331073289341</v>
      </c>
      <c r="AE937" s="49" t="n">
        <v>2.062815274584957</v>
      </c>
      <c r="AF937" s="50" t="n">
        <v>2.024426802134785</v>
      </c>
    </row>
    <row r="938" hidden="1" s="108">
      <c r="A938" s="49" t="inlineStr">
        <is>
          <t>Brazil_Onshore_3_low_temp_optimistic</t>
        </is>
      </c>
      <c r="B938" s="49" t="n">
        <v>5.183423624376807</v>
      </c>
      <c r="C938" s="49" t="n">
        <v>5.031740167685304</v>
      </c>
      <c r="D938" s="49" t="n">
        <v>4.897381953448018</v>
      </c>
      <c r="E938" s="49" t="n">
        <v>4.776553058498685</v>
      </c>
      <c r="F938" s="49" t="n">
        <v>4.666563479802035</v>
      </c>
      <c r="G938" s="49" t="n">
        <v>4.565441539666358</v>
      </c>
      <c r="H938" s="49" t="n">
        <v>4.471701504814265</v>
      </c>
      <c r="I938" s="49" t="n">
        <v>4.384197611548</v>
      </c>
      <c r="J938" s="49" t="n">
        <v>4.30202874916839</v>
      </c>
      <c r="K938" s="49" t="n">
        <v>4.224474154138639</v>
      </c>
      <c r="L938" s="49" t="n">
        <v>4.150948795348141</v>
      </c>
      <c r="M938" s="49" t="n">
        <v>4.04115860237711</v>
      </c>
      <c r="N938" s="49" t="n">
        <v>3.954521701224663</v>
      </c>
      <c r="O938" s="49" t="n">
        <v>3.87092442455333</v>
      </c>
      <c r="P938" s="49" t="n">
        <v>3.790492417786629</v>
      </c>
      <c r="Q938" s="49" t="n">
        <v>3.713900038841471</v>
      </c>
      <c r="R938" s="49" t="n">
        <v>3.638953558251162</v>
      </c>
      <c r="S938" s="49" t="n">
        <v>3.565983614223041</v>
      </c>
      <c r="T938" s="49" t="n">
        <v>3.498707338810799</v>
      </c>
      <c r="U938" s="49" t="n">
        <v>3.431116081295126</v>
      </c>
      <c r="V938" s="49" t="n">
        <v>3.36364195011449</v>
      </c>
      <c r="W938" s="49" t="n">
        <v>3.30478611935879</v>
      </c>
      <c r="X938" s="49" t="n">
        <v>3.248423677540767</v>
      </c>
      <c r="Y938" s="49" t="n">
        <v>3.1933960228266</v>
      </c>
      <c r="Z938" s="49" t="n">
        <v>3.145601742701516</v>
      </c>
      <c r="AA938" s="49" t="n">
        <v>3.045550901536465</v>
      </c>
      <c r="AB938" s="49" t="n">
        <v>2.987117336706142</v>
      </c>
      <c r="AC938" s="49" t="n">
        <v>2.930680578541615</v>
      </c>
      <c r="AD938" s="49" t="n">
        <v>2.876066724934503</v>
      </c>
      <c r="AE938" s="49" t="n">
        <v>2.823124030538308</v>
      </c>
      <c r="AF938" s="50" t="n">
        <v>2.771719280009858</v>
      </c>
    </row>
    <row r="939" hidden="1" s="108">
      <c r="A939" s="49" t="inlineStr">
        <is>
          <t>Brazil_Offshore_1_low_temp_optimistic</t>
        </is>
      </c>
      <c r="B939" s="49" t="n">
        <v>4.836835965199023</v>
      </c>
      <c r="C939" s="49" t="n">
        <v>4.663208513085808</v>
      </c>
      <c r="D939" s="49" t="n">
        <v>4.517666288575006</v>
      </c>
      <c r="E939" s="49" t="n">
        <v>4.392094147326514</v>
      </c>
      <c r="F939" s="49" t="n">
        <v>4.281408048884375</v>
      </c>
      <c r="G939" s="49" t="n">
        <v>4.18222264986811</v>
      </c>
      <c r="H939" s="49" t="n">
        <v>4.092175869005739</v>
      </c>
      <c r="I939" s="49" t="n">
        <v>4.009557437157806</v>
      </c>
      <c r="J939" s="49" t="n">
        <v>3.933091223222038</v>
      </c>
      <c r="K939" s="49" t="n">
        <v>3.861800993145784</v>
      </c>
      <c r="L939" s="49" t="n">
        <v>3.794924072811571</v>
      </c>
      <c r="M939" s="49" t="n">
        <v>3.670591921813335</v>
      </c>
      <c r="N939" s="49" t="n">
        <v>3.562635215545758</v>
      </c>
      <c r="O939" s="49" t="n">
        <v>3.465372277057902</v>
      </c>
      <c r="P939" s="49" t="n">
        <v>3.37642243816243</v>
      </c>
      <c r="Q939" s="49" t="n">
        <v>3.29431205607096</v>
      </c>
      <c r="R939" s="49" t="n">
        <v>3.218524995202127</v>
      </c>
      <c r="S939" s="49" t="n">
        <v>3.146738106134432</v>
      </c>
      <c r="T939" s="49" t="n">
        <v>3.079105443821391</v>
      </c>
      <c r="U939" s="49" t="n">
        <v>3.015892389057968</v>
      </c>
      <c r="V939" s="49" t="n">
        <v>2.954186326871879</v>
      </c>
      <c r="W939" s="49" t="n">
        <v>2.884634514276038</v>
      </c>
      <c r="X939" s="49" t="n">
        <v>2.818239380119086</v>
      </c>
      <c r="Y939" s="49" t="n">
        <v>2.756094612186364</v>
      </c>
      <c r="Z939" s="49" t="n">
        <v>2.700370926414691</v>
      </c>
      <c r="AA939" s="49" t="n">
        <v>2.619524103071558</v>
      </c>
      <c r="AB939" s="49" t="n">
        <v>2.563367031206519</v>
      </c>
      <c r="AC939" s="49" t="n">
        <v>2.51014802461836</v>
      </c>
      <c r="AD939" s="49" t="n">
        <v>2.459499715200493</v>
      </c>
      <c r="AE939" s="49" t="n">
        <v>2.41112076378352</v>
      </c>
      <c r="AF939" s="50" t="n">
        <v>2.364760971122273</v>
      </c>
    </row>
    <row r="940" hidden="1" s="108">
      <c r="A940" s="49" t="inlineStr">
        <is>
          <t>Brazil_Offshore_2_low_temp_optimistic</t>
        </is>
      </c>
      <c r="B940" s="49" t="n">
        <v>6.271413746164425</v>
      </c>
      <c r="C940" s="49" t="n">
        <v>6.043294954696907</v>
      </c>
      <c r="D940" s="49" t="n">
        <v>5.852840845335423</v>
      </c>
      <c r="E940" s="49" t="n">
        <v>5.689161658858558</v>
      </c>
      <c r="F940" s="49" t="n">
        <v>5.545435124019034</v>
      </c>
      <c r="G940" s="49" t="n">
        <v>5.417118484586422</v>
      </c>
      <c r="H940" s="49" t="n">
        <v>5.301042123044938</v>
      </c>
      <c r="I940" s="49" t="n">
        <v>5.194911105282329</v>
      </c>
      <c r="J940" s="49" t="n">
        <v>5.097013079265647</v>
      </c>
      <c r="K940" s="49" t="n">
        <v>5.00603813394802</v>
      </c>
      <c r="L940" s="49" t="n">
        <v>4.920962941261001</v>
      </c>
      <c r="M940" s="49" t="n">
        <v>4.759256663700601</v>
      </c>
      <c r="N940" s="49" t="n">
        <v>4.619470166809974</v>
      </c>
      <c r="O940" s="49" t="n">
        <v>4.493983564002734</v>
      </c>
      <c r="P940" s="49" t="n">
        <v>4.379605103446058</v>
      </c>
      <c r="Q940" s="49" t="n">
        <v>4.274359565508462</v>
      </c>
      <c r="R940" s="49" t="n">
        <v>4.17755638690367</v>
      </c>
      <c r="S940" s="49" t="n">
        <v>4.086079354548168</v>
      </c>
      <c r="T940" s="49" t="n">
        <v>4.000136734508713</v>
      </c>
      <c r="U940" s="49" t="n">
        <v>3.920086285697178</v>
      </c>
      <c r="V940" s="49" t="n">
        <v>3.842019370561113</v>
      </c>
      <c r="W940" s="49" t="n">
        <v>3.753353736126385</v>
      </c>
      <c r="X940" s="49" t="n">
        <v>3.668887504057328</v>
      </c>
      <c r="Y940" s="49" t="n">
        <v>3.590090312000735</v>
      </c>
      <c r="Z940" s="49" t="n">
        <v>3.519878326733475</v>
      </c>
      <c r="AA940" s="49" t="n">
        <v>3.415893836987947</v>
      </c>
      <c r="AB940" s="49" t="n">
        <v>3.345027262253122</v>
      </c>
      <c r="AC940" s="49" t="n">
        <v>3.27807170464044</v>
      </c>
      <c r="AD940" s="49" t="n">
        <v>3.21453480968792</v>
      </c>
      <c r="AE940" s="49" t="n">
        <v>3.15401279896377</v>
      </c>
      <c r="AF940" s="50" t="n">
        <v>3.096170494150934</v>
      </c>
    </row>
    <row r="941" hidden="1" s="108">
      <c r="A941" s="49" t="inlineStr">
        <is>
          <t>Brazil_PV_2_low_temp_optimistic</t>
        </is>
      </c>
      <c r="B941" s="49" t="n">
        <v>3.102291856169542</v>
      </c>
      <c r="C941" s="49" t="n">
        <v>2.946523251672212</v>
      </c>
      <c r="D941" s="49" t="n">
        <v>2.815872870502107</v>
      </c>
      <c r="E941" s="49" t="n">
        <v>2.702998001716844</v>
      </c>
      <c r="F941" s="49" t="n">
        <v>2.603288867127674</v>
      </c>
      <c r="G941" s="49" t="n">
        <v>2.513681120782644</v>
      </c>
      <c r="H941" s="49" t="n">
        <v>2.432044961690734</v>
      </c>
      <c r="I941" s="49" t="n">
        <v>2.356846290514238</v>
      </c>
      <c r="J941" s="49" t="n">
        <v>2.286947222428537</v>
      </c>
      <c r="K941" s="49" t="n">
        <v>2.221482817911971</v>
      </c>
      <c r="L941" s="49" t="n">
        <v>2.159781789860432</v>
      </c>
      <c r="M941" s="49" t="n">
        <v>2.086221402938564</v>
      </c>
      <c r="N941" s="49" t="n">
        <v>2.018002336893912</v>
      </c>
      <c r="O941" s="49" t="n">
        <v>1.953443539938999</v>
      </c>
      <c r="P941" s="49" t="n">
        <v>1.892207524861532</v>
      </c>
      <c r="Q941" s="49" t="n">
        <v>1.833233900597228</v>
      </c>
      <c r="R941" s="49" t="n">
        <v>1.775878624911074</v>
      </c>
      <c r="S941" s="49" t="n">
        <v>1.721404678938129</v>
      </c>
      <c r="T941" s="49" t="n">
        <v>1.66885229206267</v>
      </c>
      <c r="U941" s="49" t="n">
        <v>1.618353211743362</v>
      </c>
      <c r="V941" s="49" t="n">
        <v>1.569139478870096</v>
      </c>
      <c r="W941" s="49" t="n">
        <v>1.519674646635438</v>
      </c>
      <c r="X941" s="49" t="n">
        <v>1.471008124181913</v>
      </c>
      <c r="Y941" s="49" t="n">
        <v>1.424242389738964</v>
      </c>
      <c r="Z941" s="49" t="n">
        <v>1.383439291683122</v>
      </c>
      <c r="AA941" s="49" t="n">
        <v>1.31800984399413</v>
      </c>
      <c r="AB941" s="49" t="n">
        <v>1.273185474706076</v>
      </c>
      <c r="AC941" s="49" t="n">
        <v>1.230049969336529</v>
      </c>
      <c r="AD941" s="49" t="n">
        <v>1.188420182422486</v>
      </c>
      <c r="AE941" s="49" t="n">
        <v>1.14814212403011</v>
      </c>
      <c r="AF941" s="50" t="n">
        <v>1.109085136532132</v>
      </c>
    </row>
    <row r="942" hidden="1" s="108">
      <c r="A942" s="49" t="inlineStr">
        <is>
          <t>Brazil_PV_3_low_temp_optimistic</t>
        </is>
      </c>
      <c r="B942" s="49" t="n">
        <v>3.246420198485165</v>
      </c>
      <c r="C942" s="49" t="n">
        <v>3.0828822794347</v>
      </c>
      <c r="D942" s="49" t="n">
        <v>2.945766562527925</v>
      </c>
      <c r="E942" s="49" t="n">
        <v>2.827351173321482</v>
      </c>
      <c r="F942" s="49" t="n">
        <v>2.722788468407093</v>
      </c>
      <c r="G942" s="49" t="n">
        <v>2.628856079486281</v>
      </c>
      <c r="H942" s="49" t="n">
        <v>2.543314429919983</v>
      </c>
      <c r="I942" s="49" t="n">
        <v>2.464550376028375</v>
      </c>
      <c r="J942" s="49" t="n">
        <v>2.391367414110706</v>
      </c>
      <c r="K942" s="49" t="n">
        <v>2.322856046645629</v>
      </c>
      <c r="L942" s="49" t="n">
        <v>2.258310397769786</v>
      </c>
      <c r="M942" s="49" t="n">
        <v>2.181311337645355</v>
      </c>
      <c r="N942" s="49" t="n">
        <v>2.109940939350334</v>
      </c>
      <c r="O942" s="49" t="n">
        <v>2.042425818488735</v>
      </c>
      <c r="P942" s="49" t="n">
        <v>1.978409940417187</v>
      </c>
      <c r="Q942" s="49" t="n">
        <v>1.916774741741708</v>
      </c>
      <c r="R942" s="49" t="n">
        <v>1.856840889679409</v>
      </c>
      <c r="S942" s="49" t="n">
        <v>1.799940628314679</v>
      </c>
      <c r="T942" s="49" t="n">
        <v>1.745061583749602</v>
      </c>
      <c r="U942" s="49" t="n">
        <v>1.692342744799458</v>
      </c>
      <c r="V942" s="49" t="n">
        <v>1.640974111051179</v>
      </c>
      <c r="W942" s="49" t="n">
        <v>1.589322180764317</v>
      </c>
      <c r="X942" s="49" t="n">
        <v>1.538506362021987</v>
      </c>
      <c r="Y942" s="49" t="n">
        <v>1.489689209407514</v>
      </c>
      <c r="Z942" s="49" t="n">
        <v>1.447153319548023</v>
      </c>
      <c r="AA942" s="49" t="n">
        <v>1.378646233600622</v>
      </c>
      <c r="AB942" s="49" t="n">
        <v>1.331859764749949</v>
      </c>
      <c r="AC942" s="49" t="n">
        <v>1.286847934812683</v>
      </c>
      <c r="AD942" s="49" t="n">
        <v>1.243417408786806</v>
      </c>
      <c r="AE942" s="49" t="n">
        <v>1.201405637857998</v>
      </c>
      <c r="AF942" s="50" t="n">
        <v>1.160674710437838</v>
      </c>
    </row>
    <row r="943" hidden="1" s="108">
      <c r="A943" s="49" t="inlineStr">
        <is>
          <t>Brazil_PV_4_low_temp_optimistic</t>
        </is>
      </c>
      <c r="B943" s="49" t="n">
        <v>3.941525978224444</v>
      </c>
      <c r="C943" s="49" t="n">
        <v>3.74043959669486</v>
      </c>
      <c r="D943" s="49" t="n">
        <v>3.572130609625741</v>
      </c>
      <c r="E943" s="49" t="n">
        <v>3.427020551251101</v>
      </c>
      <c r="F943" s="49" t="n">
        <v>3.299096408095881</v>
      </c>
      <c r="G943" s="49" t="n">
        <v>3.184361242403998</v>
      </c>
      <c r="H943" s="49" t="n">
        <v>3.080037186292791</v>
      </c>
      <c r="I943" s="49" t="n">
        <v>2.98412338642812</v>
      </c>
      <c r="J943" s="49" t="n">
        <v>2.895135766507611</v>
      </c>
      <c r="K943" s="49" t="n">
        <v>2.811946226948269</v>
      </c>
      <c r="L943" s="49" t="n">
        <v>2.733679215546762</v>
      </c>
      <c r="M943" s="49" t="n">
        <v>2.640170814681832</v>
      </c>
      <c r="N943" s="49" t="n">
        <v>2.553639177029165</v>
      </c>
      <c r="O943" s="49" t="n">
        <v>2.471878823547542</v>
      </c>
      <c r="P943" s="49" t="n">
        <v>2.394446817256249</v>
      </c>
      <c r="Q943" s="49" t="n">
        <v>2.319952370980862</v>
      </c>
      <c r="R943" s="49" t="n">
        <v>2.247550990826265</v>
      </c>
      <c r="S943" s="49" t="n">
        <v>2.178898769345968</v>
      </c>
      <c r="T943" s="49" t="n">
        <v>2.112737200223886</v>
      </c>
      <c r="U943" s="49" t="n">
        <v>2.049239042578462</v>
      </c>
      <c r="V943" s="49" t="n">
        <v>1.987397600533818</v>
      </c>
      <c r="W943" s="49" t="n">
        <v>1.925222260718661</v>
      </c>
      <c r="X943" s="49" t="n">
        <v>1.864058839922429</v>
      </c>
      <c r="Y943" s="49" t="n">
        <v>1.805351406955762</v>
      </c>
      <c r="Z943" s="49" t="n">
        <v>1.754417646964656</v>
      </c>
      <c r="AA943" s="49" t="n">
        <v>1.671207567888596</v>
      </c>
      <c r="AB943" s="49" t="n">
        <v>1.614945260397841</v>
      </c>
      <c r="AC943" s="49" t="n">
        <v>1.56085945087778</v>
      </c>
      <c r="AD943" s="49" t="n">
        <v>1.508709474915762</v>
      </c>
      <c r="AE943" s="49" t="n">
        <v>1.458293020136872</v>
      </c>
      <c r="AF943" s="50" t="n">
        <v>1.409438465486544</v>
      </c>
    </row>
    <row r="944" hidden="1" s="108">
      <c r="A944" s="49" t="inlineStr">
        <is>
          <t>Brazil_Onshore_1_high_temp_optimistic</t>
        </is>
      </c>
      <c r="B944" s="49" t="n">
        <v>4.167430064917572</v>
      </c>
      <c r="C944" s="49" t="n">
        <v>3.966539633531789</v>
      </c>
      <c r="D944" s="49" t="n">
        <v>3.773678224355358</v>
      </c>
      <c r="E944" s="49" t="n">
        <v>3.586633159718144</v>
      </c>
      <c r="F944" s="49" t="n">
        <v>3.403806229935477</v>
      </c>
      <c r="G944" s="49" t="n">
        <v>3.223997463382214</v>
      </c>
      <c r="H944" s="49" t="n">
        <v>3.046275212357149</v>
      </c>
      <c r="I944" s="49" t="n">
        <v>2.869894330314628</v>
      </c>
      <c r="J944" s="49" t="n">
        <v>2.694242563318652</v>
      </c>
      <c r="K944" s="49" t="n">
        <v>2.518804220503923</v>
      </c>
      <c r="L944" s="49" t="n">
        <v>2.343134816912568</v>
      </c>
      <c r="M944" s="49" t="n">
        <v>2.291613882294426</v>
      </c>
      <c r="N944" s="49" t="n">
        <v>2.250769386815036</v>
      </c>
      <c r="O944" s="49" t="n">
        <v>2.211111783614301</v>
      </c>
      <c r="P944" s="49" t="n">
        <v>2.172716280905326</v>
      </c>
      <c r="Q944" s="49" t="n">
        <v>2.13592206515028</v>
      </c>
      <c r="R944" s="49" t="n">
        <v>2.099691376730522</v>
      </c>
      <c r="S944" s="49" t="n">
        <v>2.064192490420928</v>
      </c>
      <c r="T944" s="49" t="n">
        <v>2.031235731178306</v>
      </c>
      <c r="U944" s="49" t="n">
        <v>1.997928242138045</v>
      </c>
      <c r="V944" s="49" t="n">
        <v>1.964480418059589</v>
      </c>
      <c r="W944" s="49" t="n">
        <v>1.935019175540178</v>
      </c>
      <c r="X944" s="49" t="n">
        <v>1.906619120808554</v>
      </c>
      <c r="Y944" s="49" t="n">
        <v>1.878722622261734</v>
      </c>
      <c r="Z944" s="49" t="n">
        <v>1.854243996836941</v>
      </c>
      <c r="AA944" s="49" t="n">
        <v>1.803807606537587</v>
      </c>
      <c r="AB944" s="49" t="n">
        <v>1.773730265711528</v>
      </c>
      <c r="AC944" s="49" t="n">
        <v>1.744492036589104</v>
      </c>
      <c r="AD944" s="49" t="n">
        <v>1.716015734850417</v>
      </c>
      <c r="AE944" s="49" t="n">
        <v>1.688234219686401</v>
      </c>
      <c r="AF944" s="50" t="n">
        <v>1.661088738747684</v>
      </c>
    </row>
    <row r="945" hidden="1" s="108">
      <c r="A945" s="49" t="inlineStr">
        <is>
          <t>Brazil_Onshore_2_high_temp_optimistic</t>
        </is>
      </c>
      <c r="B945" s="49" t="n">
        <v>5.233837691646338</v>
      </c>
      <c r="C945" s="49" t="n">
        <v>4.987299725898355</v>
      </c>
      <c r="D945" s="49" t="n">
        <v>4.751309678235137</v>
      </c>
      <c r="E945" s="49" t="n">
        <v>4.522935120594615</v>
      </c>
      <c r="F945" s="49" t="n">
        <v>4.300054355898202</v>
      </c>
      <c r="G945" s="49" t="n">
        <v>4.081070610230922</v>
      </c>
      <c r="H945" s="49" t="n">
        <v>3.864740266012957</v>
      </c>
      <c r="I945" s="49" t="n">
        <v>3.650064625754958</v>
      </c>
      <c r="J945" s="49" t="n">
        <v>3.436218940073969</v>
      </c>
      <c r="K945" s="49" t="n">
        <v>3.222504249185125</v>
      </c>
      <c r="L945" s="49" t="n">
        <v>3.008313702888834</v>
      </c>
      <c r="M945" s="49" t="n">
        <v>2.942044022379387</v>
      </c>
      <c r="N945" s="49" t="n">
        <v>2.889883087176906</v>
      </c>
      <c r="O945" s="49" t="n">
        <v>2.839284199037435</v>
      </c>
      <c r="P945" s="49" t="n">
        <v>2.790346780818999</v>
      </c>
      <c r="Q945" s="49" t="n">
        <v>2.743519251674532</v>
      </c>
      <c r="R945" s="49" t="n">
        <v>2.697429587360326</v>
      </c>
      <c r="S945" s="49" t="n">
        <v>2.652300270407642</v>
      </c>
      <c r="T945" s="49" t="n">
        <v>2.610524630563383</v>
      </c>
      <c r="U945" s="49" t="n">
        <v>2.568278156289952</v>
      </c>
      <c r="V945" s="49" t="n">
        <v>2.52583904477846</v>
      </c>
      <c r="W945" s="49" t="n">
        <v>2.488665312791543</v>
      </c>
      <c r="X945" s="49" t="n">
        <v>2.452887152794804</v>
      </c>
      <c r="Y945" s="49" t="n">
        <v>2.417767360627202</v>
      </c>
      <c r="Z945" s="49" t="n">
        <v>2.38715847248847</v>
      </c>
      <c r="AA945" s="49" t="n">
        <v>2.322228087451776</v>
      </c>
      <c r="AB945" s="49" t="n">
        <v>2.284203920636114</v>
      </c>
      <c r="AC945" s="49" t="n">
        <v>2.247281788164825</v>
      </c>
      <c r="AD945" s="49" t="n">
        <v>2.211359630345957</v>
      </c>
      <c r="AE945" s="49" t="n">
        <v>2.176348667345097</v>
      </c>
      <c r="AF945" s="50" t="n">
        <v>2.142171210749602</v>
      </c>
    </row>
    <row r="946" hidden="1" s="108">
      <c r="A946" s="49" t="inlineStr">
        <is>
          <t>Brazil_Onshore_3_high_temp_optimistic</t>
        </is>
      </c>
      <c r="B946" s="49" t="n">
        <v>6.875781888086599</v>
      </c>
      <c r="C946" s="49" t="n">
        <v>6.560063850734918</v>
      </c>
      <c r="D946" s="49" t="n">
        <v>6.258811524480087</v>
      </c>
      <c r="E946" s="49" t="n">
        <v>5.967981354774645</v>
      </c>
      <c r="F946" s="49" t="n">
        <v>5.68464299448056</v>
      </c>
      <c r="G946" s="49" t="n">
        <v>5.406586054056303</v>
      </c>
      <c r="H946" s="49" t="n">
        <v>5.132083683606933</v>
      </c>
      <c r="I946" s="49" t="n">
        <v>4.859743506989251</v>
      </c>
      <c r="J946" s="49" t="n">
        <v>4.588409776863845</v>
      </c>
      <c r="K946" s="49" t="n">
        <v>4.317096871470234</v>
      </c>
      <c r="L946" s="49" t="n">
        <v>4.04494266537383</v>
      </c>
      <c r="M946" s="49" t="n">
        <v>3.955682534259348</v>
      </c>
      <c r="N946" s="49" t="n">
        <v>3.885920176502117</v>
      </c>
      <c r="O946" s="49" t="n">
        <v>3.818306943904911</v>
      </c>
      <c r="P946" s="49" t="n">
        <v>3.752980037812382</v>
      </c>
      <c r="Q946" s="49" t="n">
        <v>3.690559066498234</v>
      </c>
      <c r="R946" s="49" t="n">
        <v>3.629147120259236</v>
      </c>
      <c r="S946" s="49" t="n">
        <v>3.569051634103595</v>
      </c>
      <c r="T946" s="49" t="n">
        <v>3.513580415548186</v>
      </c>
      <c r="U946" s="49" t="n">
        <v>3.457447032176156</v>
      </c>
      <c r="V946" s="49" t="n">
        <v>3.401036119358044</v>
      </c>
      <c r="W946" s="49" t="n">
        <v>3.35190574023851</v>
      </c>
      <c r="X946" s="49" t="n">
        <v>3.304696612488882</v>
      </c>
      <c r="Y946" s="49" t="n">
        <v>3.258389978018181</v>
      </c>
      <c r="Z946" s="49" t="n">
        <v>3.218310501657728</v>
      </c>
      <c r="AA946" s="49" t="n">
        <v>3.130787208143199</v>
      </c>
      <c r="AB946" s="49" t="n">
        <v>3.080443602674756</v>
      </c>
      <c r="AC946" s="49" t="n">
        <v>3.031615732282116</v>
      </c>
      <c r="AD946" s="49" t="n">
        <v>2.9841626221265</v>
      </c>
      <c r="AE946" s="49" t="n">
        <v>2.937961642295382</v>
      </c>
      <c r="AF946" s="50" t="n">
        <v>2.892905484509785</v>
      </c>
    </row>
    <row r="947" hidden="1" s="108">
      <c r="A947" s="49" t="inlineStr">
        <is>
          <t>Brazil_Offshore_1_high_temp_optimistic</t>
        </is>
      </c>
      <c r="B947" s="49" t="n">
        <v>6.031663072831231</v>
      </c>
      <c r="C947" s="49" t="n">
        <v>5.734008617893489</v>
      </c>
      <c r="D947" s="49" t="n">
        <v>5.461322336360316</v>
      </c>
      <c r="E947" s="49" t="n">
        <v>5.20569705727766</v>
      </c>
      <c r="F947" s="49" t="n">
        <v>4.962125923987401</v>
      </c>
      <c r="G947" s="49" t="n">
        <v>4.727227197413493</v>
      </c>
      <c r="H947" s="49" t="n">
        <v>4.498596912710886</v>
      </c>
      <c r="I947" s="49" t="n">
        <v>4.274452292549137</v>
      </c>
      <c r="J947" s="49" t="n">
        <v>4.053422357572215</v>
      </c>
      <c r="K947" s="49" t="n">
        <v>3.834418452448833</v>
      </c>
      <c r="L947" s="49" t="n">
        <v>3.616550676996488</v>
      </c>
      <c r="M947" s="49" t="n">
        <v>3.515489202630989</v>
      </c>
      <c r="N947" s="49" t="n">
        <v>3.42784394585185</v>
      </c>
      <c r="O947" s="49" t="n">
        <v>3.348839709663396</v>
      </c>
      <c r="P947" s="49" t="n">
        <v>3.276503303508999</v>
      </c>
      <c r="Q947" s="49" t="n">
        <v>3.209624342873642</v>
      </c>
      <c r="R947" s="49" t="n">
        <v>3.147812600627379</v>
      </c>
      <c r="S947" s="49" t="n">
        <v>3.089085878335785</v>
      </c>
      <c r="T947" s="49" t="n">
        <v>3.033616037289287</v>
      </c>
      <c r="U947" s="49" t="n">
        <v>2.981674769156723</v>
      </c>
      <c r="V947" s="49" t="n">
        <v>2.930720773068145</v>
      </c>
      <c r="W947" s="49" t="n">
        <v>2.872403512948212</v>
      </c>
      <c r="X947" s="49" t="n">
        <v>2.816526348982529</v>
      </c>
      <c r="Y947" s="49" t="n">
        <v>2.764094371222027</v>
      </c>
      <c r="Z947" s="49" t="n">
        <v>2.717089714260573</v>
      </c>
      <c r="AA947" s="49" t="n">
        <v>2.647198588690885</v>
      </c>
      <c r="AB947" s="49" t="n">
        <v>2.599150582533881</v>
      </c>
      <c r="AC947" s="49" t="n">
        <v>2.553467385711097</v>
      </c>
      <c r="AD947" s="49" t="n">
        <v>2.509840489080167</v>
      </c>
      <c r="AE947" s="49" t="n">
        <v>2.468017462522979</v>
      </c>
      <c r="AF947" s="50" t="n">
        <v>2.427789260955141</v>
      </c>
    </row>
    <row r="948" hidden="1" s="108">
      <c r="A948" s="49" t="inlineStr">
        <is>
          <t>Brazil_Offshore_2_high_temp_optimistic</t>
        </is>
      </c>
      <c r="B948" s="49" t="n">
        <v>7.29787531725376</v>
      </c>
      <c r="C948" s="49" t="n">
        <v>6.947202470801367</v>
      </c>
      <c r="D948" s="49" t="n">
        <v>6.629950116472958</v>
      </c>
      <c r="E948" s="49" t="n">
        <v>6.335883805837536</v>
      </c>
      <c r="F948" s="49" t="n">
        <v>6.058547350123217</v>
      </c>
      <c r="G948" s="49" t="n">
        <v>5.793602697683645</v>
      </c>
      <c r="H948" s="49" t="n">
        <v>5.537987498062118</v>
      </c>
      <c r="I948" s="49" t="n">
        <v>5.28945128337373</v>
      </c>
      <c r="J948" s="49" t="n">
        <v>5.046283309230557</v>
      </c>
      <c r="K948" s="49" t="n">
        <v>4.807144448378415</v>
      </c>
      <c r="L948" s="49" t="n">
        <v>4.570958860144589</v>
      </c>
      <c r="M948" s="49" t="n">
        <v>4.441324157849136</v>
      </c>
      <c r="N948" s="49" t="n">
        <v>4.329582444286351</v>
      </c>
      <c r="O948" s="49" t="n">
        <v>4.229358790378519</v>
      </c>
      <c r="P948" s="49" t="n">
        <v>4.138019279140509</v>
      </c>
      <c r="Q948" s="49" t="n">
        <v>4.053948360801271</v>
      </c>
      <c r="R948" s="49" t="n">
        <v>3.976625578919772</v>
      </c>
      <c r="S948" s="49" t="n">
        <v>3.90340438735802</v>
      </c>
      <c r="T948" s="49" t="n">
        <v>3.834514718399419</v>
      </c>
      <c r="U948" s="49" t="n">
        <v>3.770319856540405</v>
      </c>
      <c r="V948" s="49" t="n">
        <v>3.707426148166769</v>
      </c>
      <c r="W948" s="49" t="n">
        <v>3.634657961324117</v>
      </c>
      <c r="X948" s="49" t="n">
        <v>3.5651359173318</v>
      </c>
      <c r="Y948" s="49" t="n">
        <v>3.500203897053785</v>
      </c>
      <c r="Z948" s="49" t="n">
        <v>3.442511856846663</v>
      </c>
      <c r="AA948" s="49" t="n">
        <v>3.354226395577633</v>
      </c>
      <c r="AB948" s="49" t="n">
        <v>3.295116309444217</v>
      </c>
      <c r="AC948" s="49" t="n">
        <v>3.239156579959615</v>
      </c>
      <c r="AD948" s="49" t="n">
        <v>3.18593587957344</v>
      </c>
      <c r="AE948" s="49" t="n">
        <v>3.135117677345721</v>
      </c>
      <c r="AF948" s="50" t="n">
        <v>3.086423306527418</v>
      </c>
    </row>
    <row r="949" hidden="1" s="108">
      <c r="A949" s="49" t="inlineStr">
        <is>
          <t>Brazil_PV_2_high_temp_optimistic</t>
        </is>
      </c>
      <c r="B949" s="49" t="n">
        <v>6.066915013812727</v>
      </c>
      <c r="C949" s="49" t="n">
        <v>5.651447832151389</v>
      </c>
      <c r="D949" s="49" t="n">
        <v>5.263586107754585</v>
      </c>
      <c r="E949" s="49" t="n">
        <v>4.894782882341843</v>
      </c>
      <c r="F949" s="49" t="n">
        <v>4.539634405000657</v>
      </c>
      <c r="G949" s="49" t="n">
        <v>4.194517363256327</v>
      </c>
      <c r="H949" s="49" t="n">
        <v>3.856886677525114</v>
      </c>
      <c r="I949" s="49" t="n">
        <v>3.524885357890345</v>
      </c>
      <c r="J949" s="49" t="n">
        <v>3.197114424601293</v>
      </c>
      <c r="K949" s="49" t="n">
        <v>2.872490484403798</v>
      </c>
      <c r="L949" s="49" t="n">
        <v>2.550153946578271</v>
      </c>
      <c r="M949" s="49" t="n">
        <v>2.482306583025649</v>
      </c>
      <c r="N949" s="49" t="n">
        <v>2.418951543670953</v>
      </c>
      <c r="O949" s="49" t="n">
        <v>2.358582927151275</v>
      </c>
      <c r="P949" s="49" t="n">
        <v>2.300928745736233</v>
      </c>
      <c r="Q949" s="49" t="n">
        <v>2.245029807413771</v>
      </c>
      <c r="R949" s="49" t="n">
        <v>2.190303897298655</v>
      </c>
      <c r="S949" s="49" t="n">
        <v>2.137971855263032</v>
      </c>
      <c r="T949" s="49" t="n">
        <v>2.087152105979458</v>
      </c>
      <c r="U949" s="49" t="n">
        <v>2.037994324627244</v>
      </c>
      <c r="V949" s="49" t="n">
        <v>1.989783760998125</v>
      </c>
      <c r="W949" s="49" t="n">
        <v>1.941000248355951</v>
      </c>
      <c r="X949" s="49" t="n">
        <v>1.892727111337575</v>
      </c>
      <c r="Y949" s="49" t="n">
        <v>1.846046248852175</v>
      </c>
      <c r="Z949" s="49" t="n">
        <v>1.804944162022746</v>
      </c>
      <c r="AA949" s="49" t="n">
        <v>1.739508707698967</v>
      </c>
      <c r="AB949" s="49" t="n">
        <v>1.693965403364266</v>
      </c>
      <c r="AC949" s="49" t="n">
        <v>1.649860094031272</v>
      </c>
      <c r="AD949" s="49" t="n">
        <v>1.607029210838206</v>
      </c>
      <c r="AE949" s="49" t="n">
        <v>1.565335647734807</v>
      </c>
      <c r="AF949" s="50" t="n">
        <v>1.524663452411176</v>
      </c>
    </row>
    <row r="950" hidden="1" s="108">
      <c r="A950" s="49" t="inlineStr">
        <is>
          <t>Brazil_PV_3_high_temp_optimistic</t>
        </is>
      </c>
      <c r="B950" s="49" t="n">
        <v>6.300518000821494</v>
      </c>
      <c r="C950" s="49" t="n">
        <v>5.870045515936771</v>
      </c>
      <c r="D950" s="49" t="n">
        <v>5.468670920476594</v>
      </c>
      <c r="E950" s="49" t="n">
        <v>5.087272397139389</v>
      </c>
      <c r="F950" s="49" t="n">
        <v>4.720077383052491</v>
      </c>
      <c r="G950" s="49" t="n">
        <v>4.363210318861437</v>
      </c>
      <c r="H950" s="49" t="n">
        <v>4.013944272079965</v>
      </c>
      <c r="I950" s="49" t="n">
        <v>3.670285099823147</v>
      </c>
      <c r="J950" s="49" t="n">
        <v>3.330726185976023</v>
      </c>
      <c r="K950" s="49" t="n">
        <v>2.994096593733563</v>
      </c>
      <c r="L950" s="49" t="n">
        <v>2.659463186720759</v>
      </c>
      <c r="M950" s="49" t="n">
        <v>2.588573972025407</v>
      </c>
      <c r="N950" s="49" t="n">
        <v>2.522412368635396</v>
      </c>
      <c r="O950" s="49" t="n">
        <v>2.459392851614934</v>
      </c>
      <c r="P950" s="49" t="n">
        <v>2.399227621879788</v>
      </c>
      <c r="Q950" s="49" t="n">
        <v>2.340907419979028</v>
      </c>
      <c r="R950" s="49" t="n">
        <v>2.283819762128418</v>
      </c>
      <c r="S950" s="49" t="n">
        <v>2.229245539383761</v>
      </c>
      <c r="T950" s="49" t="n">
        <v>2.176257915741143</v>
      </c>
      <c r="U950" s="49" t="n">
        <v>2.125012999433396</v>
      </c>
      <c r="V950" s="49" t="n">
        <v>2.074759928614489</v>
      </c>
      <c r="W950" s="49" t="n">
        <v>2.023895824272493</v>
      </c>
      <c r="X950" s="49" t="n">
        <v>1.97356630709809</v>
      </c>
      <c r="Y950" s="49" t="n">
        <v>1.924906858675536</v>
      </c>
      <c r="Z950" s="49" t="n">
        <v>1.882101938188631</v>
      </c>
      <c r="AA950" s="49" t="n">
        <v>1.813756239708278</v>
      </c>
      <c r="AB950" s="49" t="n">
        <v>1.766287544351831</v>
      </c>
      <c r="AC950" s="49" t="n">
        <v>1.720328115228707</v>
      </c>
      <c r="AD950" s="49" t="n">
        <v>1.675706664073489</v>
      </c>
      <c r="AE950" s="49" t="n">
        <v>1.632279616700372</v>
      </c>
      <c r="AF950" s="50" t="n">
        <v>1.589925552488559</v>
      </c>
    </row>
    <row r="951" hidden="1" s="108">
      <c r="A951" s="49" t="inlineStr">
        <is>
          <t>Brazil_PV_4_high_temp_optimistic</t>
        </is>
      </c>
      <c r="B951" s="49" t="n">
        <v>7.429303474949304</v>
      </c>
      <c r="C951" s="49" t="n">
        <v>6.924866292703562</v>
      </c>
      <c r="D951" s="49" t="n">
        <v>6.456919601895556</v>
      </c>
      <c r="E951" s="49" t="n">
        <v>6.013545971788933</v>
      </c>
      <c r="F951" s="49" t="n">
        <v>5.587171781894223</v>
      </c>
      <c r="G951" s="49" t="n">
        <v>5.172682111727777</v>
      </c>
      <c r="H951" s="49" t="n">
        <v>4.766448917711534</v>
      </c>
      <c r="I951" s="49" t="n">
        <v>4.365790748931755</v>
      </c>
      <c r="J951" s="49" t="n">
        <v>3.968653842817201</v>
      </c>
      <c r="K951" s="49" t="n">
        <v>3.573414465250855</v>
      </c>
      <c r="L951" s="49" t="n">
        <v>3.1787512924778</v>
      </c>
      <c r="M951" s="49" t="n">
        <v>3.093460775562804</v>
      </c>
      <c r="N951" s="49" t="n">
        <v>3.013972397821899</v>
      </c>
      <c r="O951" s="49" t="n">
        <v>2.938338121267597</v>
      </c>
      <c r="P951" s="49" t="n">
        <v>2.866205808601491</v>
      </c>
      <c r="Q951" s="49" t="n">
        <v>2.796334813798568</v>
      </c>
      <c r="R951" s="49" t="n">
        <v>2.727972130607824</v>
      </c>
      <c r="S951" s="49" t="n">
        <v>2.662696077356254</v>
      </c>
      <c r="T951" s="49" t="n">
        <v>2.59936657707846</v>
      </c>
      <c r="U951" s="49" t="n">
        <v>2.538176953126102</v>
      </c>
      <c r="V951" s="49" t="n">
        <v>2.478203015927313</v>
      </c>
      <c r="W951" s="49" t="n">
        <v>2.417476363153285</v>
      </c>
      <c r="X951" s="49" t="n">
        <v>2.35740101468936</v>
      </c>
      <c r="Y951" s="49" t="n">
        <v>2.299375633008145</v>
      </c>
      <c r="Z951" s="49" t="n">
        <v>2.248553780075967</v>
      </c>
      <c r="AA951" s="49" t="n">
        <v>2.166266821917924</v>
      </c>
      <c r="AB951" s="49" t="n">
        <v>2.109686983397567</v>
      </c>
      <c r="AC951" s="49" t="n">
        <v>2.054957845896701</v>
      </c>
      <c r="AD951" s="49" t="n">
        <v>2.001867999684086</v>
      </c>
      <c r="AE951" s="49" t="n">
        <v>1.950240244246841</v>
      </c>
      <c r="AF951" s="50" t="n">
        <v>1.899924725041991</v>
      </c>
    </row>
    <row r="952" hidden="1" s="108">
      <c r="A952" s="49" t="inlineStr">
        <is>
          <t>Belarus_Onshore_3_low_temp_optimistic</t>
        </is>
      </c>
      <c r="B952" s="49" t="n">
        <v>6.043910005005424</v>
      </c>
      <c r="C952" s="49" t="n">
        <v>5.867317488402276</v>
      </c>
      <c r="D952" s="49" t="n">
        <v>5.710803584162322</v>
      </c>
      <c r="E952" s="49" t="n">
        <v>5.569967426570343</v>
      </c>
      <c r="F952" s="49" t="n">
        <v>5.441690248670934</v>
      </c>
      <c r="G952" s="49" t="n">
        <v>5.323686056349977</v>
      </c>
      <c r="H952" s="49" t="n">
        <v>5.214232233087115</v>
      </c>
      <c r="I952" s="49" t="n">
        <v>5.112000311525964</v>
      </c>
      <c r="J952" s="49" t="n">
        <v>5.015945471594783</v>
      </c>
      <c r="K952" s="49" t="n">
        <v>4.925231988821215</v>
      </c>
      <c r="L952" s="49" t="n">
        <v>4.839181510432028</v>
      </c>
      <c r="M952" s="49" t="n">
        <v>4.711126385601708</v>
      </c>
      <c r="N952" s="49" t="n">
        <v>4.609857751109565</v>
      </c>
      <c r="O952" s="49" t="n">
        <v>4.512089169308426</v>
      </c>
      <c r="P952" s="49" t="n">
        <v>4.417963672775466</v>
      </c>
      <c r="Q952" s="49" t="n">
        <v>4.328258381927431</v>
      </c>
      <c r="R952" s="49" t="n">
        <v>4.24043489914559</v>
      </c>
      <c r="S952" s="49" t="n">
        <v>4.154874193542393</v>
      </c>
      <c r="T952" s="49" t="n">
        <v>4.075868108699316</v>
      </c>
      <c r="U952" s="49" t="n">
        <v>3.99647351451838</v>
      </c>
      <c r="V952" s="49" t="n">
        <v>3.91719006151649</v>
      </c>
      <c r="W952" s="49" t="n">
        <v>3.848045472885524</v>
      </c>
      <c r="X952" s="49" t="n">
        <v>3.781754658828352</v>
      </c>
      <c r="Y952" s="49" t="n">
        <v>3.716979336671325</v>
      </c>
      <c r="Z952" s="49" t="n">
        <v>3.660522377367638</v>
      </c>
      <c r="AA952" s="49" t="n">
        <v>3.543772274554767</v>
      </c>
      <c r="AB952" s="49" t="n">
        <v>3.475002533909898</v>
      </c>
      <c r="AC952" s="49" t="n">
        <v>3.408510935361468</v>
      </c>
      <c r="AD952" s="49" t="n">
        <v>3.344095597771505</v>
      </c>
      <c r="AE952" s="49" t="n">
        <v>3.281580285439909</v>
      </c>
      <c r="AF952" s="50" t="n">
        <v>3.22081020864639</v>
      </c>
    </row>
    <row r="953" hidden="1" s="108">
      <c r="A953" s="49" t="inlineStr">
        <is>
          <t>Belarus_PV_4_low_temp_optimistic</t>
        </is>
      </c>
      <c r="B953" s="49" t="n">
        <v>5.716021915198839</v>
      </c>
      <c r="C953" s="49" t="n">
        <v>5.410975779822885</v>
      </c>
      <c r="D953" s="49" t="n">
        <v>5.157326528612809</v>
      </c>
      <c r="E953" s="49" t="n">
        <v>4.940037443053654</v>
      </c>
      <c r="F953" s="49" t="n">
        <v>4.749668854541628</v>
      </c>
      <c r="G953" s="49" t="n">
        <v>4.579946001662081</v>
      </c>
      <c r="H953" s="49" t="n">
        <v>4.426507904099128</v>
      </c>
      <c r="I953" s="49" t="n">
        <v>4.286213419867892</v>
      </c>
      <c r="J953" s="49" t="n">
        <v>4.156732714936402</v>
      </c>
      <c r="K953" s="49" t="n">
        <v>4.036294828707132</v>
      </c>
      <c r="L953" s="49" t="n">
        <v>3.923525301322171</v>
      </c>
      <c r="M953" s="49" t="n">
        <v>3.787802951987455</v>
      </c>
      <c r="N953" s="49" t="n">
        <v>3.662901107270159</v>
      </c>
      <c r="O953" s="49" t="n">
        <v>3.545365906129604</v>
      </c>
      <c r="P953" s="49" t="n">
        <v>3.434504688129234</v>
      </c>
      <c r="Q953" s="49" t="n">
        <v>3.328140121635317</v>
      </c>
      <c r="R953" s="49" t="n">
        <v>3.224950744060586</v>
      </c>
      <c r="S953" s="49" t="n">
        <v>3.127531884809596</v>
      </c>
      <c r="T953" s="49" t="n">
        <v>3.033913526890878</v>
      </c>
      <c r="U953" s="49" t="n">
        <v>2.9443675111073</v>
      </c>
      <c r="V953" s="49" t="n">
        <v>2.857318368117539</v>
      </c>
      <c r="W953" s="49" t="n">
        <v>2.76961505461396</v>
      </c>
      <c r="X953" s="49" t="n">
        <v>2.683413895513258</v>
      </c>
      <c r="Y953" s="49" t="n">
        <v>2.60097957081206</v>
      </c>
      <c r="Z953" s="49" t="n">
        <v>2.530650100437404</v>
      </c>
      <c r="AA953" s="49" t="n">
        <v>2.40964604338616</v>
      </c>
      <c r="AB953" s="49" t="n">
        <v>2.330803524253834</v>
      </c>
      <c r="AC953" s="49" t="n">
        <v>2.255298406185689</v>
      </c>
      <c r="AD953" s="49" t="n">
        <v>2.182755903453648</v>
      </c>
      <c r="AE953" s="49" t="n">
        <v>2.11286110396448</v>
      </c>
      <c r="AF953" s="50" t="n">
        <v>2.045347004954554</v>
      </c>
    </row>
    <row r="954" hidden="1" s="108">
      <c r="A954" s="49" t="inlineStr">
        <is>
          <t>Belarus_Onshore_3_high_temp_optimistic</t>
        </is>
      </c>
      <c r="B954" s="49" t="n">
        <v>7.973295141801517</v>
      </c>
      <c r="C954" s="49" t="n">
        <v>7.613985278468927</v>
      </c>
      <c r="D954" s="49" t="n">
        <v>7.271212023215057</v>
      </c>
      <c r="E954" s="49" t="n">
        <v>6.940078189509643</v>
      </c>
      <c r="F954" s="49" t="n">
        <v>6.617005991783842</v>
      </c>
      <c r="G954" s="49" t="n">
        <v>6.299267217569036</v>
      </c>
      <c r="H954" s="49" t="n">
        <v>5.984700261535862</v>
      </c>
      <c r="I954" s="49" t="n">
        <v>5.671531167364667</v>
      </c>
      <c r="J954" s="49" t="n">
        <v>5.358255577766148</v>
      </c>
      <c r="K954" s="49" t="n">
        <v>5.043557864839946</v>
      </c>
      <c r="L954" s="49" t="n">
        <v>4.726253736912824</v>
      </c>
      <c r="M954" s="49" t="n">
        <v>4.621915301852127</v>
      </c>
      <c r="N954" s="49" t="n">
        <v>4.540432977899244</v>
      </c>
      <c r="O954" s="49" t="n">
        <v>4.461465243176489</v>
      </c>
      <c r="P954" s="49" t="n">
        <v>4.385172004147412</v>
      </c>
      <c r="Q954" s="49" t="n">
        <v>4.312278312475398</v>
      </c>
      <c r="R954" s="49" t="n">
        <v>4.240560578768668</v>
      </c>
      <c r="S954" s="49" t="n">
        <v>4.170378545381443</v>
      </c>
      <c r="T954" s="49" t="n">
        <v>4.105605936813937</v>
      </c>
      <c r="U954" s="49" t="n">
        <v>4.040049758296833</v>
      </c>
      <c r="V954" s="49" t="n">
        <v>3.974160763728916</v>
      </c>
      <c r="W954" s="49" t="n">
        <v>3.916854153574446</v>
      </c>
      <c r="X954" s="49" t="n">
        <v>3.861766734568415</v>
      </c>
      <c r="Y954" s="49" t="n">
        <v>3.807704416171677</v>
      </c>
      <c r="Z954" s="49" t="n">
        <v>3.760892495726837</v>
      </c>
      <c r="AA954" s="49" t="n">
        <v>3.658583484764954</v>
      </c>
      <c r="AB954" s="49" t="n">
        <v>3.599722994774379</v>
      </c>
      <c r="AC954" s="49" t="n">
        <v>3.542604626693235</v>
      </c>
      <c r="AD954" s="49" t="n">
        <v>3.487061760017453</v>
      </c>
      <c r="AE954" s="49" t="n">
        <v>3.432949380565819</v>
      </c>
      <c r="AF954" s="50" t="n">
        <v>3.380140519385769</v>
      </c>
    </row>
    <row r="955" hidden="1" s="108">
      <c r="A955" s="49" t="inlineStr">
        <is>
          <t>Belarus_PV_4_high_temp_optimistic</t>
        </is>
      </c>
      <c r="B955" s="49" t="n">
        <v>9.829629761461721</v>
      </c>
      <c r="C955" s="49" t="n">
        <v>9.16126249976265</v>
      </c>
      <c r="D955" s="49" t="n">
        <v>8.548198563454802</v>
      </c>
      <c r="E955" s="49" t="n">
        <v>7.972747548957385</v>
      </c>
      <c r="F955" s="49" t="n">
        <v>7.423691068790216</v>
      </c>
      <c r="G955" s="49" t="n">
        <v>6.893473806417539</v>
      </c>
      <c r="H955" s="49" t="n">
        <v>6.376755891641199</v>
      </c>
      <c r="I955" s="49" t="n">
        <v>5.869608376472886</v>
      </c>
      <c r="J955" s="49" t="n">
        <v>5.369038554623561</v>
      </c>
      <c r="K955" s="49" t="n">
        <v>4.872695894414795</v>
      </c>
      <c r="L955" s="49" t="n">
        <v>4.378682293530094</v>
      </c>
      <c r="M955" s="49" t="n">
        <v>4.25745741167851</v>
      </c>
      <c r="N955" s="49" t="n">
        <v>4.145268457730764</v>
      </c>
      <c r="O955" s="49" t="n">
        <v>4.039066792119425</v>
      </c>
      <c r="P955" s="49" t="n">
        <v>3.938301135953846</v>
      </c>
      <c r="Q955" s="49" t="n">
        <v>3.841030159909387</v>
      </c>
      <c r="R955" s="49" t="n">
        <v>3.7460757075819</v>
      </c>
      <c r="S955" s="49" t="n">
        <v>3.655907000969574</v>
      </c>
      <c r="T955" s="49" t="n">
        <v>3.568740289675298</v>
      </c>
      <c r="U955" s="49" t="n">
        <v>3.484877947004448</v>
      </c>
      <c r="V955" s="49" t="n">
        <v>3.402874201847264</v>
      </c>
      <c r="W955" s="49" t="n">
        <v>3.3196591186502</v>
      </c>
      <c r="X955" s="49" t="n">
        <v>3.23742030864106</v>
      </c>
      <c r="Y955" s="49" t="n">
        <v>3.158346811575306</v>
      </c>
      <c r="Z955" s="49" t="n">
        <v>3.090504798963727</v>
      </c>
      <c r="AA955" s="49" t="n">
        <v>2.973377411834139</v>
      </c>
      <c r="AB955" s="49" t="n">
        <v>2.89643925833654</v>
      </c>
      <c r="AC955" s="49" t="n">
        <v>2.822357511734412</v>
      </c>
      <c r="AD955" s="49" t="n">
        <v>2.750802243500042</v>
      </c>
      <c r="AE955" s="49" t="n">
        <v>2.681496948676494</v>
      </c>
      <c r="AF955" s="50" t="n">
        <v>2.614207826674622</v>
      </c>
    </row>
    <row r="956" hidden="1" s="108">
      <c r="A956" s="49" t="inlineStr">
        <is>
          <t>Canada_Onshore_1_low_temp_optimistic</t>
        </is>
      </c>
      <c r="B956" s="49" t="n">
        <v>2.734118279910749</v>
      </c>
      <c r="C956" s="49" t="n">
        <v>2.655128480211067</v>
      </c>
      <c r="D956" s="49" t="n">
        <v>2.584812520134342</v>
      </c>
      <c r="E956" s="49" t="n">
        <v>2.521271445943492</v>
      </c>
      <c r="F956" s="49" t="n">
        <v>2.463159489463716</v>
      </c>
      <c r="G956" s="49" t="n">
        <v>2.409490200843379</v>
      </c>
      <c r="H956" s="49" t="n">
        <v>2.359520213977207</v>
      </c>
      <c r="I956" s="49" t="n">
        <v>2.312676229976847</v>
      </c>
      <c r="J956" s="49" t="n">
        <v>2.268507338956592</v>
      </c>
      <c r="K956" s="49" t="n">
        <v>2.226652853056828</v>
      </c>
      <c r="L956" s="49" t="n">
        <v>2.186819988894274</v>
      </c>
      <c r="M956" s="49" t="n">
        <v>2.128608514894426</v>
      </c>
      <c r="N956" s="49" t="n">
        <v>2.081978816286282</v>
      </c>
      <c r="O956" s="49" t="n">
        <v>2.036889213050125</v>
      </c>
      <c r="P956" s="49" t="n">
        <v>1.993401095151759</v>
      </c>
      <c r="Q956" s="49" t="n">
        <v>1.951849350225191</v>
      </c>
      <c r="R956" s="49" t="n">
        <v>1.911138949364375</v>
      </c>
      <c r="S956" s="49" t="n">
        <v>1.871433887552667</v>
      </c>
      <c r="T956" s="49" t="n">
        <v>1.83458508819486</v>
      </c>
      <c r="U956" s="49" t="n">
        <v>1.797597572502994</v>
      </c>
      <c r="V956" s="49" t="n">
        <v>1.760686473786255</v>
      </c>
      <c r="W956" s="49" t="n">
        <v>1.728205076239324</v>
      </c>
      <c r="X956" s="49" t="n">
        <v>1.696961702560623</v>
      </c>
      <c r="Y956" s="49" t="n">
        <v>1.666378382718423</v>
      </c>
      <c r="Z956" s="49" t="n">
        <v>1.639386331953699</v>
      </c>
      <c r="AA956" s="49" t="n">
        <v>1.586419488937075</v>
      </c>
      <c r="AB956" s="49" t="n">
        <v>1.554137816320889</v>
      </c>
      <c r="AC956" s="49" t="n">
        <v>1.522843659883498</v>
      </c>
      <c r="AD956" s="49" t="n">
        <v>1.492449166419061</v>
      </c>
      <c r="AE956" s="49" t="n">
        <v>1.462877591352268</v>
      </c>
      <c r="AF956" s="50" t="n">
        <v>1.434061479798028</v>
      </c>
    </row>
    <row r="957" hidden="1" s="108">
      <c r="A957" s="49" t="inlineStr">
        <is>
          <t>Canada_Onshore_2_low_temp_optimistic</t>
        </is>
      </c>
      <c r="B957" s="49" t="n">
        <v>3.450732412650384</v>
      </c>
      <c r="C957" s="49" t="n">
        <v>3.350766778680159</v>
      </c>
      <c r="D957" s="49" t="n">
        <v>3.261875504257997</v>
      </c>
      <c r="E957" s="49" t="n">
        <v>3.181632774691935</v>
      </c>
      <c r="F957" s="49" t="n">
        <v>3.108319438029125</v>
      </c>
      <c r="G957" s="49" t="n">
        <v>3.040675353066177</v>
      </c>
      <c r="H957" s="49" t="n">
        <v>2.977750907128561</v>
      </c>
      <c r="I957" s="49" t="n">
        <v>2.918813741767413</v>
      </c>
      <c r="J957" s="49" t="n">
        <v>2.863287846418169</v>
      </c>
      <c r="K957" s="49" t="n">
        <v>2.81071246666616</v>
      </c>
      <c r="L957" s="49" t="n">
        <v>2.760713594560678</v>
      </c>
      <c r="M957" s="49" t="n">
        <v>2.687367273354007</v>
      </c>
      <c r="N957" s="49" t="n">
        <v>2.628791137966337</v>
      </c>
      <c r="O957" s="49" t="n">
        <v>2.572162546084328</v>
      </c>
      <c r="P957" s="49" t="n">
        <v>2.517559327685452</v>
      </c>
      <c r="Q957" s="49" t="n">
        <v>2.465408200009353</v>
      </c>
      <c r="R957" s="49" t="n">
        <v>2.414311406284817</v>
      </c>
      <c r="S957" s="49" t="n">
        <v>2.364477958150938</v>
      </c>
      <c r="T957" s="49" t="n">
        <v>2.318268077184435</v>
      </c>
      <c r="U957" s="49" t="n">
        <v>2.271861389719494</v>
      </c>
      <c r="V957" s="49" t="n">
        <v>2.225532554789119</v>
      </c>
      <c r="W957" s="49" t="n">
        <v>2.184845346174093</v>
      </c>
      <c r="X957" s="49" t="n">
        <v>2.145730153384215</v>
      </c>
      <c r="Y957" s="49" t="n">
        <v>2.107450180547682</v>
      </c>
      <c r="Z957" s="49" t="n">
        <v>2.073742503555576</v>
      </c>
      <c r="AA957" s="49" t="n">
        <v>2.006913155408069</v>
      </c>
      <c r="AB957" s="49" t="n">
        <v>1.966449311503595</v>
      </c>
      <c r="AC957" s="49" t="n">
        <v>1.927238350577213</v>
      </c>
      <c r="AD957" s="49" t="n">
        <v>1.889168309109102</v>
      </c>
      <c r="AE957" s="49" t="n">
        <v>1.852141381258539</v>
      </c>
      <c r="AF957" s="50" t="n">
        <v>1.816071600158705</v>
      </c>
    </row>
    <row r="958" hidden="1" s="108">
      <c r="A958" s="49" t="inlineStr">
        <is>
          <t>Canada_Onshore_3_low_temp_optimistic</t>
        </is>
      </c>
      <c r="B958" s="49" t="n">
        <v>4.45364474468249</v>
      </c>
      <c r="C958" s="49" t="n">
        <v>4.324375499612964</v>
      </c>
      <c r="D958" s="49" t="n">
        <v>4.209511873004669</v>
      </c>
      <c r="E958" s="49" t="n">
        <v>4.105898492155446</v>
      </c>
      <c r="F958" s="49" t="n">
        <v>4.011299203671619</v>
      </c>
      <c r="G958" s="49" t="n">
        <v>3.924074925250681</v>
      </c>
      <c r="H958" s="49" t="n">
        <v>3.842990499784692</v>
      </c>
      <c r="I958" s="49" t="n">
        <v>3.767093364807897</v>
      </c>
      <c r="J958" s="49" t="n">
        <v>3.695634326482137</v>
      </c>
      <c r="K958" s="49" t="n">
        <v>3.628014108464603</v>
      </c>
      <c r="L958" s="49" t="n">
        <v>3.563746267443292</v>
      </c>
      <c r="M958" s="49" t="n">
        <v>3.469142491661616</v>
      </c>
      <c r="N958" s="49" t="n">
        <v>3.39375906927171</v>
      </c>
      <c r="O958" s="49" t="n">
        <v>3.320904816081452</v>
      </c>
      <c r="P958" s="49" t="n">
        <v>3.25068131121973</v>
      </c>
      <c r="Q958" s="49" t="n">
        <v>3.183644354613401</v>
      </c>
      <c r="R958" s="49" t="n">
        <v>3.117974498502548</v>
      </c>
      <c r="S958" s="49" t="n">
        <v>3.053944035585467</v>
      </c>
      <c r="T958" s="49" t="n">
        <v>2.994626120957574</v>
      </c>
      <c r="U958" s="49" t="n">
        <v>2.935047006290466</v>
      </c>
      <c r="V958" s="49" t="n">
        <v>2.875564355070088</v>
      </c>
      <c r="W958" s="49" t="n">
        <v>2.823508115153107</v>
      </c>
      <c r="X958" s="49" t="n">
        <v>2.77345679782006</v>
      </c>
      <c r="Y958" s="49" t="n">
        <v>2.724449951998668</v>
      </c>
      <c r="Z958" s="49" t="n">
        <v>2.681347385524598</v>
      </c>
      <c r="AA958" s="49" t="n">
        <v>2.595126881484315</v>
      </c>
      <c r="AB958" s="49" t="n">
        <v>2.543159029246424</v>
      </c>
      <c r="AC958" s="49" t="n">
        <v>2.492777061512153</v>
      </c>
      <c r="AD958" s="49" t="n">
        <v>2.443833725477959</v>
      </c>
      <c r="AE958" s="49" t="n">
        <v>2.396200234786758</v>
      </c>
      <c r="AF958" s="50" t="n">
        <v>2.349763237840824</v>
      </c>
    </row>
    <row r="959" hidden="1" s="108">
      <c r="A959" s="49" t="inlineStr">
        <is>
          <t>Canada_PV_4_low_temp_optimistic</t>
        </is>
      </c>
      <c r="B959" s="49" t="n">
        <v>4.693669633332849</v>
      </c>
      <c r="C959" s="49" t="n">
        <v>4.448512361251141</v>
      </c>
      <c r="D959" s="49" t="n">
        <v>4.243972136822332</v>
      </c>
      <c r="E959" s="49" t="n">
        <v>4.068179632467563</v>
      </c>
      <c r="F959" s="49" t="n">
        <v>3.913683974857715</v>
      </c>
      <c r="G959" s="49" t="n">
        <v>3.775532584519772</v>
      </c>
      <c r="H959" s="49" t="n">
        <v>3.650283472016771</v>
      </c>
      <c r="I959" s="49" t="n">
        <v>3.535457432236831</v>
      </c>
      <c r="J959" s="49" t="n">
        <v>3.429215563103236</v>
      </c>
      <c r="K959" s="49" t="n">
        <v>3.330160011974328</v>
      </c>
      <c r="L959" s="49" t="n">
        <v>3.237205817056312</v>
      </c>
      <c r="M959" s="49" t="n">
        <v>3.125792162442498</v>
      </c>
      <c r="N959" s="49" t="n">
        <v>3.023004764300756</v>
      </c>
      <c r="O959" s="49" t="n">
        <v>2.926101529113899</v>
      </c>
      <c r="P959" s="49" t="n">
        <v>2.834532098339047</v>
      </c>
      <c r="Q959" s="49" t="n">
        <v>2.746567654626354</v>
      </c>
      <c r="R959" s="49" t="n">
        <v>2.661158743348474</v>
      </c>
      <c r="S959" s="49" t="n">
        <v>2.580364908056706</v>
      </c>
      <c r="T959" s="49" t="n">
        <v>2.502621920386161</v>
      </c>
      <c r="U959" s="49" t="n">
        <v>2.42814505619672</v>
      </c>
      <c r="V959" s="49" t="n">
        <v>2.355683281172317</v>
      </c>
      <c r="W959" s="49" t="n">
        <v>2.282775892100005</v>
      </c>
      <c r="X959" s="49" t="n">
        <v>2.21107955739624</v>
      </c>
      <c r="Y959" s="49" t="n">
        <v>2.142389311867551</v>
      </c>
      <c r="Z959" s="49" t="n">
        <v>2.083312865415621</v>
      </c>
      <c r="AA959" s="49" t="n">
        <v>1.984085699501601</v>
      </c>
      <c r="AB959" s="49" t="n">
        <v>1.918299630188255</v>
      </c>
      <c r="AC959" s="49" t="n">
        <v>1.855172705046975</v>
      </c>
      <c r="AD959" s="49" t="n">
        <v>1.794405732599414</v>
      </c>
      <c r="AE959" s="49" t="n">
        <v>1.735747253307965</v>
      </c>
      <c r="AF959" s="50" t="n">
        <v>1.678984003365421</v>
      </c>
    </row>
    <row r="960" hidden="1" s="108">
      <c r="A960" s="49" t="inlineStr">
        <is>
          <t>Canada_Onshore_1_high_temp_optimistic</t>
        </is>
      </c>
      <c r="B960" s="49" t="n">
        <v>3.962019008015098</v>
      </c>
      <c r="C960" s="49" t="n">
        <v>3.76961744326424</v>
      </c>
      <c r="D960" s="49" t="n">
        <v>3.584561898681448</v>
      </c>
      <c r="E960" s="49" t="n">
        <v>3.404797809712145</v>
      </c>
      <c r="F960" s="49" t="n">
        <v>3.228839746544548</v>
      </c>
      <c r="G960" s="49" t="n">
        <v>3.05557106014122</v>
      </c>
      <c r="H960" s="49" t="n">
        <v>2.884123498172867</v>
      </c>
      <c r="I960" s="49" t="n">
        <v>2.713801376775427</v>
      </c>
      <c r="J960" s="49" t="n">
        <v>2.544031892111152</v>
      </c>
      <c r="K960" s="49" t="n">
        <v>2.374331440158381</v>
      </c>
      <c r="L960" s="49" t="n">
        <v>2.204282101446605</v>
      </c>
      <c r="M960" s="49" t="n">
        <v>2.155883041598001</v>
      </c>
      <c r="N960" s="49" t="n">
        <v>2.117349046374275</v>
      </c>
      <c r="O960" s="49" t="n">
        <v>2.079912135683904</v>
      </c>
      <c r="P960" s="49" t="n">
        <v>2.043641381324683</v>
      </c>
      <c r="Q960" s="49" t="n">
        <v>2.008849558760124</v>
      </c>
      <c r="R960" s="49" t="n">
        <v>1.974578048503641</v>
      </c>
      <c r="S960" s="49" t="n">
        <v>1.940982015200721</v>
      </c>
      <c r="T960" s="49" t="n">
        <v>1.909732136293333</v>
      </c>
      <c r="U960" s="49" t="n">
        <v>1.878157799645518</v>
      </c>
      <c r="V960" s="49" t="n">
        <v>1.84645329536003</v>
      </c>
      <c r="W960" s="49" t="n">
        <v>1.818447364007695</v>
      </c>
      <c r="X960" s="49" t="n">
        <v>1.791414145063744</v>
      </c>
      <c r="Y960" s="49" t="n">
        <v>1.764838753479214</v>
      </c>
      <c r="Z960" s="49" t="n">
        <v>1.74140755646785</v>
      </c>
      <c r="AA960" s="49" t="n">
        <v>1.69404335622418</v>
      </c>
      <c r="AB960" s="49" t="n">
        <v>1.665442344342837</v>
      </c>
      <c r="AC960" s="49" t="n">
        <v>1.637608577416812</v>
      </c>
      <c r="AD960" s="49" t="n">
        <v>1.610470405360879</v>
      </c>
      <c r="AE960" s="49" t="n">
        <v>1.583965486344982</v>
      </c>
      <c r="AF960" s="50" t="n">
        <v>1.558039253084867</v>
      </c>
    </row>
    <row r="961" hidden="1" s="108">
      <c r="A961" s="49" t="inlineStr">
        <is>
          <t>Canada_Onshore_2_high_temp_optimistic</t>
        </is>
      </c>
      <c r="B961" s="49" t="n">
        <v>4.840146064525989</v>
      </c>
      <c r="C961" s="49" t="n">
        <v>4.612536573133524</v>
      </c>
      <c r="D961" s="49" t="n">
        <v>4.394094478820061</v>
      </c>
      <c r="E961" s="49" t="n">
        <v>4.182094684448749</v>
      </c>
      <c r="F961" s="49" t="n">
        <v>3.974551696620746</v>
      </c>
      <c r="G961" s="49" t="n">
        <v>3.769957494324435</v>
      </c>
      <c r="H961" s="49" t="n">
        <v>3.567123817814986</v>
      </c>
      <c r="I961" s="49" t="n">
        <v>3.36508261214384</v>
      </c>
      <c r="J961" s="49" t="n">
        <v>3.163020562079083</v>
      </c>
      <c r="K961" s="49" t="n">
        <v>2.96023447574357</v>
      </c>
      <c r="L961" s="49" t="n">
        <v>2.756099874887706</v>
      </c>
      <c r="M961" s="49" t="n">
        <v>2.695476372620401</v>
      </c>
      <c r="N961" s="49" t="n">
        <v>2.6475214220701</v>
      </c>
      <c r="O961" s="49" t="n">
        <v>2.600970876678734</v>
      </c>
      <c r="P961" s="49" t="n">
        <v>2.555913619599098</v>
      </c>
      <c r="Q961" s="49" t="n">
        <v>2.512751677028927</v>
      </c>
      <c r="R961" s="49" t="n">
        <v>2.470253471677673</v>
      </c>
      <c r="S961" s="49" t="n">
        <v>2.428618457658287</v>
      </c>
      <c r="T961" s="49" t="n">
        <v>2.389993548547178</v>
      </c>
      <c r="U961" s="49" t="n">
        <v>2.350947181335878</v>
      </c>
      <c r="V961" s="49" t="n">
        <v>2.311729012863631</v>
      </c>
      <c r="W961" s="49" t="n">
        <v>2.277283013620213</v>
      </c>
      <c r="X961" s="49" t="n">
        <v>2.244073342455397</v>
      </c>
      <c r="Y961" s="49" t="n">
        <v>2.21143804157657</v>
      </c>
      <c r="Z961" s="49" t="n">
        <v>2.18282696829367</v>
      </c>
      <c r="AA961" s="49" t="n">
        <v>2.123467726966034</v>
      </c>
      <c r="AB961" s="49" t="n">
        <v>2.088193274522471</v>
      </c>
      <c r="AC961" s="49" t="n">
        <v>2.053890567897649</v>
      </c>
      <c r="AD961" s="49" t="n">
        <v>2.020467147998289</v>
      </c>
      <c r="AE961" s="49" t="n">
        <v>1.987842546424506</v>
      </c>
      <c r="AF961" s="50" t="n">
        <v>1.955946309561028</v>
      </c>
    </row>
    <row r="962" hidden="1" s="108">
      <c r="A962" s="49" t="inlineStr">
        <is>
          <t>Canada_Onshore_3_high_temp_optimistic</t>
        </is>
      </c>
      <c r="B962" s="49" t="n">
        <v>6.080539340707817</v>
      </c>
      <c r="C962" s="49" t="n">
        <v>5.802834534352685</v>
      </c>
      <c r="D962" s="49" t="n">
        <v>5.536871250662388</v>
      </c>
      <c r="E962" s="49" t="n">
        <v>5.278996541583119</v>
      </c>
      <c r="F962" s="49" t="n">
        <v>5.026528486353116</v>
      </c>
      <c r="G962" s="49" t="n">
        <v>4.777408971897451</v>
      </c>
      <c r="H962" s="49" t="n">
        <v>4.529994358935598</v>
      </c>
      <c r="I962" s="49" t="n">
        <v>4.282922871887267</v>
      </c>
      <c r="J962" s="49" t="n">
        <v>4.035026889795944</v>
      </c>
      <c r="K962" s="49" t="n">
        <v>3.785272611920491</v>
      </c>
      <c r="L962" s="49" t="n">
        <v>3.532716968564445</v>
      </c>
      <c r="M962" s="49" t="n">
        <v>3.454914407196219</v>
      </c>
      <c r="N962" s="49" t="n">
        <v>3.393686621449528</v>
      </c>
      <c r="O962" s="49" t="n">
        <v>3.334287117125084</v>
      </c>
      <c r="P962" s="49" t="n">
        <v>3.276831438104982</v>
      </c>
      <c r="Q962" s="49" t="n">
        <v>3.221844658219342</v>
      </c>
      <c r="R962" s="49" t="n">
        <v>3.167714963336233</v>
      </c>
      <c r="S962" s="49" t="n">
        <v>3.11470285409108</v>
      </c>
      <c r="T962" s="49" t="n">
        <v>3.065614868474736</v>
      </c>
      <c r="U962" s="49" t="n">
        <v>3.015963306994313</v>
      </c>
      <c r="V962" s="49" t="n">
        <v>2.966074823123287</v>
      </c>
      <c r="W962" s="49" t="n">
        <v>2.922455112542989</v>
      </c>
      <c r="X962" s="49" t="n">
        <v>2.880435836727747</v>
      </c>
      <c r="Y962" s="49" t="n">
        <v>2.839151353627515</v>
      </c>
      <c r="Z962" s="49" t="n">
        <v>2.803107535875665</v>
      </c>
      <c r="AA962" s="49" t="n">
        <v>2.726887955927142</v>
      </c>
      <c r="AB962" s="49" t="n">
        <v>2.682113826005101</v>
      </c>
      <c r="AC962" s="49" t="n">
        <v>2.638593328420174</v>
      </c>
      <c r="AD962" s="49" t="n">
        <v>2.596205039147556</v>
      </c>
      <c r="AE962" s="49" t="n">
        <v>2.55484324197239</v>
      </c>
      <c r="AF962" s="50" t="n">
        <v>2.514415339379039</v>
      </c>
    </row>
    <row r="963" hidden="1" s="108">
      <c r="A963" s="49" t="inlineStr">
        <is>
          <t>Canada_PV_4_high_temp_optimistic</t>
        </is>
      </c>
      <c r="B963" s="49" t="n">
        <v>8.368250837336056</v>
      </c>
      <c r="C963" s="49" t="n">
        <v>7.798725929490033</v>
      </c>
      <c r="D963" s="49" t="n">
        <v>7.274302324121235</v>
      </c>
      <c r="E963" s="49" t="n">
        <v>6.780509051147744</v>
      </c>
      <c r="F963" s="49" t="n">
        <v>6.308166596295746</v>
      </c>
      <c r="G963" s="49" t="n">
        <v>5.851090661936831</v>
      </c>
      <c r="H963" s="49" t="n">
        <v>5.404908684105477</v>
      </c>
      <c r="I963" s="49" t="n">
        <v>4.966402061655151</v>
      </c>
      <c r="J963" s="49" t="n">
        <v>4.533118039666851</v>
      </c>
      <c r="K963" s="49" t="n">
        <v>4.103129258843721</v>
      </c>
      <c r="L963" s="49" t="n">
        <v>3.674878603015791</v>
      </c>
      <c r="M963" s="49" t="n">
        <v>3.574148914471674</v>
      </c>
      <c r="N963" s="49" t="n">
        <v>3.480721437234402</v>
      </c>
      <c r="O963" s="49" t="n">
        <v>3.392135987499812</v>
      </c>
      <c r="P963" s="49" t="n">
        <v>3.307947663421984</v>
      </c>
      <c r="Q963" s="49" t="n">
        <v>3.226589830540699</v>
      </c>
      <c r="R963" s="49" t="n">
        <v>3.147111704070373</v>
      </c>
      <c r="S963" s="49" t="n">
        <v>3.071505841236423</v>
      </c>
      <c r="T963" s="49" t="n">
        <v>2.998332763678838</v>
      </c>
      <c r="U963" s="49" t="n">
        <v>2.927836442459192</v>
      </c>
      <c r="V963" s="49" t="n">
        <v>2.858850129909787</v>
      </c>
      <c r="W963" s="49" t="n">
        <v>2.788895655233563</v>
      </c>
      <c r="X963" s="49" t="n">
        <v>2.719738741657317</v>
      </c>
      <c r="Y963" s="49" t="n">
        <v>2.653145097448959</v>
      </c>
      <c r="Z963" s="49" t="n">
        <v>2.595620335473036</v>
      </c>
      <c r="AA963" s="49" t="n">
        <v>2.498352051802716</v>
      </c>
      <c r="AB963" s="49" t="n">
        <v>2.433510553885763</v>
      </c>
      <c r="AC963" s="49" t="n">
        <v>2.37098126929412</v>
      </c>
      <c r="AD963" s="49" t="n">
        <v>2.310497440937914</v>
      </c>
      <c r="AE963" s="49" t="n">
        <v>2.251835495401222</v>
      </c>
      <c r="AF963" s="50" t="n">
        <v>2.194806379011062</v>
      </c>
    </row>
    <row r="964" hidden="1" s="108">
      <c r="A964" s="49" t="inlineStr">
        <is>
          <t>Switzerland_PV_4_low_temp_optimistic</t>
        </is>
      </c>
      <c r="B964" s="49" t="n">
        <v>4.589685352924286</v>
      </c>
      <c r="C964" s="49" t="n">
        <v>4.35793872866981</v>
      </c>
      <c r="D964" s="49" t="n">
        <v>4.163582819261338</v>
      </c>
      <c r="E964" s="49" t="n">
        <v>3.995707114672264</v>
      </c>
      <c r="F964" s="49" t="n">
        <v>3.84746310411205</v>
      </c>
      <c r="G964" s="49" t="n">
        <v>3.714298836609473</v>
      </c>
      <c r="H964" s="49" t="n">
        <v>3.593050861863253</v>
      </c>
      <c r="I964" s="49" t="n">
        <v>3.481440629781454</v>
      </c>
      <c r="J964" s="49" t="n">
        <v>3.377778050849735</v>
      </c>
      <c r="K964" s="49" t="n">
        <v>3.28077834479039</v>
      </c>
      <c r="L964" s="49" t="n">
        <v>3.189444246385727</v>
      </c>
      <c r="M964" s="49" t="n">
        <v>3.080527256108276</v>
      </c>
      <c r="N964" s="49" t="n">
        <v>2.979654268431716</v>
      </c>
      <c r="O964" s="49" t="n">
        <v>2.884285639331726</v>
      </c>
      <c r="P964" s="49" t="n">
        <v>2.793910423822025</v>
      </c>
      <c r="Q964" s="49" t="n">
        <v>2.70692739760113</v>
      </c>
      <c r="R964" s="49" t="n">
        <v>2.622364289238718</v>
      </c>
      <c r="S964" s="49" t="n">
        <v>2.54212543965856</v>
      </c>
      <c r="T964" s="49" t="n">
        <v>2.464762322941858</v>
      </c>
      <c r="U964" s="49" t="n">
        <v>2.39047292689601</v>
      </c>
      <c r="V964" s="49" t="n">
        <v>2.318098847005997</v>
      </c>
      <c r="W964" s="49" t="n">
        <v>2.245361238786832</v>
      </c>
      <c r="X964" s="49" t="n">
        <v>2.173787207112226</v>
      </c>
      <c r="Y964" s="49" t="n">
        <v>2.105034769539034</v>
      </c>
      <c r="Z964" s="49" t="n">
        <v>2.045207276867617</v>
      </c>
      <c r="AA964" s="49" t="n">
        <v>1.948325284130623</v>
      </c>
      <c r="AB964" s="49" t="n">
        <v>1.882383771242044</v>
      </c>
      <c r="AC964" s="49" t="n">
        <v>1.818936758874483</v>
      </c>
      <c r="AD964" s="49" t="n">
        <v>1.757705841802851</v>
      </c>
      <c r="AE964" s="49" t="n">
        <v>1.698456944129723</v>
      </c>
      <c r="AF964" s="50" t="n">
        <v>1.640991465721773</v>
      </c>
    </row>
    <row r="965" hidden="1" s="108">
      <c r="A965" s="49" t="inlineStr">
        <is>
          <t>Switzerland_PV_4_high_temp_optimistic</t>
        </is>
      </c>
      <c r="B965" s="49" t="n">
        <v>8.668546456223005</v>
      </c>
      <c r="C965" s="49" t="n">
        <v>8.078843022252597</v>
      </c>
      <c r="D965" s="49" t="n">
        <v>7.532323329271855</v>
      </c>
      <c r="E965" s="49" t="n">
        <v>7.014923640150607</v>
      </c>
      <c r="F965" s="49" t="n">
        <v>6.517708283440865</v>
      </c>
      <c r="G965" s="49" t="n">
        <v>6.034644337103745</v>
      </c>
      <c r="H965" s="49" t="n">
        <v>5.561454424428143</v>
      </c>
      <c r="I965" s="49" t="n">
        <v>5.094978933350397</v>
      </c>
      <c r="J965" s="49" t="n">
        <v>4.632799572384429</v>
      </c>
      <c r="K965" s="49" t="n">
        <v>4.173006055705528</v>
      </c>
      <c r="L965" s="49" t="n">
        <v>3.714045473840138</v>
      </c>
      <c r="M965" s="49" t="n">
        <v>3.614157065631158</v>
      </c>
      <c r="N965" s="49" t="n">
        <v>3.521114397018929</v>
      </c>
      <c r="O965" s="49" t="n">
        <v>3.432618158822916</v>
      </c>
      <c r="P965" s="49" t="n">
        <v>3.348251947428166</v>
      </c>
      <c r="Q965" s="49" t="n">
        <v>3.266551757108802</v>
      </c>
      <c r="R965" s="49" t="n">
        <v>3.186629082610565</v>
      </c>
      <c r="S965" s="49" t="n">
        <v>3.110344421034339</v>
      </c>
      <c r="T965" s="49" t="n">
        <v>3.036352851309418</v>
      </c>
      <c r="U965" s="49" t="n">
        <v>2.964881762562904</v>
      </c>
      <c r="V965" s="49" t="n">
        <v>2.89484122854233</v>
      </c>
      <c r="W965" s="49" t="n">
        <v>2.82391732287455</v>
      </c>
      <c r="X965" s="49" t="n">
        <v>2.75375876428442</v>
      </c>
      <c r="Y965" s="49" t="n">
        <v>2.686014539144323</v>
      </c>
      <c r="Z965" s="49" t="n">
        <v>2.626760883594212</v>
      </c>
      <c r="AA965" s="49" t="n">
        <v>2.530407620251081</v>
      </c>
      <c r="AB965" s="49" t="n">
        <v>2.464360206188757</v>
      </c>
      <c r="AC965" s="49" t="n">
        <v>2.4004929823709</v>
      </c>
      <c r="AD965" s="49" t="n">
        <v>2.338556967957751</v>
      </c>
      <c r="AE965" s="49" t="n">
        <v>2.278343473969494</v>
      </c>
      <c r="AF965" s="50" t="n">
        <v>2.219676019417868</v>
      </c>
    </row>
    <row r="966" hidden="1" s="108">
      <c r="A966" s="49" t="inlineStr">
        <is>
          <t>Chile_Onshore_1_low_temp_optimistic</t>
        </is>
      </c>
      <c r="B966" s="49" t="n">
        <v>2.844937341825525</v>
      </c>
      <c r="C966" s="49" t="n">
        <v>2.762067061711862</v>
      </c>
      <c r="D966" s="49" t="n">
        <v>2.688531222624543</v>
      </c>
      <c r="E966" s="49" t="n">
        <v>2.622285324181585</v>
      </c>
      <c r="F966" s="49" t="n">
        <v>2.561880498022896</v>
      </c>
      <c r="G966" s="49" t="n">
        <v>2.506254757976574</v>
      </c>
      <c r="H966" s="49" t="n">
        <v>2.454607844212159</v>
      </c>
      <c r="I966" s="49" t="n">
        <v>2.406322603592598</v>
      </c>
      <c r="J966" s="49" t="n">
        <v>2.360913653440716</v>
      </c>
      <c r="K966" s="49" t="n">
        <v>2.317992747082583</v>
      </c>
      <c r="L966" s="49" t="n">
        <v>2.277244744677906</v>
      </c>
      <c r="M966" s="49" t="n">
        <v>2.216857034758533</v>
      </c>
      <c r="N966" s="49" t="n">
        <v>2.168944642207274</v>
      </c>
      <c r="O966" s="49" t="n">
        <v>2.12268083364034</v>
      </c>
      <c r="P966" s="49" t="n">
        <v>2.078132991176827</v>
      </c>
      <c r="Q966" s="49" t="n">
        <v>2.035663825466697</v>
      </c>
      <c r="R966" s="49" t="n">
        <v>1.994092382385213</v>
      </c>
      <c r="S966" s="49" t="n">
        <v>1.953596414460296</v>
      </c>
      <c r="T966" s="49" t="n">
        <v>1.916176267144616</v>
      </c>
      <c r="U966" s="49" t="n">
        <v>1.878597857318056</v>
      </c>
      <c r="V966" s="49" t="n">
        <v>1.841093597522944</v>
      </c>
      <c r="W966" s="49" t="n">
        <v>1.808248972570347</v>
      </c>
      <c r="X966" s="49" t="n">
        <v>1.776758803504582</v>
      </c>
      <c r="Y966" s="49" t="n">
        <v>1.745999463181055</v>
      </c>
      <c r="Z966" s="49" t="n">
        <v>1.719145624007536</v>
      </c>
      <c r="AA966" s="49" t="n">
        <v>1.664177848456288</v>
      </c>
      <c r="AB966" s="49" t="n">
        <v>1.631621453652753</v>
      </c>
      <c r="AC966" s="49" t="n">
        <v>1.600151724031185</v>
      </c>
      <c r="AD966" s="49" t="n">
        <v>1.569675007278347</v>
      </c>
      <c r="AE966" s="49" t="n">
        <v>1.540109575404166</v>
      </c>
      <c r="AF966" s="50" t="n">
        <v>1.511383673412301</v>
      </c>
    </row>
    <row r="967" hidden="1" s="108">
      <c r="A967" s="49" t="inlineStr">
        <is>
          <t>Chile_Onshore_2_low_temp_optimistic</t>
        </is>
      </c>
      <c r="B967" s="49" t="n">
        <v>3.471315507936609</v>
      </c>
      <c r="C967" s="49" t="n">
        <v>3.369760196986893</v>
      </c>
      <c r="D967" s="49" t="n">
        <v>3.279797410317875</v>
      </c>
      <c r="E967" s="49" t="n">
        <v>3.198886600955367</v>
      </c>
      <c r="F967" s="49" t="n">
        <v>3.125227378957239</v>
      </c>
      <c r="G967" s="49" t="n">
        <v>3.057500110612822</v>
      </c>
      <c r="H967" s="49" t="n">
        <v>2.994710394707245</v>
      </c>
      <c r="I967" s="49" t="n">
        <v>2.936091366474548</v>
      </c>
      <c r="J967" s="49" t="n">
        <v>2.881039905005003</v>
      </c>
      <c r="K967" s="49" t="n">
        <v>2.829073594957715</v>
      </c>
      <c r="L967" s="49" t="n">
        <v>2.77980086684195</v>
      </c>
      <c r="M967" s="49" t="n">
        <v>2.706263162566339</v>
      </c>
      <c r="N967" s="49" t="n">
        <v>2.648212756064741</v>
      </c>
      <c r="O967" s="49" t="n">
        <v>2.592197489215774</v>
      </c>
      <c r="P967" s="49" t="n">
        <v>2.538301469930792</v>
      </c>
      <c r="Q967" s="49" t="n">
        <v>2.486975837430545</v>
      </c>
      <c r="R967" s="49" t="n">
        <v>2.436753328982253</v>
      </c>
      <c r="S967" s="49" t="n">
        <v>2.387855127416482</v>
      </c>
      <c r="T967" s="49" t="n">
        <v>2.342767731228542</v>
      </c>
      <c r="U967" s="49" t="n">
        <v>2.297471937562161</v>
      </c>
      <c r="V967" s="49" t="n">
        <v>2.252256743684666</v>
      </c>
      <c r="W967" s="49" t="n">
        <v>2.212834246756443</v>
      </c>
      <c r="X967" s="49" t="n">
        <v>2.17506301986074</v>
      </c>
      <c r="Y967" s="49" t="n">
        <v>2.138167602257813</v>
      </c>
      <c r="Z967" s="49" t="n">
        <v>2.106090869650493</v>
      </c>
      <c r="AA967" s="49" t="n">
        <v>2.039066998381904</v>
      </c>
      <c r="AB967" s="49" t="n">
        <v>1.99984887741987</v>
      </c>
      <c r="AC967" s="49" t="n">
        <v>1.961948858166875</v>
      </c>
      <c r="AD967" s="49" t="n">
        <v>1.925250064484988</v>
      </c>
      <c r="AE967" s="49" t="n">
        <v>1.889650476464149</v>
      </c>
      <c r="AF967" s="50" t="n">
        <v>1.855060497590863</v>
      </c>
    </row>
    <row r="968" hidden="1" s="108">
      <c r="A968" s="49" t="inlineStr">
        <is>
          <t>Chile_Onshore_3_low_temp_optimistic</t>
        </is>
      </c>
      <c r="B968" s="49" t="n">
        <v>4.788941893136241</v>
      </c>
      <c r="C968" s="49" t="n">
        <v>4.648073144716875</v>
      </c>
      <c r="D968" s="49" t="n">
        <v>4.523549116217525</v>
      </c>
      <c r="E968" s="49" t="n">
        <v>4.411785401467712</v>
      </c>
      <c r="F968" s="49" t="n">
        <v>4.310241884693111</v>
      </c>
      <c r="G968" s="49" t="n">
        <v>4.217056751243234</v>
      </c>
      <c r="H968" s="49" t="n">
        <v>4.130827058612516</v>
      </c>
      <c r="I968" s="49" t="n">
        <v>4.050470896667284</v>
      </c>
      <c r="J968" s="49" t="n">
        <v>3.97513738235012</v>
      </c>
      <c r="K968" s="49" t="n">
        <v>3.904145936705338</v>
      </c>
      <c r="L968" s="49" t="n">
        <v>3.836944155601758</v>
      </c>
      <c r="M968" s="49" t="n">
        <v>3.735784565518264</v>
      </c>
      <c r="N968" s="49" t="n">
        <v>3.656433018793467</v>
      </c>
      <c r="O968" s="49" t="n">
        <v>3.579910302889434</v>
      </c>
      <c r="P968" s="49" t="n">
        <v>3.506334176544843</v>
      </c>
      <c r="Q968" s="49" t="n">
        <v>3.436339568951258</v>
      </c>
      <c r="R968" s="49" t="n">
        <v>3.367857524967639</v>
      </c>
      <c r="S968" s="49" t="n">
        <v>3.301199512640884</v>
      </c>
      <c r="T968" s="49" t="n">
        <v>3.239867605045561</v>
      </c>
      <c r="U968" s="49" t="n">
        <v>3.178199012906716</v>
      </c>
      <c r="V968" s="49" t="n">
        <v>3.116601536038162</v>
      </c>
      <c r="W968" s="49" t="n">
        <v>3.06313443196985</v>
      </c>
      <c r="X968" s="49" t="n">
        <v>3.011981298075515</v>
      </c>
      <c r="Y968" s="49" t="n">
        <v>2.962050632108025</v>
      </c>
      <c r="Z968" s="49" t="n">
        <v>2.918895411708932</v>
      </c>
      <c r="AA968" s="49" t="n">
        <v>2.826513081745592</v>
      </c>
      <c r="AB968" s="49" t="n">
        <v>2.773278180880686</v>
      </c>
      <c r="AC968" s="49" t="n">
        <v>2.721889389823629</v>
      </c>
      <c r="AD968" s="49" t="n">
        <v>2.672182511675024</v>
      </c>
      <c r="AE968" s="49" t="n">
        <v>2.624014244001271</v>
      </c>
      <c r="AF968" s="50" t="n">
        <v>2.577258756562672</v>
      </c>
    </row>
    <row r="969" hidden="1" s="108">
      <c r="A969" s="49" t="inlineStr">
        <is>
          <t>Chile_Offshore_1_low_temp_optimistic</t>
        </is>
      </c>
      <c r="B969" s="49" t="n">
        <v>3.477763425810338</v>
      </c>
      <c r="C969" s="49" t="n">
        <v>3.353309575870859</v>
      </c>
      <c r="D969" s="49" t="n">
        <v>3.248888803453237</v>
      </c>
      <c r="E969" s="49" t="n">
        <v>3.158713157646126</v>
      </c>
      <c r="F969" s="49" t="n">
        <v>3.0791565393735</v>
      </c>
      <c r="G969" s="49" t="n">
        <v>3.007804401812703</v>
      </c>
      <c r="H969" s="49" t="n">
        <v>2.942972015539709</v>
      </c>
      <c r="I969" s="49" t="n">
        <v>2.883439541851009</v>
      </c>
      <c r="J969" s="49" t="n">
        <v>2.828296782289727</v>
      </c>
      <c r="K969" s="49" t="n">
        <v>2.776847434517109</v>
      </c>
      <c r="L969" s="49" t="n">
        <v>2.728547514342645</v>
      </c>
      <c r="M969" s="49" t="n">
        <v>2.639213678724427</v>
      </c>
      <c r="N969" s="49" t="n">
        <v>2.561564391668806</v>
      </c>
      <c r="O969" s="49" t="n">
        <v>2.491548552247519</v>
      </c>
      <c r="P969" s="49" t="n">
        <v>2.427468827460502</v>
      </c>
      <c r="Q969" s="49" t="n">
        <v>2.36827458462408</v>
      </c>
      <c r="R969" s="49" t="n">
        <v>2.313597999893817</v>
      </c>
      <c r="S969" s="49" t="n">
        <v>2.261782321845885</v>
      </c>
      <c r="T969" s="49" t="n">
        <v>2.212937558724625</v>
      </c>
      <c r="U969" s="49" t="n">
        <v>2.167253148510799</v>
      </c>
      <c r="V969" s="49" t="n">
        <v>2.122651571588163</v>
      </c>
      <c r="W969" s="49" t="n">
        <v>2.072460411677781</v>
      </c>
      <c r="X969" s="49" t="n">
        <v>2.024525948973132</v>
      </c>
      <c r="Y969" s="49" t="n">
        <v>1.979628245257183</v>
      </c>
      <c r="Z969" s="49" t="n">
        <v>1.939315620203899</v>
      </c>
      <c r="AA969" s="49" t="n">
        <v>1.881086769070595</v>
      </c>
      <c r="AB969" s="49" t="n">
        <v>1.840474333960967</v>
      </c>
      <c r="AC969" s="49" t="n">
        <v>1.80196220178951</v>
      </c>
      <c r="AD969" s="49" t="n">
        <v>1.765288236918168</v>
      </c>
      <c r="AE969" s="49" t="n">
        <v>1.73023740892998</v>
      </c>
      <c r="AF969" s="50" t="n">
        <v>1.696631171060933</v>
      </c>
    </row>
    <row r="970" hidden="1" s="108">
      <c r="A970" s="49" t="inlineStr">
        <is>
          <t>Chile_Offshore_2_low_temp_optimistic</t>
        </is>
      </c>
      <c r="B970" s="49" t="n">
        <v>4.889120997113109</v>
      </c>
      <c r="C970" s="49" t="n">
        <v>4.711543145011111</v>
      </c>
      <c r="D970" s="49" t="n">
        <v>4.563218399250415</v>
      </c>
      <c r="E970" s="49" t="n">
        <v>4.435689897825914</v>
      </c>
      <c r="F970" s="49" t="n">
        <v>4.323659555278468</v>
      </c>
      <c r="G970" s="49" t="n">
        <v>4.223599533394509</v>
      </c>
      <c r="H970" s="49" t="n">
        <v>4.133048356154116</v>
      </c>
      <c r="I970" s="49" t="n">
        <v>4.050223813866184</v>
      </c>
      <c r="J970" s="49" t="n">
        <v>3.97379612040044</v>
      </c>
      <c r="K970" s="49" t="n">
        <v>3.902748017825221</v>
      </c>
      <c r="L970" s="49" t="n">
        <v>3.836284802684297</v>
      </c>
      <c r="M970" s="49" t="n">
        <v>3.710264462914836</v>
      </c>
      <c r="N970" s="49" t="n">
        <v>3.601273854139345</v>
      </c>
      <c r="O970" s="49" t="n">
        <v>3.503394037621124</v>
      </c>
      <c r="P970" s="49" t="n">
        <v>3.414145625004987</v>
      </c>
      <c r="Q970" s="49" t="n">
        <v>3.331994193624898</v>
      </c>
      <c r="R970" s="49" t="n">
        <v>3.25640314859259</v>
      </c>
      <c r="S970" s="49" t="n">
        <v>3.184951986941858</v>
      </c>
      <c r="T970" s="49" t="n">
        <v>3.117802303408132</v>
      </c>
      <c r="U970" s="49" t="n">
        <v>3.055231790089746</v>
      </c>
      <c r="V970" s="49" t="n">
        <v>2.994204648526927</v>
      </c>
      <c r="W970" s="49" t="n">
        <v>2.92492717705075</v>
      </c>
      <c r="X970" s="49" t="n">
        <v>2.858920619230243</v>
      </c>
      <c r="Y970" s="49" t="n">
        <v>2.797326774381029</v>
      </c>
      <c r="Z970" s="49" t="n">
        <v>2.742411274197492</v>
      </c>
      <c r="AA970" s="49" t="n">
        <v>2.661271010658346</v>
      </c>
      <c r="AB970" s="49" t="n">
        <v>2.605865769246561</v>
      </c>
      <c r="AC970" s="49" t="n">
        <v>2.553508629376312</v>
      </c>
      <c r="AD970" s="49" t="n">
        <v>2.503817365748125</v>
      </c>
      <c r="AE970" s="49" t="n">
        <v>2.456478513940183</v>
      </c>
      <c r="AF970" s="50" t="n">
        <v>2.411231863350724</v>
      </c>
    </row>
    <row r="971" hidden="1" s="108">
      <c r="A971" s="49" t="inlineStr">
        <is>
          <t>Chile_PV_3_low_temp_optimistic</t>
        </is>
      </c>
      <c r="B971" s="49" t="n">
        <v>3.246024909327518</v>
      </c>
      <c r="C971" s="49" t="n">
        <v>3.083333615630509</v>
      </c>
      <c r="D971" s="49" t="n">
        <v>2.946858956014529</v>
      </c>
      <c r="E971" s="49" t="n">
        <v>2.828935512356929</v>
      </c>
      <c r="F971" s="49" t="n">
        <v>2.724750838290274</v>
      </c>
      <c r="G971" s="49" t="n">
        <v>2.631105827295627</v>
      </c>
      <c r="H971" s="49" t="n">
        <v>2.545776998872894</v>
      </c>
      <c r="I971" s="49" t="n">
        <v>2.467162770513247</v>
      </c>
      <c r="J971" s="49" t="n">
        <v>2.394075204699976</v>
      </c>
      <c r="K971" s="49" t="n">
        <v>2.325611321286814</v>
      </c>
      <c r="L971" s="49" t="n">
        <v>2.261070318114557</v>
      </c>
      <c r="M971" s="49" t="n">
        <v>2.184100331591289</v>
      </c>
      <c r="N971" s="49" t="n">
        <v>2.112701995217039</v>
      </c>
      <c r="O971" s="49" t="n">
        <v>2.045122072481798</v>
      </c>
      <c r="P971" s="49" t="n">
        <v>1.981008022842669</v>
      </c>
      <c r="Q971" s="49" t="n">
        <v>1.919254162114727</v>
      </c>
      <c r="R971" s="49" t="n">
        <v>1.859188975612978</v>
      </c>
      <c r="S971" s="49" t="n">
        <v>1.802127935156894</v>
      </c>
      <c r="T971" s="49" t="n">
        <v>1.747070566412072</v>
      </c>
      <c r="U971" s="49" t="n">
        <v>1.6941536962455</v>
      </c>
      <c r="V971" s="49" t="n">
        <v>1.642577018645506</v>
      </c>
      <c r="W971" s="49" t="n">
        <v>1.59072211156644</v>
      </c>
      <c r="X971" s="49" t="n">
        <v>1.539706969269456</v>
      </c>
      <c r="Y971" s="49" t="n">
        <v>1.490680539243187</v>
      </c>
      <c r="Z971" s="49" t="n">
        <v>1.447876887176811</v>
      </c>
      <c r="AA971" s="49" t="n">
        <v>1.379412758491157</v>
      </c>
      <c r="AB971" s="49" t="n">
        <v>1.332432271893445</v>
      </c>
      <c r="AC971" s="49" t="n">
        <v>1.287221011018396</v>
      </c>
      <c r="AD971" s="49" t="n">
        <v>1.243588598616405</v>
      </c>
      <c r="AE971" s="49" t="n">
        <v>1.201374954449987</v>
      </c>
      <c r="AF971" s="50" t="n">
        <v>1.160444243977398</v>
      </c>
    </row>
    <row r="972" hidden="1" s="108">
      <c r="A972" s="49" t="inlineStr">
        <is>
          <t>Chile_PV_4_low_temp_optimistic</t>
        </is>
      </c>
      <c r="B972" s="49" t="n">
        <v>3.858778202982677</v>
      </c>
      <c r="C972" s="49" t="n">
        <v>3.663029665556623</v>
      </c>
      <c r="D972" s="49" t="n">
        <v>3.499018203917863</v>
      </c>
      <c r="E972" s="49" t="n">
        <v>3.357474970308748</v>
      </c>
      <c r="F972" s="49" t="n">
        <v>3.232581527200888</v>
      </c>
      <c r="G972" s="49" t="n">
        <v>3.120470377452663</v>
      </c>
      <c r="H972" s="49" t="n">
        <v>3.01845365742526</v>
      </c>
      <c r="I972" s="49" t="n">
        <v>2.924595350257273</v>
      </c>
      <c r="J972" s="49" t="n">
        <v>2.83745945696616</v>
      </c>
      <c r="K972" s="49" t="n">
        <v>2.755954397188111</v>
      </c>
      <c r="L972" s="49" t="n">
        <v>2.679232928700366</v>
      </c>
      <c r="M972" s="49" t="n">
        <v>2.587686794070948</v>
      </c>
      <c r="N972" s="49" t="n">
        <v>2.502923945789993</v>
      </c>
      <c r="O972" s="49" t="n">
        <v>2.422802487690258</v>
      </c>
      <c r="P972" s="49" t="n">
        <v>2.346892307582244</v>
      </c>
      <c r="Q972" s="49" t="n">
        <v>2.273842606860454</v>
      </c>
      <c r="R972" s="49" t="n">
        <v>2.20283311763652</v>
      </c>
      <c r="S972" s="49" t="n">
        <v>2.135472453304932</v>
      </c>
      <c r="T972" s="49" t="n">
        <v>2.070538208749459</v>
      </c>
      <c r="U972" s="49" t="n">
        <v>2.008198199137124</v>
      </c>
      <c r="V972" s="49" t="n">
        <v>1.947474527255723</v>
      </c>
      <c r="W972" s="49" t="n">
        <v>1.886436438189386</v>
      </c>
      <c r="X972" s="49" t="n">
        <v>1.826384391553186</v>
      </c>
      <c r="Y972" s="49" t="n">
        <v>1.768720466882604</v>
      </c>
      <c r="Z972" s="49" t="n">
        <v>1.718607283732708</v>
      </c>
      <c r="AA972" s="49" t="n">
        <v>1.637159307374169</v>
      </c>
      <c r="AB972" s="49" t="n">
        <v>1.581879265498637</v>
      </c>
      <c r="AC972" s="49" t="n">
        <v>1.528714265339274</v>
      </c>
      <c r="AD972" s="49" t="n">
        <v>1.477430076309109</v>
      </c>
      <c r="AE972" s="49" t="n">
        <v>1.427829781848593</v>
      </c>
      <c r="AF972" s="50" t="n">
        <v>1.379746326496047</v>
      </c>
    </row>
    <row r="973" hidden="1" s="108">
      <c r="A973" s="49" t="inlineStr">
        <is>
          <t>Chile_Onshore_1_high_temp_optimistic</t>
        </is>
      </c>
      <c r="B973" s="49" t="n">
        <v>3.97997160977703</v>
      </c>
      <c r="C973" s="49" t="n">
        <v>3.784977885403523</v>
      </c>
      <c r="D973" s="49" t="n">
        <v>3.598374640505882</v>
      </c>
      <c r="E973" s="49" t="n">
        <v>3.418172049281648</v>
      </c>
      <c r="F973" s="49" t="n">
        <v>3.242949594278208</v>
      </c>
      <c r="G973" s="49" t="n">
        <v>3.071656784255576</v>
      </c>
      <c r="H973" s="49" t="n">
        <v>2.903493554215564</v>
      </c>
      <c r="I973" s="49" t="n">
        <v>2.737835056965768</v>
      </c>
      <c r="J973" s="49" t="n">
        <v>2.574182499821694</v>
      </c>
      <c r="K973" s="49" t="n">
        <v>2.412129936562036</v>
      </c>
      <c r="L973" s="49" t="n">
        <v>2.251341197775386</v>
      </c>
      <c r="M973" s="49" t="n">
        <v>2.201771781733998</v>
      </c>
      <c r="N973" s="49" t="n">
        <v>2.162654548640187</v>
      </c>
      <c r="O973" s="49" t="n">
        <v>2.124700345393867</v>
      </c>
      <c r="P973" s="49" t="n">
        <v>2.08798362262211</v>
      </c>
      <c r="Q973" s="49" t="n">
        <v>2.052837644862847</v>
      </c>
      <c r="R973" s="49" t="n">
        <v>2.018246071519455</v>
      </c>
      <c r="S973" s="49" t="n">
        <v>1.984374239792134</v>
      </c>
      <c r="T973" s="49" t="n">
        <v>1.952998278211113</v>
      </c>
      <c r="U973" s="49" t="n">
        <v>1.921281752189799</v>
      </c>
      <c r="V973" s="49" t="n">
        <v>1.889430804557145</v>
      </c>
      <c r="W973" s="49" t="n">
        <v>1.861467395090475</v>
      </c>
      <c r="X973" s="49" t="n">
        <v>1.834547189131641</v>
      </c>
      <c r="Y973" s="49" t="n">
        <v>1.808123141208242</v>
      </c>
      <c r="Z973" s="49" t="n">
        <v>1.78505680799816</v>
      </c>
      <c r="AA973" s="49" t="n">
        <v>1.736503887942182</v>
      </c>
      <c r="AB973" s="49" t="n">
        <v>1.707941525917521</v>
      </c>
      <c r="AC973" s="49" t="n">
        <v>1.680204728958885</v>
      </c>
      <c r="AD973" s="49" t="n">
        <v>1.653217990326205</v>
      </c>
      <c r="AE973" s="49" t="n">
        <v>1.626915635456632</v>
      </c>
      <c r="AF973" s="50" t="n">
        <v>1.601240201572611</v>
      </c>
    </row>
    <row r="974" hidden="1" s="108">
      <c r="A974" s="49" t="inlineStr">
        <is>
          <t>Chile_Onshore_2_high_temp_optimistic</t>
        </is>
      </c>
      <c r="B974" s="49" t="n">
        <v>4.647053360021667</v>
      </c>
      <c r="C974" s="49" t="n">
        <v>4.427613852249131</v>
      </c>
      <c r="D974" s="49" t="n">
        <v>4.218335207910625</v>
      </c>
      <c r="E974" s="49" t="n">
        <v>4.0166815471961</v>
      </c>
      <c r="F974" s="49" t="n">
        <v>3.820836375155177</v>
      </c>
      <c r="G974" s="49" t="n">
        <v>3.629450380076356</v>
      </c>
      <c r="H974" s="49" t="n">
        <v>3.441490036783423</v>
      </c>
      <c r="I974" s="49" t="n">
        <v>3.256142370115715</v>
      </c>
      <c r="J974" s="49" t="n">
        <v>3.072752668060414</v>
      </c>
      <c r="K974" s="49" t="n">
        <v>2.890782378788771</v>
      </c>
      <c r="L974" s="49" t="n">
        <v>2.709779831581295</v>
      </c>
      <c r="M974" s="49" t="n">
        <v>2.649967444542829</v>
      </c>
      <c r="N974" s="49" t="n">
        <v>2.603192360621208</v>
      </c>
      <c r="O974" s="49" t="n">
        <v>2.557861135980844</v>
      </c>
      <c r="P974" s="49" t="n">
        <v>2.514066676230249</v>
      </c>
      <c r="Q974" s="49" t="n">
        <v>2.472224876076092</v>
      </c>
      <c r="R974" s="49" t="n">
        <v>2.431067349454865</v>
      </c>
      <c r="S974" s="49" t="n">
        <v>2.390800448085821</v>
      </c>
      <c r="T974" s="49" t="n">
        <v>2.353640668177994</v>
      </c>
      <c r="U974" s="49" t="n">
        <v>2.316048305176918</v>
      </c>
      <c r="V974" s="49" t="n">
        <v>2.2782806667789</v>
      </c>
      <c r="W974" s="49" t="n">
        <v>2.245367613973294</v>
      </c>
      <c r="X974" s="49" t="n">
        <v>2.213740668365623</v>
      </c>
      <c r="Y974" s="49" t="n">
        <v>2.182716892892428</v>
      </c>
      <c r="Z974" s="49" t="n">
        <v>2.155864564280271</v>
      </c>
      <c r="AA974" s="49" t="n">
        <v>2.097216791733953</v>
      </c>
      <c r="AB974" s="49" t="n">
        <v>2.063483784038367</v>
      </c>
      <c r="AC974" s="49" t="n">
        <v>2.030764946310058</v>
      </c>
      <c r="AD974" s="49" t="n">
        <v>1.998965675968247</v>
      </c>
      <c r="AE974" s="49" t="n">
        <v>1.968003677247445</v>
      </c>
      <c r="AF974" s="50" t="n">
        <v>1.937806933040302</v>
      </c>
    </row>
    <row r="975" hidden="1" s="108">
      <c r="A975" s="49" t="inlineStr">
        <is>
          <t>Chile_Onshore_3_high_temp_optimistic</t>
        </is>
      </c>
      <c r="B975" s="49" t="n">
        <v>6.050279349437863</v>
      </c>
      <c r="C975" s="49" t="n">
        <v>5.779105748518635</v>
      </c>
      <c r="D975" s="49" t="n">
        <v>5.521903554952758</v>
      </c>
      <c r="E975" s="49" t="n">
        <v>5.274998877174655</v>
      </c>
      <c r="F975" s="49" t="n">
        <v>5.035744856160838</v>
      </c>
      <c r="G975" s="49" t="n">
        <v>4.80216010967389</v>
      </c>
      <c r="H975" s="49" t="n">
        <v>4.57271154568466</v>
      </c>
      <c r="I975" s="49" t="n">
        <v>4.346177592077391</v>
      </c>
      <c r="J975" s="49" t="n">
        <v>4.121558591806347</v>
      </c>
      <c r="K975" s="49" t="n">
        <v>3.898016073553124</v>
      </c>
      <c r="L975" s="49" t="n">
        <v>3.674830350805405</v>
      </c>
      <c r="M975" s="49" t="n">
        <v>3.593498867478899</v>
      </c>
      <c r="N975" s="49" t="n">
        <v>3.530634166849069</v>
      </c>
      <c r="O975" s="49" t="n">
        <v>3.469794289776422</v>
      </c>
      <c r="P975" s="49" t="n">
        <v>3.411109319114646</v>
      </c>
      <c r="Q975" s="49" t="n">
        <v>3.355166528766012</v>
      </c>
      <c r="R975" s="49" t="n">
        <v>3.300168193476527</v>
      </c>
      <c r="S975" s="49" t="n">
        <v>3.246405727596427</v>
      </c>
      <c r="T975" s="49" t="n">
        <v>3.197014089672678</v>
      </c>
      <c r="U975" s="49" t="n">
        <v>3.146983193291277</v>
      </c>
      <c r="V975" s="49" t="n">
        <v>3.096677619773771</v>
      </c>
      <c r="W975" s="49" t="n">
        <v>3.053269312031207</v>
      </c>
      <c r="X975" s="49" t="n">
        <v>3.011667129369022</v>
      </c>
      <c r="Y975" s="49" t="n">
        <v>2.970905455160882</v>
      </c>
      <c r="Z975" s="49" t="n">
        <v>2.936029638573194</v>
      </c>
      <c r="AA975" s="49" t="n">
        <v>2.856184424299094</v>
      </c>
      <c r="AB975" s="49" t="n">
        <v>2.811554967317251</v>
      </c>
      <c r="AC975" s="49" t="n">
        <v>2.768347154877379</v>
      </c>
      <c r="AD975" s="49" t="n">
        <v>2.72642722365519</v>
      </c>
      <c r="AE975" s="49" t="n">
        <v>2.68567880623283</v>
      </c>
      <c r="AF975" s="50" t="n">
        <v>2.646000063932023</v>
      </c>
    </row>
    <row r="976" hidden="1" s="108">
      <c r="A976" s="49" t="inlineStr">
        <is>
          <t>Chile_Offshore_1_high_temp_optimistic</t>
        </is>
      </c>
      <c r="B976" s="49" t="n">
        <v>4.441633117452398</v>
      </c>
      <c r="C976" s="49" t="n">
        <v>4.216712759797124</v>
      </c>
      <c r="D976" s="49" t="n">
        <v>4.009801434629169</v>
      </c>
      <c r="E976" s="49" t="n">
        <v>3.815440566139342</v>
      </c>
      <c r="F976" s="49" t="n">
        <v>3.63019092475408</v>
      </c>
      <c r="G976" s="49" t="n">
        <v>3.451745890265634</v>
      </c>
      <c r="H976" s="49" t="n">
        <v>3.278481493978538</v>
      </c>
      <c r="I976" s="49" t="n">
        <v>3.109208714985377</v>
      </c>
      <c r="J976" s="49" t="n">
        <v>2.943028166405405</v>
      </c>
      <c r="K976" s="49" t="n">
        <v>2.779240375170212</v>
      </c>
      <c r="L976" s="49" t="n">
        <v>2.617288003961671</v>
      </c>
      <c r="M976" s="49" t="n">
        <v>2.544441942850515</v>
      </c>
      <c r="N976" s="49" t="n">
        <v>2.481162391682129</v>
      </c>
      <c r="O976" s="49" t="n">
        <v>2.42404498440813</v>
      </c>
      <c r="P976" s="49" t="n">
        <v>2.371682774151235</v>
      </c>
      <c r="Q976" s="49" t="n">
        <v>2.323212637721168</v>
      </c>
      <c r="R976" s="49" t="n">
        <v>2.278356034891159</v>
      </c>
      <c r="S976" s="49" t="n">
        <v>2.235700076086946</v>
      </c>
      <c r="T976" s="49" t="n">
        <v>2.195366959332176</v>
      </c>
      <c r="U976" s="49" t="n">
        <v>2.157549993008292</v>
      </c>
      <c r="V976" s="49" t="n">
        <v>2.120438238224015</v>
      </c>
      <c r="W976" s="49" t="n">
        <v>2.07808297868498</v>
      </c>
      <c r="X976" s="49" t="n">
        <v>2.0374697857033</v>
      </c>
      <c r="Y976" s="49" t="n">
        <v>1.99931492015278</v>
      </c>
      <c r="Z976" s="49" t="n">
        <v>1.9650309072696</v>
      </c>
      <c r="AA976" s="49" t="n">
        <v>1.914442481637495</v>
      </c>
      <c r="AB976" s="49" t="n">
        <v>1.879422121047576</v>
      </c>
      <c r="AC976" s="49" t="n">
        <v>1.846090623459634</v>
      </c>
      <c r="AD976" s="49" t="n">
        <v>1.81422824305756</v>
      </c>
      <c r="AE976" s="49" t="n">
        <v>1.783655178427569</v>
      </c>
      <c r="AF976" s="50" t="n">
        <v>1.754222530669243</v>
      </c>
    </row>
    <row r="977" hidden="1" s="108">
      <c r="A977" s="49" t="inlineStr">
        <is>
          <t>Chile_Offshore_2_high_temp_optimistic</t>
        </is>
      </c>
      <c r="B977" s="49" t="n">
        <v>5.747815448706384</v>
      </c>
      <c r="C977" s="49" t="n">
        <v>5.468525815417962</v>
      </c>
      <c r="D977" s="49" t="n">
        <v>5.215312533206207</v>
      </c>
      <c r="E977" s="49" t="n">
        <v>4.98032217946858</v>
      </c>
      <c r="F977" s="49" t="n">
        <v>4.758609817211997</v>
      </c>
      <c r="G977" s="49" t="n">
        <v>4.546861577826473</v>
      </c>
      <c r="H977" s="49" t="n">
        <v>4.342746529362937</v>
      </c>
      <c r="I977" s="49" t="n">
        <v>4.144559913665401</v>
      </c>
      <c r="J977" s="49" t="n">
        <v>3.951013873587736</v>
      </c>
      <c r="K977" s="49" t="n">
        <v>3.761108253729061</v>
      </c>
      <c r="L977" s="49" t="n">
        <v>3.574047404194367</v>
      </c>
      <c r="M977" s="49" t="n">
        <v>3.472855677731026</v>
      </c>
      <c r="N977" s="49" t="n">
        <v>3.385573136169288</v>
      </c>
      <c r="O977" s="49" t="n">
        <v>3.307244014908708</v>
      </c>
      <c r="P977" s="49" t="n">
        <v>3.235820412593803</v>
      </c>
      <c r="Q977" s="49" t="n">
        <v>3.170046090878376</v>
      </c>
      <c r="R977" s="49" t="n">
        <v>3.109515903559544</v>
      </c>
      <c r="S977" s="49" t="n">
        <v>3.052172942727087</v>
      </c>
      <c r="T977" s="49" t="n">
        <v>2.998195421680788</v>
      </c>
      <c r="U977" s="49" t="n">
        <v>2.947865116114606</v>
      </c>
      <c r="V977" s="49" t="n">
        <v>2.898545256696387</v>
      </c>
      <c r="W977" s="49" t="n">
        <v>2.841559303602475</v>
      </c>
      <c r="X977" s="49" t="n">
        <v>2.787096304904443</v>
      </c>
      <c r="Y977" s="49" t="n">
        <v>2.736200133473219</v>
      </c>
      <c r="Z977" s="49" t="n">
        <v>2.690929189952229</v>
      </c>
      <c r="AA977" s="49" t="n">
        <v>2.621894511735142</v>
      </c>
      <c r="AB977" s="49" t="n">
        <v>2.575524438274702</v>
      </c>
      <c r="AC977" s="49" t="n">
        <v>2.531602619621823</v>
      </c>
      <c r="AD977" s="49" t="n">
        <v>2.489809481705561</v>
      </c>
      <c r="AE977" s="49" t="n">
        <v>2.449883560463485</v>
      </c>
      <c r="AF977" s="50" t="n">
        <v>2.411608347022889</v>
      </c>
    </row>
    <row r="978" hidden="1" s="108">
      <c r="A978" s="49" t="inlineStr">
        <is>
          <t>Chile_PV_3_high_temp_optimistic</t>
        </is>
      </c>
      <c r="B978" s="49" t="n">
        <v>6.410457003281725</v>
      </c>
      <c r="C978" s="49" t="n">
        <v>5.972042152680374</v>
      </c>
      <c r="D978" s="49" t="n">
        <v>5.562193625322271</v>
      </c>
      <c r="E978" s="49" t="n">
        <v>5.172013209392778</v>
      </c>
      <c r="F978" s="49" t="n">
        <v>4.79587232202884</v>
      </c>
      <c r="G978" s="49" t="n">
        <v>4.429994436175429</v>
      </c>
      <c r="H978" s="49" t="n">
        <v>4.07172459388573</v>
      </c>
      <c r="I978" s="49" t="n">
        <v>3.719123524943067</v>
      </c>
      <c r="J978" s="49" t="n">
        <v>3.370728269185575</v>
      </c>
      <c r="K978" s="49" t="n">
        <v>3.025403984692132</v>
      </c>
      <c r="L978" s="49" t="n">
        <v>2.682248436746828</v>
      </c>
      <c r="M978" s="49" t="n">
        <v>2.611201442801963</v>
      </c>
      <c r="N978" s="49" t="n">
        <v>2.544781718876422</v>
      </c>
      <c r="O978" s="49" t="n">
        <v>2.481439874122161</v>
      </c>
      <c r="P978" s="49" t="n">
        <v>2.420898214124398</v>
      </c>
      <c r="Q978" s="49" t="n">
        <v>2.362168860244348</v>
      </c>
      <c r="R978" s="49" t="n">
        <v>2.30465199832718</v>
      </c>
      <c r="S978" s="49" t="n">
        <v>2.249610485008112</v>
      </c>
      <c r="T978" s="49" t="n">
        <v>2.196135236045512</v>
      </c>
      <c r="U978" s="49" t="n">
        <v>2.144382460604379</v>
      </c>
      <c r="V978" s="49" t="n">
        <v>2.093614223504242</v>
      </c>
      <c r="W978" s="49" t="n">
        <v>2.042278998283212</v>
      </c>
      <c r="X978" s="49" t="n">
        <v>1.991474459961287</v>
      </c>
      <c r="Y978" s="49" t="n">
        <v>1.942319463498885</v>
      </c>
      <c r="Z978" s="49" t="n">
        <v>1.898936215990819</v>
      </c>
      <c r="AA978" s="49" t="n">
        <v>1.830392154156286</v>
      </c>
      <c r="AB978" s="49" t="n">
        <v>1.782422058399478</v>
      </c>
      <c r="AC978" s="49" t="n">
        <v>1.735940848201781</v>
      </c>
      <c r="AD978" s="49" t="n">
        <v>1.690778992093847</v>
      </c>
      <c r="AE978" s="49" t="n">
        <v>1.646794381993522</v>
      </c>
      <c r="AF978" s="50" t="n">
        <v>1.603866831821039</v>
      </c>
    </row>
    <row r="979" hidden="1" s="108">
      <c r="A979" s="49" t="inlineStr">
        <is>
          <t>Chile_PV_4_high_temp_optimistic</t>
        </is>
      </c>
      <c r="B979" s="49" t="n">
        <v>7.414904575657058</v>
      </c>
      <c r="C979" s="49" t="n">
        <v>6.910457421643616</v>
      </c>
      <c r="D979" s="49" t="n">
        <v>6.440844202390582</v>
      </c>
      <c r="E979" s="49" t="n">
        <v>5.994805032075776</v>
      </c>
      <c r="F979" s="49" t="n">
        <v>5.565193279594368</v>
      </c>
      <c r="G979" s="49" t="n">
        <v>5.147191298527456</v>
      </c>
      <c r="H979" s="49" t="n">
        <v>4.737390680975509</v>
      </c>
      <c r="I979" s="49" t="n">
        <v>4.333281008667275</v>
      </c>
      <c r="J979" s="49" t="n">
        <v>3.932948167269294</v>
      </c>
      <c r="K979" s="49" t="n">
        <v>3.534887439016623</v>
      </c>
      <c r="L979" s="49" t="n">
        <v>3.137882908499753</v>
      </c>
      <c r="M979" s="49" t="n">
        <v>3.054300585823345</v>
      </c>
      <c r="N979" s="49" t="n">
        <v>2.976280624286513</v>
      </c>
      <c r="O979" s="49" t="n">
        <v>2.901957787721442</v>
      </c>
      <c r="P979" s="49" t="n">
        <v>2.830993073916976</v>
      </c>
      <c r="Q979" s="49" t="n">
        <v>2.762199363975679</v>
      </c>
      <c r="R979" s="49" t="n">
        <v>2.694856270489184</v>
      </c>
      <c r="S979" s="49" t="n">
        <v>2.630469303319584</v>
      </c>
      <c r="T979" s="49" t="n">
        <v>2.567948515793175</v>
      </c>
      <c r="U979" s="49" t="n">
        <v>2.507477107195221</v>
      </c>
      <c r="V979" s="49" t="n">
        <v>2.448172246420776</v>
      </c>
      <c r="W979" s="49" t="n">
        <v>2.388153069964782</v>
      </c>
      <c r="X979" s="49" t="n">
        <v>2.328762790063557</v>
      </c>
      <c r="Y979" s="49" t="n">
        <v>2.271335638580942</v>
      </c>
      <c r="Z979" s="49" t="n">
        <v>2.220788160390268</v>
      </c>
      <c r="AA979" s="49" t="n">
        <v>2.140230874238886</v>
      </c>
      <c r="AB979" s="49" t="n">
        <v>2.084205075526453</v>
      </c>
      <c r="AC979" s="49" t="n">
        <v>2.029952711649939</v>
      </c>
      <c r="AD979" s="49" t="n">
        <v>1.977272258617395</v>
      </c>
      <c r="AE979" s="49" t="n">
        <v>1.925994797000534</v>
      </c>
      <c r="AF979" s="50" t="n">
        <v>1.875977470473741</v>
      </c>
    </row>
    <row r="980" hidden="1" s="108">
      <c r="A980" s="49" t="inlineStr">
        <is>
          <t>China_Onshore_1_low_temp_optimistic</t>
        </is>
      </c>
      <c r="B980" s="49" t="n">
        <v>2.22484645604135</v>
      </c>
      <c r="C980" s="49" t="n">
        <v>2.161498181193112</v>
      </c>
      <c r="D980" s="49" t="n">
        <v>2.104780829997154</v>
      </c>
      <c r="E980" s="49" t="n">
        <v>2.053245947438247</v>
      </c>
      <c r="F980" s="49" t="n">
        <v>2.005867010619579</v>
      </c>
      <c r="G980" s="49" t="n">
        <v>1.961891558664638</v>
      </c>
      <c r="H980" s="49" t="n">
        <v>1.920752536500957</v>
      </c>
      <c r="I980" s="49" t="n">
        <v>1.882012602839731</v>
      </c>
      <c r="J980" s="49" t="n">
        <v>1.8453277646629</v>
      </c>
      <c r="K980" s="49" t="n">
        <v>1.810422842681627</v>
      </c>
      <c r="L980" s="49" t="n">
        <v>1.777074449272893</v>
      </c>
      <c r="M980" s="49" t="n">
        <v>1.729404868784204</v>
      </c>
      <c r="N980" s="49" t="n">
        <v>1.690603687774594</v>
      </c>
      <c r="O980" s="49" t="n">
        <v>1.653007069017445</v>
      </c>
      <c r="P980" s="49" t="n">
        <v>1.616661109927563</v>
      </c>
      <c r="Q980" s="49" t="n">
        <v>1.581820492713713</v>
      </c>
      <c r="R980" s="49" t="n">
        <v>1.547649296195883</v>
      </c>
      <c r="S980" s="49" t="n">
        <v>1.514272034530064</v>
      </c>
      <c r="T980" s="49" t="n">
        <v>1.483099387369252</v>
      </c>
      <c r="U980" s="49" t="n">
        <v>1.451847016333253</v>
      </c>
      <c r="V980" s="49" t="n">
        <v>1.420678641168802</v>
      </c>
      <c r="W980" s="49" t="n">
        <v>1.392950635447382</v>
      </c>
      <c r="X980" s="49" t="n">
        <v>1.366182088715763</v>
      </c>
      <c r="Y980" s="49" t="n">
        <v>1.339931863622907</v>
      </c>
      <c r="Z980" s="49" t="n">
        <v>1.316431916791271</v>
      </c>
      <c r="AA980" s="49" t="n">
        <v>1.27316663758362</v>
      </c>
      <c r="AB980" s="49" t="n">
        <v>1.245671082461796</v>
      </c>
      <c r="AC980" s="49" t="n">
        <v>1.218942132317516</v>
      </c>
      <c r="AD980" s="49" t="n">
        <v>1.192912219728243</v>
      </c>
      <c r="AE980" s="49" t="n">
        <v>1.167522285034712</v>
      </c>
      <c r="AF980" s="50" t="n">
        <v>1.142720384147319</v>
      </c>
    </row>
    <row r="981" hidden="1" s="108">
      <c r="A981" s="49" t="inlineStr">
        <is>
          <t>China_Onshore_2_low_temp_optimistic</t>
        </is>
      </c>
      <c r="B981" s="49" t="n">
        <v>2.720741186488599</v>
      </c>
      <c r="C981" s="49" t="n">
        <v>2.643035608969787</v>
      </c>
      <c r="D981" s="49" t="n">
        <v>2.573548654281368</v>
      </c>
      <c r="E981" s="49" t="n">
        <v>2.510484049151096</v>
      </c>
      <c r="F981" s="49" t="n">
        <v>2.452568773713625</v>
      </c>
      <c r="G981" s="49" t="n">
        <v>2.398869683436893</v>
      </c>
      <c r="H981" s="49" t="n">
        <v>2.348683563654891</v>
      </c>
      <c r="I981" s="49" t="n">
        <v>2.301468063902791</v>
      </c>
      <c r="J981" s="49" t="n">
        <v>2.256796599632344</v>
      </c>
      <c r="K981" s="49" t="n">
        <v>2.214327925898848</v>
      </c>
      <c r="L981" s="49" t="n">
        <v>2.173785027534946</v>
      </c>
      <c r="M981" s="49" t="n">
        <v>2.115602747102665</v>
      </c>
      <c r="N981" s="49" t="n">
        <v>2.068397509545944</v>
      </c>
      <c r="O981" s="49" t="n">
        <v>2.022667177863621</v>
      </c>
      <c r="P981" s="49" t="n">
        <v>1.978468340127218</v>
      </c>
      <c r="Q981" s="49" t="n">
        <v>1.936115845400974</v>
      </c>
      <c r="R981" s="49" t="n">
        <v>1.89457380669011</v>
      </c>
      <c r="S981" s="49" t="n">
        <v>1.853996205245731</v>
      </c>
      <c r="T981" s="49" t="n">
        <v>1.816128763896748</v>
      </c>
      <c r="U981" s="49" t="n">
        <v>1.778143304930015</v>
      </c>
      <c r="V981" s="49" t="n">
        <v>1.740242771587959</v>
      </c>
      <c r="W981" s="49" t="n">
        <v>1.706621038949306</v>
      </c>
      <c r="X981" s="49" t="n">
        <v>1.674176100742385</v>
      </c>
      <c r="Y981" s="49" t="n">
        <v>1.642362164984948</v>
      </c>
      <c r="Z981" s="49" t="n">
        <v>1.613940049298924</v>
      </c>
      <c r="AA981" s="49" t="n">
        <v>1.561059324289751</v>
      </c>
      <c r="AB981" s="49" t="n">
        <v>1.527675274315411</v>
      </c>
      <c r="AC981" s="49" t="n">
        <v>1.495229389373865</v>
      </c>
      <c r="AD981" s="49" t="n">
        <v>1.463637998904462</v>
      </c>
      <c r="AE981" s="49" t="n">
        <v>1.432827957890169</v>
      </c>
      <c r="AF981" s="50" t="n">
        <v>1.402734923623086</v>
      </c>
    </row>
    <row r="982" hidden="1" s="108">
      <c r="A982" s="49" t="inlineStr">
        <is>
          <t>China_Onshore_3_low_temp_optimistic</t>
        </is>
      </c>
      <c r="B982" s="49" t="n">
        <v>3.609736625314631</v>
      </c>
      <c r="C982" s="49" t="n">
        <v>3.506318619724486</v>
      </c>
      <c r="D982" s="49" t="n">
        <v>3.413955168883896</v>
      </c>
      <c r="E982" s="49" t="n">
        <v>3.330228058338401</v>
      </c>
      <c r="F982" s="49" t="n">
        <v>3.253423482612703</v>
      </c>
      <c r="G982" s="49" t="n">
        <v>3.182285185458898</v>
      </c>
      <c r="H982" s="49" t="n">
        <v>3.115866452110039</v>
      </c>
      <c r="I982" s="49" t="n">
        <v>3.053437132707344</v>
      </c>
      <c r="J982" s="49" t="n">
        <v>2.994422930156686</v>
      </c>
      <c r="K982" s="49" t="n">
        <v>2.938364439268457</v>
      </c>
      <c r="L982" s="49" t="n">
        <v>2.884888727771337</v>
      </c>
      <c r="M982" s="49" t="n">
        <v>2.807762142652727</v>
      </c>
      <c r="N982" s="49" t="n">
        <v>2.74538996429577</v>
      </c>
      <c r="O982" s="49" t="n">
        <v>2.68499407085883</v>
      </c>
      <c r="P982" s="49" t="n">
        <v>2.626650933008364</v>
      </c>
      <c r="Q982" s="49" t="n">
        <v>2.570784433531936</v>
      </c>
      <c r="R982" s="49" t="n">
        <v>2.516001539843537</v>
      </c>
      <c r="S982" s="49" t="n">
        <v>2.462509628295262</v>
      </c>
      <c r="T982" s="49" t="n">
        <v>2.412657538531204</v>
      </c>
      <c r="U982" s="49" t="n">
        <v>2.362640865920649</v>
      </c>
      <c r="V982" s="49" t="n">
        <v>2.312732708397876</v>
      </c>
      <c r="W982" s="49" t="n">
        <v>2.268576926551817</v>
      </c>
      <c r="X982" s="49" t="n">
        <v>2.225984780938525</v>
      </c>
      <c r="Y982" s="49" t="n">
        <v>2.184221645868337</v>
      </c>
      <c r="Z982" s="49" t="n">
        <v>2.147000126869096</v>
      </c>
      <c r="AA982" s="49" t="n">
        <v>2.076868227268153</v>
      </c>
      <c r="AB982" s="49" t="n">
        <v>2.032937237194593</v>
      </c>
      <c r="AC982" s="49" t="n">
        <v>1.990248118671468</v>
      </c>
      <c r="AD982" s="49" t="n">
        <v>1.948687889450517</v>
      </c>
      <c r="AE982" s="49" t="n">
        <v>1.90815774059734</v>
      </c>
      <c r="AF982" s="50" t="n">
        <v>1.868570713722737</v>
      </c>
    </row>
    <row r="983" hidden="1" s="108">
      <c r="A983" s="49" t="inlineStr">
        <is>
          <t>China_Offshore_1_low_temp_optimistic</t>
        </is>
      </c>
      <c r="B983" s="49" t="n">
        <v>4.842476772476036</v>
      </c>
      <c r="C983" s="49" t="n">
        <v>4.670281848154831</v>
      </c>
      <c r="D983" s="49" t="n">
        <v>4.525524787140768</v>
      </c>
      <c r="E983" s="49" t="n">
        <v>4.400280364831216</v>
      </c>
      <c r="F983" s="49" t="n">
        <v>4.289583473083945</v>
      </c>
      <c r="G983" s="49" t="n">
        <v>4.19012792425904</v>
      </c>
      <c r="H983" s="49" t="n">
        <v>4.099606836066093</v>
      </c>
      <c r="I983" s="49" t="n">
        <v>4.016349880551803</v>
      </c>
      <c r="J983" s="49" t="n">
        <v>3.939110707107295</v>
      </c>
      <c r="K983" s="49" t="n">
        <v>3.866935844530166</v>
      </c>
      <c r="L983" s="49" t="n">
        <v>3.799080385127349</v>
      </c>
      <c r="M983" s="49" t="n">
        <v>3.674903200262063</v>
      </c>
      <c r="N983" s="49" t="n">
        <v>3.566739855340469</v>
      </c>
      <c r="O983" s="49" t="n">
        <v>3.469038438357758</v>
      </c>
      <c r="P983" s="49" t="n">
        <v>3.3794713270347</v>
      </c>
      <c r="Q983" s="49" t="n">
        <v>3.296597174050712</v>
      </c>
      <c r="R983" s="49" t="n">
        <v>3.219909494249171</v>
      </c>
      <c r="S983" s="49" t="n">
        <v>3.147139662675496</v>
      </c>
      <c r="T983" s="49" t="n">
        <v>3.078436122579922</v>
      </c>
      <c r="U983" s="49" t="n">
        <v>3.014055753972263</v>
      </c>
      <c r="V983" s="49" t="n">
        <v>2.951157127213073</v>
      </c>
      <c r="W983" s="49" t="n">
        <v>2.880737081744189</v>
      </c>
      <c r="X983" s="49" t="n">
        <v>2.813389884206165</v>
      </c>
      <c r="Y983" s="49" t="n">
        <v>2.750178459975002</v>
      </c>
      <c r="Z983" s="49" t="n">
        <v>2.693213322561635</v>
      </c>
      <c r="AA983" s="49" t="n">
        <v>2.611779773993834</v>
      </c>
      <c r="AB983" s="49" t="n">
        <v>2.554379578086379</v>
      </c>
      <c r="AC983" s="49" t="n">
        <v>2.499828281336899</v>
      </c>
      <c r="AD983" s="49" t="n">
        <v>2.447766051335718</v>
      </c>
      <c r="AE983" s="49" t="n">
        <v>2.397897625120394</v>
      </c>
      <c r="AF983" s="50" t="n">
        <v>2.349977750583915</v>
      </c>
    </row>
    <row r="984" hidden="1" s="108">
      <c r="A984" s="49" t="inlineStr">
        <is>
          <t>China_Offshore_2_low_temp_optimistic</t>
        </is>
      </c>
      <c r="B984" s="49" t="n">
        <v>5.674484208321331</v>
      </c>
      <c r="C984" s="49" t="n">
        <v>5.469792444931938</v>
      </c>
      <c r="D984" s="49" t="n">
        <v>5.298464609268738</v>
      </c>
      <c r="E984" s="49" t="n">
        <v>5.150858245952082</v>
      </c>
      <c r="F984" s="49" t="n">
        <v>5.020932490269869</v>
      </c>
      <c r="G984" s="49" t="n">
        <v>4.904664887700486</v>
      </c>
      <c r="H984" s="49" t="n">
        <v>4.799248834631975</v>
      </c>
      <c r="I984" s="49" t="n">
        <v>4.702652217403918</v>
      </c>
      <c r="J984" s="49" t="n">
        <v>4.61335876954857</v>
      </c>
      <c r="K984" s="49" t="n">
        <v>4.530208565171806</v>
      </c>
      <c r="L984" s="49" t="n">
        <v>4.452295432244989</v>
      </c>
      <c r="M984" s="49" t="n">
        <v>4.306278143738828</v>
      </c>
      <c r="N984" s="49" t="n">
        <v>4.179699953728681</v>
      </c>
      <c r="O984" s="49" t="n">
        <v>4.065808592561386</v>
      </c>
      <c r="P984" s="49" t="n">
        <v>3.961774560053328</v>
      </c>
      <c r="Q984" s="49" t="n">
        <v>3.865846336030387</v>
      </c>
      <c r="R984" s="49" t="n">
        <v>3.777410111266612</v>
      </c>
      <c r="S984" s="49" t="n">
        <v>3.693705726044386</v>
      </c>
      <c r="T984" s="49" t="n">
        <v>3.614915893850042</v>
      </c>
      <c r="U984" s="49" t="n">
        <v>3.54135550575607</v>
      </c>
      <c r="V984" s="49" t="n">
        <v>3.469564951852747</v>
      </c>
      <c r="W984" s="49" t="n">
        <v>3.388425299466481</v>
      </c>
      <c r="X984" s="49" t="n">
        <v>3.311024800469751</v>
      </c>
      <c r="Y984" s="49" t="n">
        <v>3.238662926309052</v>
      </c>
      <c r="Z984" s="49" t="n">
        <v>3.17391858839937</v>
      </c>
      <c r="AA984" s="49" t="n">
        <v>3.079323165624444</v>
      </c>
      <c r="AB984" s="49" t="n">
        <v>3.01404548731536</v>
      </c>
      <c r="AC984" s="49" t="n">
        <v>2.952249223736384</v>
      </c>
      <c r="AD984" s="49" t="n">
        <v>2.893498368802415</v>
      </c>
      <c r="AE984" s="49" t="n">
        <v>2.837435309083697</v>
      </c>
      <c r="AF984" s="50" t="n">
        <v>2.78376314604147</v>
      </c>
    </row>
    <row r="985" hidden="1" s="108">
      <c r="A985" s="49" t="inlineStr">
        <is>
          <t>China_PV_3_low_temp_optimistic</t>
        </is>
      </c>
      <c r="B985" s="49" t="n">
        <v>2.836659755124365</v>
      </c>
      <c r="C985" s="49" t="n">
        <v>2.700060340002919</v>
      </c>
      <c r="D985" s="49" t="n">
        <v>2.584676902674328</v>
      </c>
      <c r="E985" s="49" t="n">
        <v>2.48432558842628</v>
      </c>
      <c r="F985" s="49" t="n">
        <v>2.395124799321678</v>
      </c>
      <c r="G985" s="49" t="n">
        <v>2.314494581830123</v>
      </c>
      <c r="H985" s="49" t="n">
        <v>2.240641957851064</v>
      </c>
      <c r="I985" s="49" t="n">
        <v>2.172275493919001</v>
      </c>
      <c r="J985" s="49" t="n">
        <v>2.108437284728625</v>
      </c>
      <c r="K985" s="49" t="n">
        <v>2.048399146138681</v>
      </c>
      <c r="L985" s="49" t="n">
        <v>1.991595851338874</v>
      </c>
      <c r="M985" s="49" t="n">
        <v>1.924348696777202</v>
      </c>
      <c r="N985" s="49" t="n">
        <v>1.861717799274747</v>
      </c>
      <c r="O985" s="49" t="n">
        <v>1.802262487284787</v>
      </c>
      <c r="P985" s="49" t="n">
        <v>1.745692205864779</v>
      </c>
      <c r="Q985" s="49" t="n">
        <v>1.691098367116383</v>
      </c>
      <c r="R985" s="49" t="n">
        <v>1.6379289724264</v>
      </c>
      <c r="S985" s="49" t="n">
        <v>1.587262731890242</v>
      </c>
      <c r="T985" s="49" t="n">
        <v>1.538277700931583</v>
      </c>
      <c r="U985" s="49" t="n">
        <v>1.491085326575473</v>
      </c>
      <c r="V985" s="49" t="n">
        <v>1.445028185892855</v>
      </c>
      <c r="W985" s="49" t="n">
        <v>1.398835784562829</v>
      </c>
      <c r="X985" s="49" t="n">
        <v>1.353347878901156</v>
      </c>
      <c r="Y985" s="49" t="n">
        <v>1.309503362250886</v>
      </c>
      <c r="Z985" s="49" t="n">
        <v>1.270759776411412</v>
      </c>
      <c r="AA985" s="49" t="n">
        <v>1.211063092274776</v>
      </c>
      <c r="AB985" s="49" t="n">
        <v>1.168941241397872</v>
      </c>
      <c r="AC985" s="49" t="n">
        <v>1.128274310095345</v>
      </c>
      <c r="AD985" s="49" t="n">
        <v>1.088903743533742</v>
      </c>
      <c r="AE985" s="49" t="n">
        <v>1.05069616328267</v>
      </c>
      <c r="AF985" s="50" t="n">
        <v>1.01353834133021</v>
      </c>
    </row>
    <row r="986" hidden="1" s="108">
      <c r="A986" s="49" t="inlineStr">
        <is>
          <t>China_PV_4_low_temp_optimistic</t>
        </is>
      </c>
      <c r="B986" s="49" t="n">
        <v>3.235768100141382</v>
      </c>
      <c r="C986" s="49" t="n">
        <v>3.078386610017829</v>
      </c>
      <c r="D986" s="49" t="n">
        <v>2.945679085715519</v>
      </c>
      <c r="E986" s="49" t="n">
        <v>2.830448675945587</v>
      </c>
      <c r="F986" s="49" t="n">
        <v>2.728177795600287</v>
      </c>
      <c r="G986" s="49" t="n">
        <v>2.635863713315555</v>
      </c>
      <c r="H986" s="49" t="n">
        <v>2.551419613460343</v>
      </c>
      <c r="I986" s="49" t="n">
        <v>2.473342420633117</v>
      </c>
      <c r="J986" s="49" t="n">
        <v>2.400517261500972</v>
      </c>
      <c r="K986" s="49" t="n">
        <v>2.332096650270904</v>
      </c>
      <c r="L986" s="49" t="n">
        <v>2.267422784097734</v>
      </c>
      <c r="M986" s="49" t="n">
        <v>2.190699925570217</v>
      </c>
      <c r="N986" s="49" t="n">
        <v>2.119320011302147</v>
      </c>
      <c r="O986" s="49" t="n">
        <v>2.051611260779348</v>
      </c>
      <c r="P986" s="49" t="n">
        <v>1.98723629246758</v>
      </c>
      <c r="Q986" s="49" t="n">
        <v>1.925141010211948</v>
      </c>
      <c r="R986" s="49" t="n">
        <v>1.864685122752938</v>
      </c>
      <c r="S986" s="49" t="n">
        <v>1.807119539610838</v>
      </c>
      <c r="T986" s="49" t="n">
        <v>1.751490896976305</v>
      </c>
      <c r="U986" s="49" t="n">
        <v>1.697928332847956</v>
      </c>
      <c r="V986" s="49" t="n">
        <v>1.645669500836015</v>
      </c>
      <c r="W986" s="49" t="n">
        <v>1.593207521156646</v>
      </c>
      <c r="X986" s="49" t="n">
        <v>1.54156047721438</v>
      </c>
      <c r="Y986" s="49" t="n">
        <v>1.491818378111341</v>
      </c>
      <c r="Z986" s="49" t="n">
        <v>1.447996348664889</v>
      </c>
      <c r="AA986" s="49" t="n">
        <v>1.379845633492998</v>
      </c>
      <c r="AB986" s="49" t="n">
        <v>1.332095831053807</v>
      </c>
      <c r="AC986" s="49" t="n">
        <v>1.286035646991649</v>
      </c>
      <c r="AD986" s="49" t="n">
        <v>1.241482162958893</v>
      </c>
      <c r="AE986" s="49" t="n">
        <v>1.198281526572161</v>
      </c>
      <c r="AF986" s="50" t="n">
        <v>1.156303148182777</v>
      </c>
    </row>
    <row r="987" hidden="1" s="108">
      <c r="A987" s="49" t="inlineStr">
        <is>
          <t>China_Onshore_1_high_temp_optimistic</t>
        </is>
      </c>
      <c r="B987" s="49" t="n">
        <v>3.531087531298541</v>
      </c>
      <c r="C987" s="49" t="n">
        <v>3.353145814497228</v>
      </c>
      <c r="D987" s="49" t="n">
        <v>3.180685243015513</v>
      </c>
      <c r="E987" s="49" t="n">
        <v>3.012009731205297</v>
      </c>
      <c r="F987" s="49" t="n">
        <v>2.845883619411768</v>
      </c>
      <c r="G987" s="49" t="n">
        <v>2.681369017506616</v>
      </c>
      <c r="H987" s="49" t="n">
        <v>2.517727984198802</v>
      </c>
      <c r="I987" s="49" t="n">
        <v>2.354360832672961</v>
      </c>
      <c r="J987" s="49" t="n">
        <v>2.190765629322335</v>
      </c>
      <c r="K987" s="49" t="n">
        <v>2.026510667652847</v>
      </c>
      <c r="L987" s="49" t="n">
        <v>1.861215176009676</v>
      </c>
      <c r="M987" s="49" t="n">
        <v>1.820569697531528</v>
      </c>
      <c r="N987" s="49" t="n">
        <v>1.787548942911608</v>
      </c>
      <c r="O987" s="49" t="n">
        <v>1.755384861269168</v>
      </c>
      <c r="P987" s="49" t="n">
        <v>1.724130250886263</v>
      </c>
      <c r="Q987" s="49" t="n">
        <v>1.694025797755037</v>
      </c>
      <c r="R987" s="49" t="n">
        <v>1.664331761239106</v>
      </c>
      <c r="S987" s="49" t="n">
        <v>1.635167514247889</v>
      </c>
      <c r="T987" s="49" t="n">
        <v>1.607820360268247</v>
      </c>
      <c r="U987" s="49" t="n">
        <v>1.580231384434535</v>
      </c>
      <c r="V987" s="49" t="n">
        <v>1.552550396957699</v>
      </c>
      <c r="W987" s="49" t="n">
        <v>1.527761376174514</v>
      </c>
      <c r="X987" s="49" t="n">
        <v>1.503721541951759</v>
      </c>
      <c r="Y987" s="49" t="n">
        <v>1.480033771601969</v>
      </c>
      <c r="Z987" s="49" t="n">
        <v>1.4587640940947</v>
      </c>
      <c r="AA987" s="49" t="n">
        <v>1.419088676845407</v>
      </c>
      <c r="AB987" s="49" t="n">
        <v>1.393847375802159</v>
      </c>
      <c r="AC987" s="49" t="n">
        <v>1.369196138538626</v>
      </c>
      <c r="AD987" s="49" t="n">
        <v>1.345079198470672</v>
      </c>
      <c r="AE987" s="49" t="n">
        <v>1.321448012880627</v>
      </c>
      <c r="AF987" s="50" t="n">
        <v>1.298260072954206</v>
      </c>
    </row>
    <row r="988" hidden="1" s="108">
      <c r="A988" s="49" t="inlineStr">
        <is>
          <t>China_Onshore_2_high_temp_optimistic</t>
        </is>
      </c>
      <c r="B988" s="49" t="n">
        <v>4.198085579307053</v>
      </c>
      <c r="C988" s="49" t="n">
        <v>3.991758665205038</v>
      </c>
      <c r="D988" s="49" t="n">
        <v>3.792050290052527</v>
      </c>
      <c r="E988" s="49" t="n">
        <v>3.596793188851144</v>
      </c>
      <c r="F988" s="49" t="n">
        <v>3.404397267880298</v>
      </c>
      <c r="G988" s="49" t="n">
        <v>3.213644316308893</v>
      </c>
      <c r="H988" s="49" t="n">
        <v>3.023564381702103</v>
      </c>
      <c r="I988" s="49" t="n">
        <v>2.833357627619844</v>
      </c>
      <c r="J988" s="49" t="n">
        <v>2.642342849991915</v>
      </c>
      <c r="K988" s="49" t="n">
        <v>2.449922290073309</v>
      </c>
      <c r="L988" s="49" t="n">
        <v>2.255556761672052</v>
      </c>
      <c r="M988" s="49" t="n">
        <v>2.206225083098594</v>
      </c>
      <c r="N988" s="49" t="n">
        <v>2.166368122619173</v>
      </c>
      <c r="O988" s="49" t="n">
        <v>2.127574284913138</v>
      </c>
      <c r="P988" s="49" t="n">
        <v>2.089909756788117</v>
      </c>
      <c r="Q988" s="49" t="n">
        <v>2.053674511952096</v>
      </c>
      <c r="R988" s="49" t="n">
        <v>2.017948863744228</v>
      </c>
      <c r="S988" s="49" t="n">
        <v>1.982881601620743</v>
      </c>
      <c r="T988" s="49" t="n">
        <v>1.950075329784326</v>
      </c>
      <c r="U988" s="49" t="n">
        <v>1.91696807938204</v>
      </c>
      <c r="V988" s="49" t="n">
        <v>1.883746187617172</v>
      </c>
      <c r="W988" s="49" t="n">
        <v>1.854130430431864</v>
      </c>
      <c r="X988" s="49" t="n">
        <v>1.825435145760853</v>
      </c>
      <c r="Y988" s="49" t="n">
        <v>1.797165559477267</v>
      </c>
      <c r="Z988" s="49" t="n">
        <v>1.771891856081184</v>
      </c>
      <c r="AA988" s="49" t="n">
        <v>1.723708957320054</v>
      </c>
      <c r="AB988" s="49" t="n">
        <v>1.693472667852916</v>
      </c>
      <c r="AC988" s="49" t="n">
        <v>1.663958115611132</v>
      </c>
      <c r="AD988" s="49" t="n">
        <v>1.635095469322469</v>
      </c>
      <c r="AE988" s="49" t="n">
        <v>1.606823920058247</v>
      </c>
      <c r="AF988" s="50" t="n">
        <v>1.579090194711326</v>
      </c>
    </row>
    <row r="989" hidden="1" s="108">
      <c r="A989" s="49" t="inlineStr">
        <is>
          <t>China_Onshore_3_high_temp_optimistic</t>
        </is>
      </c>
      <c r="B989" s="49" t="n">
        <v>5.400353200341469</v>
      </c>
      <c r="C989" s="49" t="n">
        <v>5.141633659395027</v>
      </c>
      <c r="D989" s="49" t="n">
        <v>4.891730604803358</v>
      </c>
      <c r="E989" s="49" t="n">
        <v>4.647658169850784</v>
      </c>
      <c r="F989" s="49" t="n">
        <v>4.407212256069041</v>
      </c>
      <c r="G989" s="49" t="n">
        <v>4.168690342386034</v>
      </c>
      <c r="H989" s="49" t="n">
        <v>3.930722461058947</v>
      </c>
      <c r="I989" s="49" t="n">
        <v>3.692164039549571</v>
      </c>
      <c r="J989" s="49" t="n">
        <v>3.452024952316275</v>
      </c>
      <c r="K989" s="49" t="n">
        <v>3.209420650133014</v>
      </c>
      <c r="L989" s="49" t="n">
        <v>2.963537197917377</v>
      </c>
      <c r="M989" s="49" t="n">
        <v>2.898628302158586</v>
      </c>
      <c r="N989" s="49" t="n">
        <v>2.84652263819665</v>
      </c>
      <c r="O989" s="49" t="n">
        <v>2.795841638775341</v>
      </c>
      <c r="P989" s="49" t="n">
        <v>2.746673659517563</v>
      </c>
      <c r="Q989" s="49" t="n">
        <v>2.699422699957822</v>
      </c>
      <c r="R989" s="49" t="n">
        <v>2.652845413642559</v>
      </c>
      <c r="S989" s="49" t="n">
        <v>2.607142190271773</v>
      </c>
      <c r="T989" s="49" t="n">
        <v>2.564475024722648</v>
      </c>
      <c r="U989" s="49" t="n">
        <v>2.521385100809736</v>
      </c>
      <c r="V989" s="49" t="n">
        <v>2.478124218283624</v>
      </c>
      <c r="W989" s="49" t="n">
        <v>2.439724364529811</v>
      </c>
      <c r="X989" s="49" t="n">
        <v>2.402569799574812</v>
      </c>
      <c r="Y989" s="49" t="n">
        <v>2.365993633588033</v>
      </c>
      <c r="Z989" s="49" t="n">
        <v>2.333465111722589</v>
      </c>
      <c r="AA989" s="49" t="n">
        <v>2.270017042003108</v>
      </c>
      <c r="AB989" s="49" t="n">
        <v>2.230793951817394</v>
      </c>
      <c r="AC989" s="49" t="n">
        <v>2.192548871827534</v>
      </c>
      <c r="AD989" s="49" t="n">
        <v>2.155188113491291</v>
      </c>
      <c r="AE989" s="49" t="n">
        <v>2.118630115126691</v>
      </c>
      <c r="AF989" s="50" t="n">
        <v>2.08280344386697</v>
      </c>
    </row>
    <row r="990" hidden="1" s="108">
      <c r="A990" s="49" t="inlineStr">
        <is>
          <t>China_Offshore_1_high_temp_optimistic</t>
        </is>
      </c>
      <c r="B990" s="49" t="n">
        <v>6.236894877854474</v>
      </c>
      <c r="C990" s="49" t="n">
        <v>5.92797009791794</v>
      </c>
      <c r="D990" s="49" t="n">
        <v>5.643636042563246</v>
      </c>
      <c r="E990" s="49" t="n">
        <v>5.375810681077857</v>
      </c>
      <c r="F990" s="49" t="n">
        <v>5.119350305176568</v>
      </c>
      <c r="G990" s="49" t="n">
        <v>4.870755520798799</v>
      </c>
      <c r="H990" s="49" t="n">
        <v>4.627513984023111</v>
      </c>
      <c r="I990" s="49" t="n">
        <v>4.387738019418929</v>
      </c>
      <c r="J990" s="49" t="n">
        <v>4.149951510305116</v>
      </c>
      <c r="K990" s="49" t="n">
        <v>3.912957805316976</v>
      </c>
      <c r="L990" s="49" t="n">
        <v>3.675754129244995</v>
      </c>
      <c r="M990" s="49" t="n">
        <v>3.57375539436528</v>
      </c>
      <c r="N990" s="49" t="n">
        <v>3.485042653652963</v>
      </c>
      <c r="O990" s="49" t="n">
        <v>3.404888403514772</v>
      </c>
      <c r="P990" s="49" t="n">
        <v>3.331338589411348</v>
      </c>
      <c r="Q990" s="49" t="n">
        <v>3.263194341233413</v>
      </c>
      <c r="R990" s="49" t="n">
        <v>3.200068395501198</v>
      </c>
      <c r="S990" s="49" t="n">
        <v>3.139999112947642</v>
      </c>
      <c r="T990" s="49" t="n">
        <v>3.08315573351554</v>
      </c>
      <c r="U990" s="49" t="n">
        <v>3.029806159139499</v>
      </c>
      <c r="V990" s="49" t="n">
        <v>2.977436762622686</v>
      </c>
      <c r="W990" s="49" t="n">
        <v>2.91783231994609</v>
      </c>
      <c r="X990" s="49" t="n">
        <v>2.86063635110131</v>
      </c>
      <c r="Y990" s="49" t="n">
        <v>2.806839779850981</v>
      </c>
      <c r="Z990" s="49" t="n">
        <v>2.758397284467883</v>
      </c>
      <c r="AA990" s="49" t="n">
        <v>2.687348985504784</v>
      </c>
      <c r="AB990" s="49" t="n">
        <v>2.637865025516046</v>
      </c>
      <c r="AC990" s="49" t="n">
        <v>2.590706027702977</v>
      </c>
      <c r="AD990" s="49" t="n">
        <v>2.545565577216943</v>
      </c>
      <c r="AE990" s="49" t="n">
        <v>2.502192904476776</v>
      </c>
      <c r="AF990" s="50" t="n">
        <v>2.460380291737894</v>
      </c>
    </row>
    <row r="991" hidden="1" s="108">
      <c r="A991" s="49" t="inlineStr">
        <is>
          <t>China_Offshore_2_high_temp_optimistic</t>
        </is>
      </c>
      <c r="B991" s="49" t="n">
        <v>6.843983241611053</v>
      </c>
      <c r="C991" s="49" t="n">
        <v>6.512288940832226</v>
      </c>
      <c r="D991" s="49" t="n">
        <v>6.21028891999719</v>
      </c>
      <c r="E991" s="49" t="n">
        <v>5.928621479161067</v>
      </c>
      <c r="F991" s="49" t="n">
        <v>5.6613598892741</v>
      </c>
      <c r="G991" s="49" t="n">
        <v>5.404501788404848</v>
      </c>
      <c r="H991" s="49" t="n">
        <v>5.155202359266083</v>
      </c>
      <c r="I991" s="49" t="n">
        <v>4.911351926813924</v>
      </c>
      <c r="J991" s="49" t="n">
        <v>4.67132790711281</v>
      </c>
      <c r="K991" s="49" t="n">
        <v>4.433841404826389</v>
      </c>
      <c r="L991" s="49" t="n">
        <v>4.197838171184459</v>
      </c>
      <c r="M991" s="49" t="n">
        <v>4.079697674394704</v>
      </c>
      <c r="N991" s="49" t="n">
        <v>3.977544660739524</v>
      </c>
      <c r="O991" s="49" t="n">
        <v>3.885684583480626</v>
      </c>
      <c r="P991" s="49" t="n">
        <v>3.801763890189908</v>
      </c>
      <c r="Q991" s="49" t="n">
        <v>3.724338704734573</v>
      </c>
      <c r="R991" s="49" t="n">
        <v>3.652942896735063</v>
      </c>
      <c r="S991" s="49" t="n">
        <v>3.585213383578228</v>
      </c>
      <c r="T991" s="49" t="n">
        <v>3.521354375072462</v>
      </c>
      <c r="U991" s="49" t="n">
        <v>3.461688976337333</v>
      </c>
      <c r="V991" s="49" t="n">
        <v>3.403188742780658</v>
      </c>
      <c r="W991" s="49" t="n">
        <v>3.335914301951131</v>
      </c>
      <c r="X991" s="49" t="n">
        <v>3.271536332639516</v>
      </c>
      <c r="Y991" s="49" t="n">
        <v>3.211251630073341</v>
      </c>
      <c r="Z991" s="49" t="n">
        <v>3.157420464766305</v>
      </c>
      <c r="AA991" s="49" t="n">
        <v>3.076318440928977</v>
      </c>
      <c r="AB991" s="49" t="n">
        <v>3.021222745714135</v>
      </c>
      <c r="AC991" s="49" t="n">
        <v>2.968931717712858</v>
      </c>
      <c r="AD991" s="49" t="n">
        <v>2.919077479127544</v>
      </c>
      <c r="AE991" s="49" t="n">
        <v>2.871359014769807</v>
      </c>
      <c r="AF991" s="50" t="n">
        <v>2.825527037598904</v>
      </c>
    </row>
    <row r="992" hidden="1" s="108">
      <c r="A992" s="49" t="inlineStr">
        <is>
          <t>China_PV_3_high_temp_optimistic</t>
        </is>
      </c>
      <c r="B992" s="49" t="n">
        <v>5.882998128975744</v>
      </c>
      <c r="C992" s="49" t="n">
        <v>5.481664570364382</v>
      </c>
      <c r="D992" s="49" t="n">
        <v>5.105224780758284</v>
      </c>
      <c r="E992" s="49" t="n">
        <v>4.745635757860966</v>
      </c>
      <c r="F992" s="49" t="n">
        <v>4.397792538895946</v>
      </c>
      <c r="G992" s="49" t="n">
        <v>4.058254314417663</v>
      </c>
      <c r="H992" s="49" t="n">
        <v>3.724587692685813</v>
      </c>
      <c r="I992" s="49" t="n">
        <v>3.395001614357778</v>
      </c>
      <c r="J992" s="49" t="n">
        <v>3.068131908004443</v>
      </c>
      <c r="K992" s="49" t="n">
        <v>2.74290781695009</v>
      </c>
      <c r="L992" s="49" t="n">
        <v>2.418465893351359</v>
      </c>
      <c r="M992" s="49" t="n">
        <v>2.355431659053051</v>
      </c>
      <c r="N992" s="49" t="n">
        <v>2.296294266699453</v>
      </c>
      <c r="O992" s="49" t="n">
        <v>2.239752849586676</v>
      </c>
      <c r="P992" s="49" t="n">
        <v>2.185571440698438</v>
      </c>
      <c r="Q992" s="49" t="n">
        <v>2.132921834703471</v>
      </c>
      <c r="R992" s="49" t="n">
        <v>2.081301364373338</v>
      </c>
      <c r="S992" s="49" t="n">
        <v>2.031761545908971</v>
      </c>
      <c r="T992" s="49" t="n">
        <v>1.983541678718966</v>
      </c>
      <c r="U992" s="49" t="n">
        <v>1.936769995468778</v>
      </c>
      <c r="V992" s="49" t="n">
        <v>1.890830109455503</v>
      </c>
      <c r="W992" s="49" t="n">
        <v>1.844414558427397</v>
      </c>
      <c r="X992" s="49" t="n">
        <v>1.798454555174791</v>
      </c>
      <c r="Y992" s="49" t="n">
        <v>1.753881974537533</v>
      </c>
      <c r="Z992" s="49" t="n">
        <v>1.714130879332997</v>
      </c>
      <c r="AA992" s="49" t="n">
        <v>1.653434036514337</v>
      </c>
      <c r="AB992" s="49" t="n">
        <v>1.60988829827491</v>
      </c>
      <c r="AC992" s="49" t="n">
        <v>1.5675970001398</v>
      </c>
      <c r="AD992" s="49" t="n">
        <v>1.52641924706725</v>
      </c>
      <c r="AE992" s="49" t="n">
        <v>1.486236926487021</v>
      </c>
      <c r="AF992" s="50" t="n">
        <v>1.446950137618539</v>
      </c>
    </row>
    <row r="993" hidden="1" s="108">
      <c r="A993" s="49" t="inlineStr">
        <is>
          <t>China_PV_4_high_temp_optimistic</t>
        </is>
      </c>
      <c r="B993" s="49" t="n">
        <v>6.591372604577575</v>
      </c>
      <c r="C993" s="49" t="n">
        <v>6.141707391557386</v>
      </c>
      <c r="D993" s="49" t="n">
        <v>5.720835086589089</v>
      </c>
      <c r="E993" s="49" t="n">
        <v>5.319466823216003</v>
      </c>
      <c r="F993" s="49" t="n">
        <v>4.931707767268507</v>
      </c>
      <c r="G993" s="49" t="n">
        <v>4.553585389941306</v>
      </c>
      <c r="H993" s="49" t="n">
        <v>4.182290768280971</v>
      </c>
      <c r="I993" s="49" t="n">
        <v>3.815756832611282</v>
      </c>
      <c r="J993" s="49" t="n">
        <v>3.452409489249813</v>
      </c>
      <c r="K993" s="49" t="n">
        <v>3.091013438441152</v>
      </c>
      <c r="L993" s="49" t="n">
        <v>2.73057270981013</v>
      </c>
      <c r="M993" s="49" t="n">
        <v>2.65894954790947</v>
      </c>
      <c r="N993" s="49" t="n">
        <v>2.59185040200226</v>
      </c>
      <c r="O993" s="49" t="n">
        <v>2.527763068575786</v>
      </c>
      <c r="P993" s="49" t="n">
        <v>2.466413995004079</v>
      </c>
      <c r="Q993" s="49" t="n">
        <v>2.406840115197513</v>
      </c>
      <c r="R993" s="49" t="n">
        <v>2.348456864404006</v>
      </c>
      <c r="S993" s="49" t="n">
        <v>2.292488912929866</v>
      </c>
      <c r="T993" s="49" t="n">
        <v>2.238051314812294</v>
      </c>
      <c r="U993" s="49" t="n">
        <v>2.185293919098119</v>
      </c>
      <c r="V993" s="49" t="n">
        <v>2.13349937807137</v>
      </c>
      <c r="W993" s="49" t="n">
        <v>2.081145081949297</v>
      </c>
      <c r="X993" s="49" t="n">
        <v>2.029315434351108</v>
      </c>
      <c r="Y993" s="49" t="n">
        <v>1.979096111078023</v>
      </c>
      <c r="Z993" s="49" t="n">
        <v>1.934488162148522</v>
      </c>
      <c r="AA993" s="49" t="n">
        <v>1.865471496344207</v>
      </c>
      <c r="AB993" s="49" t="n">
        <v>1.816430542986102</v>
      </c>
      <c r="AC993" s="49" t="n">
        <v>1.768845736182406</v>
      </c>
      <c r="AD993" s="49" t="n">
        <v>1.7225531752136</v>
      </c>
      <c r="AE993" s="49" t="n">
        <v>1.677415467347823</v>
      </c>
      <c r="AF993" s="50" t="n">
        <v>1.63331640946289</v>
      </c>
    </row>
    <row r="994" hidden="1" s="108">
      <c r="A994" s="49" t="inlineStr">
        <is>
          <t>Colombia_Onshore_1_low_temp_optimistic</t>
        </is>
      </c>
      <c r="B994" s="49" t="n">
        <v>2.298639901234549</v>
      </c>
      <c r="C994" s="49" t="n">
        <v>2.23178606824934</v>
      </c>
      <c r="D994" s="49" t="n">
        <v>2.172427468565287</v>
      </c>
      <c r="E994" s="49" t="n">
        <v>2.118922497873609</v>
      </c>
      <c r="F994" s="49" t="n">
        <v>2.070107798152691</v>
      </c>
      <c r="G994" s="49" t="n">
        <v>2.025130649192125</v>
      </c>
      <c r="H994" s="49" t="n">
        <v>1.983348478669734</v>
      </c>
      <c r="I994" s="49" t="n">
        <v>1.944265736773293</v>
      </c>
      <c r="J994" s="49" t="n">
        <v>1.907492677108017</v>
      </c>
      <c r="K994" s="49" t="n">
        <v>1.872717547763451</v>
      </c>
      <c r="L994" s="49" t="n">
        <v>1.839687297581741</v>
      </c>
      <c r="M994" s="49" t="n">
        <v>1.790863769490433</v>
      </c>
      <c r="N994" s="49" t="n">
        <v>1.752056386517383</v>
      </c>
      <c r="O994" s="49" t="n">
        <v>1.714575292799778</v>
      </c>
      <c r="P994" s="49" t="n">
        <v>1.678474490623964</v>
      </c>
      <c r="Q994" s="49" t="n">
        <v>1.644045006012312</v>
      </c>
      <c r="R994" s="49" t="n">
        <v>1.610338948643993</v>
      </c>
      <c r="S994" s="49" t="n">
        <v>1.577498918589728</v>
      </c>
      <c r="T994" s="49" t="n">
        <v>1.547130246412008</v>
      </c>
      <c r="U994" s="49" t="n">
        <v>1.516637310343151</v>
      </c>
      <c r="V994" s="49" t="n">
        <v>1.486206600682318</v>
      </c>
      <c r="W994" s="49" t="n">
        <v>1.45952680352431</v>
      </c>
      <c r="X994" s="49" t="n">
        <v>1.433932503070166</v>
      </c>
      <c r="Y994" s="49" t="n">
        <v>1.408923091756799</v>
      </c>
      <c r="Z994" s="49" t="n">
        <v>1.38704557754536</v>
      </c>
      <c r="AA994" s="49" t="n">
        <v>1.342610934582186</v>
      </c>
      <c r="AB994" s="49" t="n">
        <v>1.316156187309918</v>
      </c>
      <c r="AC994" s="49" t="n">
        <v>1.290571713610731</v>
      </c>
      <c r="AD994" s="49" t="n">
        <v>1.265782206395223</v>
      </c>
      <c r="AE994" s="49" t="n">
        <v>1.241721939607073</v>
      </c>
      <c r="AF994" s="50" t="n">
        <v>1.21833320033804</v>
      </c>
    </row>
    <row r="995" hidden="1" s="108">
      <c r="A995" s="49" t="inlineStr">
        <is>
          <t>Colombia_Onshore_2_low_temp_optimistic</t>
        </is>
      </c>
      <c r="B995" s="49" t="n">
        <v>3.649298410296468</v>
      </c>
      <c r="C995" s="49" t="n">
        <v>3.542248375271472</v>
      </c>
      <c r="D995" s="49" t="n">
        <v>3.447519468363147</v>
      </c>
      <c r="E995" s="49" t="n">
        <v>3.362410083017771</v>
      </c>
      <c r="F995" s="49" t="n">
        <v>3.285005688620954</v>
      </c>
      <c r="G995" s="49" t="n">
        <v>3.213902988792197</v>
      </c>
      <c r="H995" s="49" t="n">
        <v>3.14804453982351</v>
      </c>
      <c r="I995" s="49" t="n">
        <v>3.086614861770827</v>
      </c>
      <c r="J995" s="49" t="n">
        <v>3.028972601830321</v>
      </c>
      <c r="K995" s="49" t="n">
        <v>2.974604767519706</v>
      </c>
      <c r="L995" s="49" t="n">
        <v>2.923094973790856</v>
      </c>
      <c r="M995" s="49" t="n">
        <v>2.845909780007192</v>
      </c>
      <c r="N995" s="49" t="n">
        <v>2.785166911085047</v>
      </c>
      <c r="O995" s="49" t="n">
        <v>2.726567254224408</v>
      </c>
      <c r="P995" s="49" t="n">
        <v>2.670199596895734</v>
      </c>
      <c r="Q995" s="49" t="n">
        <v>2.616542468497656</v>
      </c>
      <c r="R995" s="49" t="n">
        <v>2.564036872715489</v>
      </c>
      <c r="S995" s="49" t="n">
        <v>2.512917500898806</v>
      </c>
      <c r="T995" s="49" t="n">
        <v>2.465823689647879</v>
      </c>
      <c r="U995" s="49" t="n">
        <v>2.418487839784045</v>
      </c>
      <c r="V995" s="49" t="n">
        <v>2.371217126345762</v>
      </c>
      <c r="W995" s="49" t="n">
        <v>2.330169004956672</v>
      </c>
      <c r="X995" s="49" t="n">
        <v>2.290844031650338</v>
      </c>
      <c r="Y995" s="49" t="n">
        <v>2.252418636241336</v>
      </c>
      <c r="Z995" s="49" t="n">
        <v>2.219073450911064</v>
      </c>
      <c r="AA995" s="49" t="n">
        <v>2.148642998189248</v>
      </c>
      <c r="AB995" s="49" t="n">
        <v>2.10767053925938</v>
      </c>
      <c r="AC995" s="49" t="n">
        <v>2.068065767175127</v>
      </c>
      <c r="AD995" s="49" t="n">
        <v>2.029703803326983</v>
      </c>
      <c r="AE995" s="49" t="n">
        <v>1.992475556915182</v>
      </c>
      <c r="AF995" s="50" t="n">
        <v>1.956285135521491</v>
      </c>
    </row>
    <row r="996" hidden="1" s="108">
      <c r="A996" s="49" t="inlineStr">
        <is>
          <t>Colombia_Onshore_3_low_temp_optimistic</t>
        </is>
      </c>
      <c r="B996" s="49" t="n">
        <v>4.711577229310203</v>
      </c>
      <c r="C996" s="49" t="n">
        <v>4.57296288142764</v>
      </c>
      <c r="D996" s="49" t="n">
        <v>4.450440946510822</v>
      </c>
      <c r="E996" s="49" t="n">
        <v>4.340481733054633</v>
      </c>
      <c r="F996" s="49" t="n">
        <v>4.240583887225904</v>
      </c>
      <c r="G996" s="49" t="n">
        <v>4.148913997424915</v>
      </c>
      <c r="H996" s="49" t="n">
        <v>4.064090518353235</v>
      </c>
      <c r="I996" s="49" t="n">
        <v>3.985048037078326</v>
      </c>
      <c r="J996" s="49" t="n">
        <v>3.91094864248658</v>
      </c>
      <c r="K996" s="49" t="n">
        <v>3.841122129594131</v>
      </c>
      <c r="L996" s="49" t="n">
        <v>3.775024513474892</v>
      </c>
      <c r="M996" s="49" t="n">
        <v>3.675524152061906</v>
      </c>
      <c r="N996" s="49" t="n">
        <v>3.597481584789695</v>
      </c>
      <c r="O996" s="49" t="n">
        <v>3.522213652185186</v>
      </c>
      <c r="P996" s="49" t="n">
        <v>3.449835481912632</v>
      </c>
      <c r="Q996" s="49" t="n">
        <v>3.380970911522378</v>
      </c>
      <c r="R996" s="49" t="n">
        <v>3.313583691078991</v>
      </c>
      <c r="S996" s="49" t="n">
        <v>3.247979815383789</v>
      </c>
      <c r="T996" s="49" t="n">
        <v>3.187602884893543</v>
      </c>
      <c r="U996" s="49" t="n">
        <v>3.126882784787923</v>
      </c>
      <c r="V996" s="49" t="n">
        <v>3.066220727091736</v>
      </c>
      <c r="W996" s="49" t="n">
        <v>3.013660179585175</v>
      </c>
      <c r="X996" s="49" t="n">
        <v>2.963345544325481</v>
      </c>
      <c r="Y996" s="49" t="n">
        <v>2.914202754053071</v>
      </c>
      <c r="Z996" s="49" t="n">
        <v>2.871686437527841</v>
      </c>
      <c r="AA996" s="49" t="n">
        <v>2.780782934981074</v>
      </c>
      <c r="AB996" s="49" t="n">
        <v>2.728310958897303</v>
      </c>
      <c r="AC996" s="49" t="n">
        <v>2.677622076699563</v>
      </c>
      <c r="AD996" s="49" t="n">
        <v>2.628553673876031</v>
      </c>
      <c r="AE996" s="49" t="n">
        <v>2.580963716071292</v>
      </c>
      <c r="AF996" s="50" t="n">
        <v>2.534727373743286</v>
      </c>
    </row>
    <row r="997" hidden="1" s="108">
      <c r="A997" s="49" t="inlineStr">
        <is>
          <t>Colombia_Offshore_1_low_temp_optimistic</t>
        </is>
      </c>
      <c r="B997" s="49" t="n">
        <v>6.043892035086733</v>
      </c>
      <c r="C997" s="49" t="n">
        <v>5.824572623812754</v>
      </c>
      <c r="D997" s="49" t="n">
        <v>5.641331928235457</v>
      </c>
      <c r="E997" s="49" t="n">
        <v>5.483740252712846</v>
      </c>
      <c r="F997" s="49" t="n">
        <v>5.345263560364041</v>
      </c>
      <c r="G997" s="49" t="n">
        <v>5.221551026449536</v>
      </c>
      <c r="H997" s="49" t="n">
        <v>5.109566950403463</v>
      </c>
      <c r="I997" s="49" t="n">
        <v>5.007113357909057</v>
      </c>
      <c r="J997" s="49" t="n">
        <v>4.912550240052281</v>
      </c>
      <c r="K997" s="49" t="n">
        <v>4.824623023047371</v>
      </c>
      <c r="L997" s="49" t="n">
        <v>4.742351605364662</v>
      </c>
      <c r="M997" s="49" t="n">
        <v>4.586606558021479</v>
      </c>
      <c r="N997" s="49" t="n">
        <v>4.451866369977827</v>
      </c>
      <c r="O997" s="49" t="n">
        <v>4.330829415263063</v>
      </c>
      <c r="P997" s="49" t="n">
        <v>4.220436600037675</v>
      </c>
      <c r="Q997" s="49" t="n">
        <v>4.118794549758628</v>
      </c>
      <c r="R997" s="49" t="n">
        <v>4.025240490326048</v>
      </c>
      <c r="S997" s="49" t="n">
        <v>3.936789211634366</v>
      </c>
      <c r="T997" s="49" t="n">
        <v>3.853639261806746</v>
      </c>
      <c r="U997" s="49" t="n">
        <v>3.776132254377236</v>
      </c>
      <c r="V997" s="49" t="n">
        <v>3.700525351527005</v>
      </c>
      <c r="W997" s="49" t="n">
        <v>3.614808028614984</v>
      </c>
      <c r="X997" s="49" t="n">
        <v>3.533106032559106</v>
      </c>
      <c r="Y997" s="49" t="n">
        <v>3.456824743999031</v>
      </c>
      <c r="Z997" s="49" t="n">
        <v>3.388753186294687</v>
      </c>
      <c r="AA997" s="49" t="n">
        <v>3.288359104973425</v>
      </c>
      <c r="AB997" s="49" t="n">
        <v>3.219649761554581</v>
      </c>
      <c r="AC997" s="49" t="n">
        <v>3.154674640480409</v>
      </c>
      <c r="AD997" s="49" t="n">
        <v>3.09296162040806</v>
      </c>
      <c r="AE997" s="49" t="n">
        <v>3.034123474521503</v>
      </c>
      <c r="AF997" s="50" t="n">
        <v>2.977838725471251</v>
      </c>
    </row>
    <row r="998" hidden="1" s="108">
      <c r="A998" s="49" t="inlineStr">
        <is>
          <t>Colombia_Offshore_2_low_temp_optimistic</t>
        </is>
      </c>
      <c r="B998" s="49" t="n">
        <v>7.238429553319182</v>
      </c>
      <c r="C998" s="49" t="n">
        <v>6.973298963701549</v>
      </c>
      <c r="D998" s="49" t="n">
        <v>6.752404889776838</v>
      </c>
      <c r="E998" s="49" t="n">
        <v>6.562954438303167</v>
      </c>
      <c r="F998" s="49" t="n">
        <v>6.396933109801978</v>
      </c>
      <c r="G998" s="49" t="n">
        <v>6.249004320436103</v>
      </c>
      <c r="H998" s="49" t="n">
        <v>6.115444609826772</v>
      </c>
      <c r="I998" s="49" t="n">
        <v>5.99355806724918</v>
      </c>
      <c r="J998" s="49" t="n">
        <v>5.881333178441915</v>
      </c>
      <c r="K998" s="49" t="n">
        <v>5.777231200879099</v>
      </c>
      <c r="L998" s="49" t="n">
        <v>5.680050057298381</v>
      </c>
      <c r="M998" s="49" t="n">
        <v>5.49310778318257</v>
      </c>
      <c r="N998" s="49" t="n">
        <v>5.331889626196211</v>
      </c>
      <c r="O998" s="49" t="n">
        <v>5.187442733935898</v>
      </c>
      <c r="P998" s="49" t="n">
        <v>5.056017252095415</v>
      </c>
      <c r="Q998" s="49" t="n">
        <v>4.935292735284261</v>
      </c>
      <c r="R998" s="49" t="n">
        <v>4.824458175917895</v>
      </c>
      <c r="S998" s="49" t="n">
        <v>4.719852511870824</v>
      </c>
      <c r="T998" s="49" t="n">
        <v>4.621720838654351</v>
      </c>
      <c r="U998" s="49" t="n">
        <v>4.530483887798225</v>
      </c>
      <c r="V998" s="49" t="n">
        <v>4.441549550581192</v>
      </c>
      <c r="W998" s="49" t="n">
        <v>4.340134396151146</v>
      </c>
      <c r="X998" s="49" t="n">
        <v>4.243624551334864</v>
      </c>
      <c r="Y998" s="49" t="n">
        <v>4.153746827823485</v>
      </c>
      <c r="Z998" s="49" t="n">
        <v>4.073927409469983</v>
      </c>
      <c r="AA998" s="49" t="n">
        <v>3.954401602252701</v>
      </c>
      <c r="AB998" s="49" t="n">
        <v>3.873757522418235</v>
      </c>
      <c r="AC998" s="49" t="n">
        <v>3.797680560900506</v>
      </c>
      <c r="AD998" s="49" t="n">
        <v>3.725592357011404</v>
      </c>
      <c r="AE998" s="49" t="n">
        <v>3.65701863097808</v>
      </c>
      <c r="AF998" s="50" t="n">
        <v>3.591565709781752</v>
      </c>
    </row>
    <row r="999" hidden="1" s="108">
      <c r="A999" s="49" t="inlineStr">
        <is>
          <t>Colombia_PV_2_low_temp_optimistic</t>
        </is>
      </c>
      <c r="B999" s="49" t="n">
        <v>2.952977776648301</v>
      </c>
      <c r="C999" s="49" t="n">
        <v>2.801245138374851</v>
      </c>
      <c r="D999" s="49" t="n">
        <v>2.674420457370148</v>
      </c>
      <c r="E999" s="49" t="n">
        <v>2.565217707650065</v>
      </c>
      <c r="F999" s="49" t="n">
        <v>2.469062649487244</v>
      </c>
      <c r="G999" s="49" t="n">
        <v>2.382914540627374</v>
      </c>
      <c r="H999" s="49" t="n">
        <v>2.304659980539373</v>
      </c>
      <c r="I999" s="49" t="n">
        <v>2.232776687545459</v>
      </c>
      <c r="J999" s="49" t="n">
        <v>2.166135552052669</v>
      </c>
      <c r="K999" s="49" t="n">
        <v>2.103878317731308</v>
      </c>
      <c r="L999" s="49" t="n">
        <v>2.045338899032571</v>
      </c>
      <c r="M999" s="49" t="n">
        <v>1.975291160645593</v>
      </c>
      <c r="N999" s="49" t="n">
        <v>1.910507435403007</v>
      </c>
      <c r="O999" s="49" t="n">
        <v>1.849322167432271</v>
      </c>
      <c r="P999" s="49" t="n">
        <v>1.791401184933691</v>
      </c>
      <c r="Q999" s="49" t="n">
        <v>1.735694083721451</v>
      </c>
      <c r="R999" s="49" t="n">
        <v>1.681563058813911</v>
      </c>
      <c r="S999" s="49" t="n">
        <v>1.630259746999934</v>
      </c>
      <c r="T999" s="49" t="n">
        <v>1.580833509398273</v>
      </c>
      <c r="U999" s="49" t="n">
        <v>1.533415162741852</v>
      </c>
      <c r="V999" s="49" t="n">
        <v>1.487244179060905</v>
      </c>
      <c r="W999" s="49" t="n">
        <v>1.44079012351351</v>
      </c>
      <c r="X999" s="49" t="n">
        <v>1.395105423225938</v>
      </c>
      <c r="Y999" s="49" t="n">
        <v>1.351283139387626</v>
      </c>
      <c r="Z999" s="49" t="n">
        <v>1.313350096466837</v>
      </c>
      <c r="AA999" s="49" t="n">
        <v>1.250986135762608</v>
      </c>
      <c r="AB999" s="49" t="n">
        <v>1.209025295348394</v>
      </c>
      <c r="AC999" s="49" t="n">
        <v>1.16871924801939</v>
      </c>
      <c r="AD999" s="49" t="n">
        <v>1.129887159959024</v>
      </c>
      <c r="AE999" s="49" t="n">
        <v>1.092377024327274</v>
      </c>
      <c r="AF999" s="50" t="n">
        <v>1.056059902403906</v>
      </c>
    </row>
    <row r="1000" hidden="1" s="108">
      <c r="A1000" s="49" t="inlineStr">
        <is>
          <t>Colombia_PV_3_low_temp_optimistic</t>
        </is>
      </c>
      <c r="B1000" s="49" t="n">
        <v>3.076088399359965</v>
      </c>
      <c r="C1000" s="49" t="n">
        <v>2.917272245545223</v>
      </c>
      <c r="D1000" s="49" t="n">
        <v>2.784628201553812</v>
      </c>
      <c r="E1000" s="49" t="n">
        <v>2.670498384089727</v>
      </c>
      <c r="F1000" s="49" t="n">
        <v>2.570075021143566</v>
      </c>
      <c r="G1000" s="49" t="n">
        <v>2.480162087755704</v>
      </c>
      <c r="H1000" s="49" t="n">
        <v>2.398538236596926</v>
      </c>
      <c r="I1000" s="49" t="n">
        <v>2.323603423120495</v>
      </c>
      <c r="J1000" s="49" t="n">
        <v>2.2541708579924</v>
      </c>
      <c r="K1000" s="49" t="n">
        <v>2.18933844487091</v>
      </c>
      <c r="L1000" s="49" t="n">
        <v>2.128406080698643</v>
      </c>
      <c r="M1000" s="49" t="n">
        <v>2.055434472839528</v>
      </c>
      <c r="N1000" s="49" t="n">
        <v>1.9879813183932</v>
      </c>
      <c r="O1000" s="49" t="n">
        <v>1.924299315454734</v>
      </c>
      <c r="P1000" s="49" t="n">
        <v>1.864038326296056</v>
      </c>
      <c r="Q1000" s="49" t="n">
        <v>1.806096240306665</v>
      </c>
      <c r="R1000" s="49" t="n">
        <v>1.749803848820827</v>
      </c>
      <c r="S1000" s="49" t="n">
        <v>1.696475531255185</v>
      </c>
      <c r="T1000" s="49" t="n">
        <v>1.645113649761917</v>
      </c>
      <c r="U1000" s="49" t="n">
        <v>1.595855897592319</v>
      </c>
      <c r="V1000" s="49" t="n">
        <v>1.547903997937921</v>
      </c>
      <c r="W1000" s="49" t="n">
        <v>1.499645586711714</v>
      </c>
      <c r="X1000" s="49" t="n">
        <v>1.452190745932549</v>
      </c>
      <c r="Y1000" s="49" t="n">
        <v>1.40668746773293</v>
      </c>
      <c r="Z1000" s="49" t="n">
        <v>1.367364865029326</v>
      </c>
      <c r="AA1000" s="49" t="n">
        <v>1.3023806237738</v>
      </c>
      <c r="AB1000" s="49" t="n">
        <v>1.258819610154713</v>
      </c>
      <c r="AC1000" s="49" t="n">
        <v>1.21699258503954</v>
      </c>
      <c r="AD1000" s="49" t="n">
        <v>1.176709771211927</v>
      </c>
      <c r="AE1000" s="49" t="n">
        <v>1.137811652180545</v>
      </c>
      <c r="AF1000" s="50" t="n">
        <v>1.100162926648449</v>
      </c>
    </row>
    <row r="1001" hidden="1" s="108">
      <c r="A1001" s="49" t="inlineStr">
        <is>
          <t>Colombia_PV_4_low_temp_optimistic</t>
        </is>
      </c>
      <c r="B1001" s="49" t="n">
        <v>3.920236085666624</v>
      </c>
      <c r="C1001" s="49" t="n">
        <v>3.713606729528575</v>
      </c>
      <c r="D1001" s="49" t="n">
        <v>3.541495512560726</v>
      </c>
      <c r="E1001" s="49" t="n">
        <v>3.393805298747839</v>
      </c>
      <c r="F1001" s="49" t="n">
        <v>3.264197319612466</v>
      </c>
      <c r="G1001" s="49" t="n">
        <v>3.148458030025292</v>
      </c>
      <c r="H1001" s="49" t="n">
        <v>3.043658991921943</v>
      </c>
      <c r="I1001" s="49" t="n">
        <v>2.947690896928977</v>
      </c>
      <c r="J1001" s="49" t="n">
        <v>2.858989239465274</v>
      </c>
      <c r="K1001" s="49" t="n">
        <v>2.776364806615817</v>
      </c>
      <c r="L1001" s="49" t="n">
        <v>2.698894643922988</v>
      </c>
      <c r="M1001" s="49" t="n">
        <v>2.605836357357366</v>
      </c>
      <c r="N1001" s="49" t="n">
        <v>2.52005971478943</v>
      </c>
      <c r="O1001" s="49" t="n">
        <v>2.439246642636292</v>
      </c>
      <c r="P1001" s="49" t="n">
        <v>2.362932075430485</v>
      </c>
      <c r="Q1001" s="49" t="n">
        <v>2.289654560547532</v>
      </c>
      <c r="R1001" s="49" t="n">
        <v>2.218527000343057</v>
      </c>
      <c r="S1001" s="49" t="n">
        <v>2.151290924169401</v>
      </c>
      <c r="T1001" s="49" t="n">
        <v>2.08662399066728</v>
      </c>
      <c r="U1001" s="49" t="n">
        <v>2.024708408853109</v>
      </c>
      <c r="V1001" s="49" t="n">
        <v>1.964486602277721</v>
      </c>
      <c r="W1001" s="49" t="n">
        <v>1.903862044767867</v>
      </c>
      <c r="X1001" s="49" t="n">
        <v>1.844259557002756</v>
      </c>
      <c r="Y1001" s="49" t="n">
        <v>1.787198414207163</v>
      </c>
      <c r="Z1001" s="49" t="n">
        <v>1.738272395626956</v>
      </c>
      <c r="AA1001" s="49" t="n">
        <v>1.655360593026328</v>
      </c>
      <c r="AB1001" s="49" t="n">
        <v>1.600749973404482</v>
      </c>
      <c r="AC1001" s="49" t="n">
        <v>1.548390800137434</v>
      </c>
      <c r="AD1001" s="49" t="n">
        <v>1.498031096445924</v>
      </c>
      <c r="AE1001" s="49" t="n">
        <v>1.449459112152635</v>
      </c>
      <c r="AF1001" s="50" t="n">
        <v>1.402495286220691</v>
      </c>
    </row>
    <row r="1002" hidden="1" s="108">
      <c r="A1002" s="49" t="inlineStr">
        <is>
          <t>Colombia_Onshore_1_high_temp_optimistic</t>
        </is>
      </c>
      <c r="B1002" s="49" t="n">
        <v>3.247475855250557</v>
      </c>
      <c r="C1002" s="49" t="n">
        <v>3.087892012598765</v>
      </c>
      <c r="D1002" s="49" t="n">
        <v>2.935006001372713</v>
      </c>
      <c r="E1002" s="49" t="n">
        <v>2.787208577596401</v>
      </c>
      <c r="F1002" s="49" t="n">
        <v>2.643350027272041</v>
      </c>
      <c r="G1002" s="49" t="n">
        <v>2.502579282187886</v>
      </c>
      <c r="H1002" s="49" t="n">
        <v>2.364247359678876</v>
      </c>
      <c r="I1002" s="49" t="n">
        <v>2.227846638498319</v>
      </c>
      <c r="J1002" s="49" t="n">
        <v>2.092971160623803</v>
      </c>
      <c r="K1002" s="49" t="n">
        <v>1.959289813734351</v>
      </c>
      <c r="L1002" s="49" t="n">
        <v>1.826527698475483</v>
      </c>
      <c r="M1002" s="49" t="n">
        <v>1.786341901493596</v>
      </c>
      <c r="N1002" s="49" t="n">
        <v>1.754556445559568</v>
      </c>
      <c r="O1002" s="49" t="n">
        <v>1.723706038600086</v>
      </c>
      <c r="P1002" s="49" t="n">
        <v>1.693850366491482</v>
      </c>
      <c r="Q1002" s="49" t="n">
        <v>1.665257041624298</v>
      </c>
      <c r="R1002" s="49" t="n">
        <v>1.637109359224929</v>
      </c>
      <c r="S1002" s="49" t="n">
        <v>1.609540084626245</v>
      </c>
      <c r="T1002" s="49" t="n">
        <v>1.583975913587131</v>
      </c>
      <c r="U1002" s="49" t="n">
        <v>1.558138135141325</v>
      </c>
      <c r="V1002" s="49" t="n">
        <v>1.532192382203089</v>
      </c>
      <c r="W1002" s="49" t="n">
        <v>1.509375562208602</v>
      </c>
      <c r="X1002" s="49" t="n">
        <v>1.487397211531229</v>
      </c>
      <c r="Y1002" s="49" t="n">
        <v>1.465817910114921</v>
      </c>
      <c r="Z1002" s="49" t="n">
        <v>1.446935962522423</v>
      </c>
      <c r="AA1002" s="49" t="n">
        <v>1.407584617522478</v>
      </c>
      <c r="AB1002" s="49" t="n">
        <v>1.384289728839235</v>
      </c>
      <c r="AC1002" s="49" t="n">
        <v>1.361658450957606</v>
      </c>
      <c r="AD1002" s="49" t="n">
        <v>1.339630108910235</v>
      </c>
      <c r="AE1002" s="49" t="n">
        <v>1.318151927565835</v>
      </c>
      <c r="AF1002" s="50" t="n">
        <v>1.297177729720431</v>
      </c>
    </row>
    <row r="1003" hidden="1" s="108">
      <c r="A1003" s="49" t="inlineStr">
        <is>
          <t>Colombia_Onshore_2_high_temp_optimistic</t>
        </is>
      </c>
      <c r="B1003" s="49" t="n">
        <v>4.705646901643575</v>
      </c>
      <c r="C1003" s="49" t="n">
        <v>4.492761810353375</v>
      </c>
      <c r="D1003" s="49" t="n">
        <v>4.290326523044692</v>
      </c>
      <c r="E1003" s="49" t="n">
        <v>4.095515008689401</v>
      </c>
      <c r="F1003" s="49" t="n">
        <v>3.906285566193847</v>
      </c>
      <c r="G1003" s="49" t="n">
        <v>3.721104249443572</v>
      </c>
      <c r="H1003" s="49" t="n">
        <v>3.538778665191835</v>
      </c>
      <c r="I1003" s="49" t="n">
        <v>3.358353248345967</v>
      </c>
      <c r="J1003" s="49" t="n">
        <v>3.179040590481158</v>
      </c>
      <c r="K1003" s="49" t="n">
        <v>3.0001748351892</v>
      </c>
      <c r="L1003" s="49" t="n">
        <v>2.821179073527281</v>
      </c>
      <c r="M1003" s="49" t="n">
        <v>2.758818096858152</v>
      </c>
      <c r="N1003" s="49" t="n">
        <v>2.710397598673437</v>
      </c>
      <c r="O1003" s="49" t="n">
        <v>2.663509561995636</v>
      </c>
      <c r="P1003" s="49" t="n">
        <v>2.618252318788098</v>
      </c>
      <c r="Q1003" s="49" t="n">
        <v>2.575069313635788</v>
      </c>
      <c r="R1003" s="49" t="n">
        <v>2.532603765163501</v>
      </c>
      <c r="S1003" s="49" t="n">
        <v>2.491075712835548</v>
      </c>
      <c r="T1003" s="49" t="n">
        <v>2.452851840189638</v>
      </c>
      <c r="U1003" s="49" t="n">
        <v>2.414150233372797</v>
      </c>
      <c r="V1003" s="49" t="n">
        <v>2.37524605576257</v>
      </c>
      <c r="W1003" s="49" t="n">
        <v>2.34155954818504</v>
      </c>
      <c r="X1003" s="49" t="n">
        <v>2.309236652372945</v>
      </c>
      <c r="Y1003" s="49" t="n">
        <v>2.277548246825671</v>
      </c>
      <c r="Z1003" s="49" t="n">
        <v>2.250302530279296</v>
      </c>
      <c r="AA1003" s="49" t="n">
        <v>2.189114389640708</v>
      </c>
      <c r="AB1003" s="49" t="n">
        <v>2.154507899125623</v>
      </c>
      <c r="AC1003" s="49" t="n">
        <v>2.120974530549065</v>
      </c>
      <c r="AD1003" s="49" t="n">
        <v>2.088413155597806</v>
      </c>
      <c r="AE1003" s="49" t="n">
        <v>2.056735792061012</v>
      </c>
      <c r="AF1003" s="50" t="n">
        <v>2.025865437178941</v>
      </c>
    </row>
    <row r="1004" hidden="1" s="108">
      <c r="A1004" s="49" t="inlineStr">
        <is>
          <t>Colombia_Onshore_3_high_temp_optimistic</t>
        </is>
      </c>
      <c r="B1004" s="49" t="n">
        <v>5.862638514986174</v>
      </c>
      <c r="C1004" s="49" t="n">
        <v>5.606143005122576</v>
      </c>
      <c r="D1004" s="49" t="n">
        <v>5.363185383626858</v>
      </c>
      <c r="E1004" s="49" t="n">
        <v>5.130025365664844</v>
      </c>
      <c r="F1004" s="49" t="n">
        <v>4.903949438313441</v>
      </c>
      <c r="G1004" s="49" t="n">
        <v>4.68290712367889</v>
      </c>
      <c r="H1004" s="49" t="n">
        <v>4.465292190686089</v>
      </c>
      <c r="I1004" s="49" t="n">
        <v>4.249804569128531</v>
      </c>
      <c r="J1004" s="49" t="n">
        <v>4.035359555586018</v>
      </c>
      <c r="K1004" s="49" t="n">
        <v>3.821025926300587</v>
      </c>
      <c r="L1004" s="49" t="n">
        <v>3.605982347412319</v>
      </c>
      <c r="M1004" s="49" t="n">
        <v>3.526103546563406</v>
      </c>
      <c r="N1004" s="49" t="n">
        <v>3.464518318753221</v>
      </c>
      <c r="O1004" s="49" t="n">
        <v>3.40493841352761</v>
      </c>
      <c r="P1004" s="49" t="n">
        <v>3.347492987846698</v>
      </c>
      <c r="Q1004" s="49" t="n">
        <v>3.292764254131934</v>
      </c>
      <c r="R1004" s="49" t="n">
        <v>3.238971142985794</v>
      </c>
      <c r="S1004" s="49" t="n">
        <v>3.186402566303344</v>
      </c>
      <c r="T1004" s="49" t="n">
        <v>3.138165543481206</v>
      </c>
      <c r="U1004" s="49" t="n">
        <v>3.089295280107887</v>
      </c>
      <c r="V1004" s="49" t="n">
        <v>3.040153029425451</v>
      </c>
      <c r="W1004" s="49" t="n">
        <v>2.99786337008302</v>
      </c>
      <c r="X1004" s="49" t="n">
        <v>2.957346545649383</v>
      </c>
      <c r="Y1004" s="49" t="n">
        <v>2.917644870250825</v>
      </c>
      <c r="Z1004" s="49" t="n">
        <v>2.883754197973219</v>
      </c>
      <c r="AA1004" s="49" t="n">
        <v>2.805318415503325</v>
      </c>
      <c r="AB1004" s="49" t="n">
        <v>2.761741041036912</v>
      </c>
      <c r="AC1004" s="49" t="n">
        <v>2.719554101028171</v>
      </c>
      <c r="AD1004" s="49" t="n">
        <v>2.678624196183648</v>
      </c>
      <c r="AE1004" s="49" t="n">
        <v>2.638835226086033</v>
      </c>
      <c r="AF1004" s="50" t="n">
        <v>2.600085537395029</v>
      </c>
    </row>
    <row r="1005" hidden="1" s="108">
      <c r="A1005" s="49" t="inlineStr">
        <is>
          <t>Colombia_Offshore_1_high_temp_optimistic</t>
        </is>
      </c>
      <c r="B1005" s="49" t="n">
        <v>7.052518859492848</v>
      </c>
      <c r="C1005" s="49" t="n">
        <v>6.715343471102194</v>
      </c>
      <c r="D1005" s="49" t="n">
        <v>6.410240146161195</v>
      </c>
      <c r="E1005" s="49" t="n">
        <v>6.127247312881401</v>
      </c>
      <c r="F1005" s="49" t="n">
        <v>5.86006941303791</v>
      </c>
      <c r="G1005" s="49" t="n">
        <v>5.604465223023988</v>
      </c>
      <c r="H1005" s="49" t="n">
        <v>5.357429871242148</v>
      </c>
      <c r="I1005" s="49" t="n">
        <v>5.116744368366964</v>
      </c>
      <c r="J1005" s="49" t="n">
        <v>4.880711172474181</v>
      </c>
      <c r="K1005" s="49" t="n">
        <v>4.64799074605505</v>
      </c>
      <c r="L1005" s="49" t="n">
        <v>4.417496121155451</v>
      </c>
      <c r="M1005" s="49" t="n">
        <v>4.292311431646309</v>
      </c>
      <c r="N1005" s="49" t="n">
        <v>4.184375832743182</v>
      </c>
      <c r="O1005" s="49" t="n">
        <v>4.087542575712106</v>
      </c>
      <c r="P1005" s="49" t="n">
        <v>3.999271345431438</v>
      </c>
      <c r="Q1005" s="49" t="n">
        <v>3.918003746887416</v>
      </c>
      <c r="R1005" s="49" t="n">
        <v>3.843236848123051</v>
      </c>
      <c r="S1005" s="49" t="n">
        <v>3.772419792989832</v>
      </c>
      <c r="T1005" s="49" t="n">
        <v>3.705773219884196</v>
      </c>
      <c r="U1005" s="49" t="n">
        <v>3.643646136980252</v>
      </c>
      <c r="V1005" s="49" t="n">
        <v>3.582769193973818</v>
      </c>
      <c r="W1005" s="49" t="n">
        <v>3.512397257538442</v>
      </c>
      <c r="X1005" s="49" t="n">
        <v>3.445150979159338</v>
      </c>
      <c r="Y1005" s="49" t="n">
        <v>3.382324302500683</v>
      </c>
      <c r="Z1005" s="49" t="n">
        <v>3.326468767912851</v>
      </c>
      <c r="AA1005" s="49" t="n">
        <v>3.24115174845537</v>
      </c>
      <c r="AB1005" s="49" t="n">
        <v>3.183929080828607</v>
      </c>
      <c r="AC1005" s="49" t="n">
        <v>3.129738804949054</v>
      </c>
      <c r="AD1005" s="49" t="n">
        <v>3.078184627455866</v>
      </c>
      <c r="AE1005" s="49" t="n">
        <v>3.028942313145596</v>
      </c>
      <c r="AF1005" s="50" t="n">
        <v>2.981743372788881</v>
      </c>
    </row>
    <row r="1006" hidden="1" s="108">
      <c r="A1006" s="49" t="inlineStr">
        <is>
          <t>Colombia_Offshore_2_high_temp_optimistic</t>
        </is>
      </c>
      <c r="B1006" s="49" t="n">
        <v>8.030978889927214</v>
      </c>
      <c r="C1006" s="49" t="n">
        <v>7.654727586439265</v>
      </c>
      <c r="D1006" s="49" t="n">
        <v>7.317755266449142</v>
      </c>
      <c r="E1006" s="49" t="n">
        <v>7.008172119026843</v>
      </c>
      <c r="F1006" s="49" t="n">
        <v>6.718486497778967</v>
      </c>
      <c r="G1006" s="49" t="n">
        <v>6.443672476247166</v>
      </c>
      <c r="H1006" s="49" t="n">
        <v>6.180189351781791</v>
      </c>
      <c r="I1006" s="49" t="n">
        <v>5.925441898041129</v>
      </c>
      <c r="J1006" s="49" t="n">
        <v>5.677463711317102</v>
      </c>
      <c r="K1006" s="49" t="n">
        <v>5.434721667197279</v>
      </c>
      <c r="L1006" s="49" t="n">
        <v>5.195989948576872</v>
      </c>
      <c r="M1006" s="49" t="n">
        <v>5.047178913080271</v>
      </c>
      <c r="N1006" s="49" t="n">
        <v>4.919426246598453</v>
      </c>
      <c r="O1006" s="49" t="n">
        <v>4.805222966157605</v>
      </c>
      <c r="P1006" s="49" t="n">
        <v>4.701466081280788</v>
      </c>
      <c r="Q1006" s="49" t="n">
        <v>4.60625214489887</v>
      </c>
      <c r="R1006" s="49" t="n">
        <v>4.518967262374101</v>
      </c>
      <c r="S1006" s="49" t="n">
        <v>4.436494940645327</v>
      </c>
      <c r="T1006" s="49" t="n">
        <v>4.359105205427605</v>
      </c>
      <c r="U1006" s="49" t="n">
        <v>4.287224982516134</v>
      </c>
      <c r="V1006" s="49" t="n">
        <v>4.216859327465977</v>
      </c>
      <c r="W1006" s="49" t="n">
        <v>4.134871364029825</v>
      </c>
      <c r="X1006" s="49" t="n">
        <v>4.056686575744264</v>
      </c>
      <c r="Y1006" s="49" t="n">
        <v>3.983885666662838</v>
      </c>
      <c r="Z1006" s="49" t="n">
        <v>3.919585676236887</v>
      </c>
      <c r="AA1006" s="49" t="n">
        <v>3.819271605271598</v>
      </c>
      <c r="AB1006" s="49" t="n">
        <v>3.753267825239107</v>
      </c>
      <c r="AC1006" s="49" t="n">
        <v>3.690951479254317</v>
      </c>
      <c r="AD1006" s="49" t="n">
        <v>3.631838005349386</v>
      </c>
      <c r="AE1006" s="49" t="n">
        <v>3.575530944653554</v>
      </c>
      <c r="AF1006" s="50" t="n">
        <v>3.521701997345953</v>
      </c>
    </row>
    <row r="1007" hidden="1" s="108">
      <c r="A1007" s="49" t="inlineStr">
        <is>
          <t>Colombia_PV_2_high_temp_optimistic</t>
        </is>
      </c>
      <c r="B1007" s="49" t="n">
        <v>5.620910723654915</v>
      </c>
      <c r="C1007" s="49" t="n">
        <v>5.235206245973989</v>
      </c>
      <c r="D1007" s="49" t="n">
        <v>4.875787724281158</v>
      </c>
      <c r="E1007" s="49" t="n">
        <v>4.534598918691947</v>
      </c>
      <c r="F1007" s="49" t="n">
        <v>4.206550327263216</v>
      </c>
      <c r="G1007" s="49" t="n">
        <v>3.888232903851916</v>
      </c>
      <c r="H1007" s="49" t="n">
        <v>3.577255327822815</v>
      </c>
      <c r="I1007" s="49" t="n">
        <v>3.271875831008103</v>
      </c>
      <c r="J1007" s="49" t="n">
        <v>2.970785099711886</v>
      </c>
      <c r="K1007" s="49" t="n">
        <v>2.672971904906881</v>
      </c>
      <c r="L1007" s="49" t="n">
        <v>2.377636522632278</v>
      </c>
      <c r="M1007" s="49" t="n">
        <v>2.313979768323061</v>
      </c>
      <c r="N1007" s="49" t="n">
        <v>2.254631497959012</v>
      </c>
      <c r="O1007" s="49" t="n">
        <v>2.198145475952548</v>
      </c>
      <c r="P1007" s="49" t="n">
        <v>2.144258189263202</v>
      </c>
      <c r="Q1007" s="49" t="n">
        <v>2.092049503169417</v>
      </c>
      <c r="R1007" s="49" t="n">
        <v>2.040961110893345</v>
      </c>
      <c r="S1007" s="49" t="n">
        <v>1.992158225476871</v>
      </c>
      <c r="T1007" s="49" t="n">
        <v>1.944796388779112</v>
      </c>
      <c r="U1007" s="49" t="n">
        <v>1.899016960463987</v>
      </c>
      <c r="V1007" s="49" t="n">
        <v>1.854136230545454</v>
      </c>
      <c r="W1007" s="49" t="n">
        <v>1.808692899248791</v>
      </c>
      <c r="X1007" s="49" t="n">
        <v>1.763732798852932</v>
      </c>
      <c r="Y1007" s="49" t="n">
        <v>1.720288773568701</v>
      </c>
      <c r="Z1007" s="49" t="n">
        <v>1.682167003163097</v>
      </c>
      <c r="AA1007" s="49" t="n">
        <v>1.620810498868033</v>
      </c>
      <c r="AB1007" s="49" t="n">
        <v>1.578440643124979</v>
      </c>
      <c r="AC1007" s="49" t="n">
        <v>1.537440667225892</v>
      </c>
      <c r="AD1007" s="49" t="n">
        <v>1.497654785792092</v>
      </c>
      <c r="AE1007" s="49" t="n">
        <v>1.458952421565609</v>
      </c>
      <c r="AF1007" s="50" t="n">
        <v>1.421223147662223</v>
      </c>
    </row>
    <row r="1008" hidden="1" s="108">
      <c r="A1008" s="49" t="inlineStr">
        <is>
          <t>Colombia_PV_3_high_temp_optimistic</t>
        </is>
      </c>
      <c r="B1008" s="49" t="n">
        <v>5.798946123316448</v>
      </c>
      <c r="C1008" s="49" t="n">
        <v>5.40114634170953</v>
      </c>
      <c r="D1008" s="49" t="n">
        <v>5.030888520796642</v>
      </c>
      <c r="E1008" s="49" t="n">
        <v>4.679728801048096</v>
      </c>
      <c r="F1008" s="49" t="n">
        <v>4.342333029436282</v>
      </c>
      <c r="G1008" s="49" t="n">
        <v>4.015128437669958</v>
      </c>
      <c r="H1008" s="49" t="n">
        <v>3.695608959992247</v>
      </c>
      <c r="I1008" s="49" t="n">
        <v>3.381949316356375</v>
      </c>
      <c r="J1008" s="49" t="n">
        <v>3.0727774553287</v>
      </c>
      <c r="K1008" s="49" t="n">
        <v>2.767033712874538</v>
      </c>
      <c r="L1008" s="49" t="n">
        <v>2.463880064136408</v>
      </c>
      <c r="M1008" s="49" t="n">
        <v>2.397693844889026</v>
      </c>
      <c r="N1008" s="49" t="n">
        <v>2.336032930389388</v>
      </c>
      <c r="O1008" s="49" t="n">
        <v>2.27737747909803</v>
      </c>
      <c r="P1008" s="49" t="n">
        <v>2.221450706792812</v>
      </c>
      <c r="Q1008" s="49" t="n">
        <v>2.167285595613743</v>
      </c>
      <c r="R1008" s="49" t="n">
        <v>2.114295386441412</v>
      </c>
      <c r="S1008" s="49" t="n">
        <v>2.063705025538114</v>
      </c>
      <c r="T1008" s="49" t="n">
        <v>2.014626960617081</v>
      </c>
      <c r="U1008" s="49" t="n">
        <v>1.967209894277794</v>
      </c>
      <c r="V1008" s="49" t="n">
        <v>1.920735175652562</v>
      </c>
      <c r="W1008" s="49" t="n">
        <v>1.873668929156765</v>
      </c>
      <c r="X1008" s="49" t="n">
        <v>1.827108330955649</v>
      </c>
      <c r="Y1008" s="49" t="n">
        <v>1.782139585334947</v>
      </c>
      <c r="Z1008" s="49" t="n">
        <v>1.742765904878353</v>
      </c>
      <c r="AA1008" s="49" t="n">
        <v>1.678953836384987</v>
      </c>
      <c r="AB1008" s="49" t="n">
        <v>1.63510723869401</v>
      </c>
      <c r="AC1008" s="49" t="n">
        <v>1.592699679478814</v>
      </c>
      <c r="AD1008" s="49" t="n">
        <v>1.551567640853603</v>
      </c>
      <c r="AE1008" s="49" t="n">
        <v>1.511574067315706</v>
      </c>
      <c r="AF1008" s="50" t="n">
        <v>1.472603056000375</v>
      </c>
    </row>
    <row r="1009" hidden="1" s="108">
      <c r="A1009" s="49" t="inlineStr">
        <is>
          <t>Colombia_PV_4_high_temp_optimistic</t>
        </is>
      </c>
      <c r="B1009" s="49" t="n">
        <v>6.994700371803761</v>
      </c>
      <c r="C1009" s="49" t="n">
        <v>6.515883845350833</v>
      </c>
      <c r="D1009" s="49" t="n">
        <v>6.073464847436501</v>
      </c>
      <c r="E1009" s="49" t="n">
        <v>5.656183959380203</v>
      </c>
      <c r="F1009" s="49" t="n">
        <v>5.256925353171205</v>
      </c>
      <c r="G1009" s="49" t="n">
        <v>4.870919797805598</v>
      </c>
      <c r="H1009" s="49" t="n">
        <v>4.494818824207922</v>
      </c>
      <c r="I1009" s="49" t="n">
        <v>4.126180395572878</v>
      </c>
      <c r="J1009" s="49" t="n">
        <v>3.763165624400923</v>
      </c>
      <c r="K1009" s="49" t="n">
        <v>3.40435105211944</v>
      </c>
      <c r="L1009" s="49" t="n">
        <v>3.048607682669229</v>
      </c>
      <c r="M1009" s="49" t="n">
        <v>2.965209161491297</v>
      </c>
      <c r="N1009" s="49" t="n">
        <v>2.887830677875606</v>
      </c>
      <c r="O1009" s="49" t="n">
        <v>2.814444397458434</v>
      </c>
      <c r="P1009" s="49" t="n">
        <v>2.74468102092415</v>
      </c>
      <c r="Q1009" s="49" t="n">
        <v>2.677250385288801</v>
      </c>
      <c r="R1009" s="49" t="n">
        <v>2.611369701230987</v>
      </c>
      <c r="S1009" s="49" t="n">
        <v>2.548673253044982</v>
      </c>
      <c r="T1009" s="49" t="n">
        <v>2.487976946488057</v>
      </c>
      <c r="U1009" s="49" t="n">
        <v>2.429479200694128</v>
      </c>
      <c r="V1009" s="49" t="n">
        <v>2.372221306425999</v>
      </c>
      <c r="W1009" s="49" t="n">
        <v>2.314159511658861</v>
      </c>
      <c r="X1009" s="49" t="n">
        <v>2.256755224665669</v>
      </c>
      <c r="Y1009" s="49" t="n">
        <v>2.201457972171618</v>
      </c>
      <c r="Z1009" s="49" t="n">
        <v>2.153610118457943</v>
      </c>
      <c r="AA1009" s="49" t="n">
        <v>2.073133738176322</v>
      </c>
      <c r="AB1009" s="49" t="n">
        <v>2.019283028287295</v>
      </c>
      <c r="AC1009" s="49" t="n">
        <v>1.967336575398978</v>
      </c>
      <c r="AD1009" s="49" t="n">
        <v>1.91707653405974</v>
      </c>
      <c r="AE1009" s="49" t="n">
        <v>1.868320327619178</v>
      </c>
      <c r="AF1009" s="50" t="n">
        <v>1.82091357103932</v>
      </c>
    </row>
    <row r="1010" hidden="1" s="108">
      <c r="A1010" s="49" t="inlineStr">
        <is>
          <t>Czech_Republic_Onshore_3_low_temp_optimistic</t>
        </is>
      </c>
      <c r="B1010" s="49" t="n">
        <v>5.0883634678709</v>
      </c>
      <c r="C1010" s="49" t="n">
        <v>4.939628488812304</v>
      </c>
      <c r="D1010" s="49" t="n">
        <v>4.807831295285474</v>
      </c>
      <c r="E1010" s="49" t="n">
        <v>4.68925854348772</v>
      </c>
      <c r="F1010" s="49" t="n">
        <v>4.581278681339906</v>
      </c>
      <c r="G1010" s="49" t="n">
        <v>4.481962825612788</v>
      </c>
      <c r="H1010" s="49" t="n">
        <v>4.389857456401915</v>
      </c>
      <c r="I1010" s="49" t="n">
        <v>4.303841628070134</v>
      </c>
      <c r="J1010" s="49" t="n">
        <v>4.223033731279248</v>
      </c>
      <c r="K1010" s="49" t="n">
        <v>4.146728588429264</v>
      </c>
      <c r="L1010" s="49" t="n">
        <v>4.074353810370344</v>
      </c>
      <c r="M1010" s="49" t="n">
        <v>3.96658020570795</v>
      </c>
      <c r="N1010" s="49" t="n">
        <v>3.881396446763097</v>
      </c>
      <c r="O1010" s="49" t="n">
        <v>3.799161815190176</v>
      </c>
      <c r="P1010" s="49" t="n">
        <v>3.719996996019953</v>
      </c>
      <c r="Q1010" s="49" t="n">
        <v>3.644557495016349</v>
      </c>
      <c r="R1010" s="49" t="n">
        <v>3.570702343513214</v>
      </c>
      <c r="S1010" s="49" t="n">
        <v>3.498752904597625</v>
      </c>
      <c r="T1010" s="49" t="n">
        <v>3.432329184484237</v>
      </c>
      <c r="U1010" s="49" t="n">
        <v>3.365575014331291</v>
      </c>
      <c r="V1010" s="49" t="n">
        <v>3.298911849193266</v>
      </c>
      <c r="W1010" s="49" t="n">
        <v>3.240923753572577</v>
      </c>
      <c r="X1010" s="49" t="n">
        <v>3.185282916355362</v>
      </c>
      <c r="Y1010" s="49" t="n">
        <v>3.130858648742391</v>
      </c>
      <c r="Z1010" s="49" t="n">
        <v>3.083378633933013</v>
      </c>
      <c r="AA1010" s="49" t="n">
        <v>2.985068520391822</v>
      </c>
      <c r="AB1010" s="49" t="n">
        <v>2.927109385179071</v>
      </c>
      <c r="AC1010" s="49" t="n">
        <v>2.87100589754031</v>
      </c>
      <c r="AD1010" s="49" t="n">
        <v>2.816585294723329</v>
      </c>
      <c r="AE1010" s="49" t="n">
        <v>2.763696509176905</v>
      </c>
      <c r="AF1010" s="50" t="n">
        <v>2.712206604874773</v>
      </c>
    </row>
    <row r="1011" hidden="1" s="108">
      <c r="A1011" s="49" t="inlineStr">
        <is>
          <t>Czech_Republic_PV_4_low_temp_optimistic</t>
        </is>
      </c>
      <c r="B1011" s="49" t="n">
        <v>4.682554052346967</v>
      </c>
      <c r="C1011" s="49" t="n">
        <v>4.445621106106827</v>
      </c>
      <c r="D1011" s="49" t="n">
        <v>4.247039212278389</v>
      </c>
      <c r="E1011" s="49" t="n">
        <v>4.075606492674483</v>
      </c>
      <c r="F1011" s="49" t="n">
        <v>3.924290940300708</v>
      </c>
      <c r="G1011" s="49" t="n">
        <v>3.78841833559167</v>
      </c>
      <c r="H1011" s="49" t="n">
        <v>3.664740120284786</v>
      </c>
      <c r="I1011" s="49" t="n">
        <v>3.55091640793646</v>
      </c>
      <c r="J1011" s="49" t="n">
        <v>3.445211638408225</v>
      </c>
      <c r="K1011" s="49" t="n">
        <v>3.346306526798918</v>
      </c>
      <c r="L1011" s="49" t="n">
        <v>3.253177108232734</v>
      </c>
      <c r="M1011" s="49" t="n">
        <v>3.142104518105161</v>
      </c>
      <c r="N1011" s="49" t="n">
        <v>3.039222502667581</v>
      </c>
      <c r="O1011" s="49" t="n">
        <v>2.94194682008638</v>
      </c>
      <c r="P1011" s="49" t="n">
        <v>2.849758559789219</v>
      </c>
      <c r="Q1011" s="49" t="n">
        <v>2.761027873578007</v>
      </c>
      <c r="R1011" s="49" t="n">
        <v>2.67476499675109</v>
      </c>
      <c r="S1011" s="49" t="n">
        <v>2.592910921626007</v>
      </c>
      <c r="T1011" s="49" t="n">
        <v>2.513990656176087</v>
      </c>
      <c r="U1011" s="49" t="n">
        <v>2.438206685424547</v>
      </c>
      <c r="V1011" s="49" t="n">
        <v>2.364378989120908</v>
      </c>
      <c r="W1011" s="49" t="n">
        <v>2.290226490606151</v>
      </c>
      <c r="X1011" s="49" t="n">
        <v>2.217262149244204</v>
      </c>
      <c r="Y1011" s="49" t="n">
        <v>2.147177080230794</v>
      </c>
      <c r="Z1011" s="49" t="n">
        <v>2.086197539790683</v>
      </c>
      <c r="AA1011" s="49" t="n">
        <v>1.987422954141699</v>
      </c>
      <c r="AB1011" s="49" t="n">
        <v>1.920209213817783</v>
      </c>
      <c r="AC1011" s="49" t="n">
        <v>1.855543551615859</v>
      </c>
      <c r="AD1011" s="49" t="n">
        <v>1.793142836717946</v>
      </c>
      <c r="AE1011" s="49" t="n">
        <v>1.732769029348396</v>
      </c>
      <c r="AF1011" s="50" t="n">
        <v>1.674220174758178</v>
      </c>
    </row>
    <row r="1012" hidden="1" s="108">
      <c r="A1012" s="49" t="inlineStr">
        <is>
          <t>Czech_Republic_Onshore_3_high_temp_optimistic</t>
        </is>
      </c>
      <c r="B1012" s="49" t="n">
        <v>6.623113948367812</v>
      </c>
      <c r="C1012" s="49" t="n">
        <v>6.329101110020264</v>
      </c>
      <c r="D1012" s="49" t="n">
        <v>6.048953127549927</v>
      </c>
      <c r="E1012" s="49" t="n">
        <v>5.778503221836104</v>
      </c>
      <c r="F1012" s="49" t="n">
        <v>5.514698070493495</v>
      </c>
      <c r="G1012" s="49" t="n">
        <v>5.255199726415158</v>
      </c>
      <c r="H1012" s="49" t="n">
        <v>4.998145627078757</v>
      </c>
      <c r="I1012" s="49" t="n">
        <v>4.741996553329962</v>
      </c>
      <c r="J1012" s="49" t="n">
        <v>4.485436043635685</v>
      </c>
      <c r="K1012" s="49" t="n">
        <v>4.227301163742242</v>
      </c>
      <c r="L1012" s="49" t="n">
        <v>3.966533012528799</v>
      </c>
      <c r="M1012" s="49" t="n">
        <v>3.878939778574412</v>
      </c>
      <c r="N1012" s="49" t="n">
        <v>3.810700435887342</v>
      </c>
      <c r="O1012" s="49" t="n">
        <v>3.744587655184571</v>
      </c>
      <c r="P1012" s="49" t="n">
        <v>3.680737025876686</v>
      </c>
      <c r="Q1012" s="49" t="n">
        <v>3.619762836165645</v>
      </c>
      <c r="R1012" s="49" t="n">
        <v>3.559781839276937</v>
      </c>
      <c r="S1012" s="49" t="n">
        <v>3.501098827380189</v>
      </c>
      <c r="T1012" s="49" t="n">
        <v>3.446995222796826</v>
      </c>
      <c r="U1012" s="49" t="n">
        <v>3.392225310832978</v>
      </c>
      <c r="V1012" s="49" t="n">
        <v>3.337170884317887</v>
      </c>
      <c r="W1012" s="49" t="n">
        <v>3.289425164659696</v>
      </c>
      <c r="X1012" s="49" t="n">
        <v>3.243540241864542</v>
      </c>
      <c r="Y1012" s="49" t="n">
        <v>3.198503903039911</v>
      </c>
      <c r="Z1012" s="49" t="n">
        <v>3.159585076226938</v>
      </c>
      <c r="AA1012" s="49" t="n">
        <v>3.073675342177901</v>
      </c>
      <c r="AB1012" s="49" t="n">
        <v>3.024525603944533</v>
      </c>
      <c r="AC1012" s="49" t="n">
        <v>2.976830890341114</v>
      </c>
      <c r="AD1012" s="49" t="n">
        <v>2.930449176661521</v>
      </c>
      <c r="AE1012" s="49" t="n">
        <v>2.885256790230788</v>
      </c>
      <c r="AF1012" s="50" t="n">
        <v>2.841145384396558</v>
      </c>
    </row>
    <row r="1013" hidden="1" s="108">
      <c r="A1013" s="49" t="inlineStr">
        <is>
          <t>Czech_Republic_PV_4_high_temp_optimistic</t>
        </is>
      </c>
      <c r="B1013" s="49" t="n">
        <v>8.894043548474892</v>
      </c>
      <c r="C1013" s="49" t="n">
        <v>8.287822853836081</v>
      </c>
      <c r="D1013" s="49" t="n">
        <v>7.724997332540715</v>
      </c>
      <c r="E1013" s="49" t="n">
        <v>7.191697079507142</v>
      </c>
      <c r="F1013" s="49" t="n">
        <v>6.679128850253687</v>
      </c>
      <c r="G1013" s="49" t="n">
        <v>6.181374060527283</v>
      </c>
      <c r="H1013" s="49" t="n">
        <v>5.69425386011098</v>
      </c>
      <c r="I1013" s="49" t="n">
        <v>5.214698372965765</v>
      </c>
      <c r="J1013" s="49" t="n">
        <v>4.740374562085437</v>
      </c>
      <c r="K1013" s="49" t="n">
        <v>4.269455735783737</v>
      </c>
      <c r="L1013" s="49" t="n">
        <v>3.800472884205388</v>
      </c>
      <c r="M1013" s="49" t="n">
        <v>3.698351706029261</v>
      </c>
      <c r="N1013" s="49" t="n">
        <v>3.603213004343683</v>
      </c>
      <c r="O1013" s="49" t="n">
        <v>3.512711692302728</v>
      </c>
      <c r="P1013" s="49" t="n">
        <v>3.426422948962599</v>
      </c>
      <c r="Q1013" s="49" t="n">
        <v>3.342853677264063</v>
      </c>
      <c r="R1013" s="49" t="n">
        <v>3.261097725965838</v>
      </c>
      <c r="S1013" s="49" t="n">
        <v>3.183052236643775</v>
      </c>
      <c r="T1013" s="49" t="n">
        <v>3.107345629414713</v>
      </c>
      <c r="U1013" s="49" t="n">
        <v>3.034209689578861</v>
      </c>
      <c r="V1013" s="49" t="n">
        <v>2.96253293699018</v>
      </c>
      <c r="W1013" s="49" t="n">
        <v>2.889948382217965</v>
      </c>
      <c r="X1013" s="49" t="n">
        <v>2.818144655574907</v>
      </c>
      <c r="Y1013" s="49" t="n">
        <v>2.748802215871479</v>
      </c>
      <c r="Z1013" s="49" t="n">
        <v>2.688112211538479</v>
      </c>
      <c r="AA1013" s="49" t="n">
        <v>2.589617961090458</v>
      </c>
      <c r="AB1013" s="49" t="n">
        <v>2.522007296562246</v>
      </c>
      <c r="AC1013" s="49" t="n">
        <v>2.456617098901203</v>
      </c>
      <c r="AD1013" s="49" t="n">
        <v>2.393192878173973</v>
      </c>
      <c r="AE1013" s="49" t="n">
        <v>2.331521323172963</v>
      </c>
      <c r="AF1013" s="50" t="n">
        <v>2.271422040414852</v>
      </c>
    </row>
    <row r="1014" hidden="1" s="108">
      <c r="A1014" s="49" t="inlineStr">
        <is>
          <t>Germany_Onshore_2_low_temp_optimistic</t>
        </is>
      </c>
      <c r="B1014" s="49" t="n">
        <v>3.374931875497703</v>
      </c>
      <c r="C1014" s="49" t="n">
        <v>3.276421404324003</v>
      </c>
      <c r="D1014" s="49" t="n">
        <v>3.189076299722581</v>
      </c>
      <c r="E1014" s="49" t="n">
        <v>3.110451048810925</v>
      </c>
      <c r="F1014" s="49" t="n">
        <v>3.038812619052694</v>
      </c>
      <c r="G1014" s="49" t="n">
        <v>2.97289075316308</v>
      </c>
      <c r="H1014" s="49" t="n">
        <v>2.9117282594698</v>
      </c>
      <c r="I1014" s="49" t="n">
        <v>2.854586968782745</v>
      </c>
      <c r="J1014" s="49" t="n">
        <v>2.800886327469287</v>
      </c>
      <c r="K1014" s="49" t="n">
        <v>2.750161968965467</v>
      </c>
      <c r="L1014" s="49" t="n">
        <v>2.702036971123548</v>
      </c>
      <c r="M1014" s="49" t="n">
        <v>2.630518633987158</v>
      </c>
      <c r="N1014" s="49" t="n">
        <v>2.573912171550647</v>
      </c>
      <c r="O1014" s="49" t="n">
        <v>2.519257832207502</v>
      </c>
      <c r="P1014" s="49" t="n">
        <v>2.466635407664065</v>
      </c>
      <c r="Q1014" s="49" t="n">
        <v>2.416477692057049</v>
      </c>
      <c r="R1014" s="49" t="n">
        <v>2.367371821943468</v>
      </c>
      <c r="S1014" s="49" t="n">
        <v>2.319529958275548</v>
      </c>
      <c r="T1014" s="49" t="n">
        <v>2.275341706688083</v>
      </c>
      <c r="U1014" s="49" t="n">
        <v>2.230941718325989</v>
      </c>
      <c r="V1014" s="49" t="n">
        <v>2.186608096258144</v>
      </c>
      <c r="W1014" s="49" t="n">
        <v>2.147930661515069</v>
      </c>
      <c r="X1014" s="49" t="n">
        <v>2.110832162160718</v>
      </c>
      <c r="Y1014" s="49" t="n">
        <v>2.074567086314403</v>
      </c>
      <c r="Z1014" s="49" t="n">
        <v>2.042921322818377</v>
      </c>
      <c r="AA1014" s="49" t="n">
        <v>1.977710784879648</v>
      </c>
      <c r="AB1014" s="49" t="n">
        <v>1.939194476710503</v>
      </c>
      <c r="AC1014" s="49" t="n">
        <v>1.901935592628825</v>
      </c>
      <c r="AD1014" s="49" t="n">
        <v>1.86582128714704</v>
      </c>
      <c r="AE1014" s="49" t="n">
        <v>1.830753014005122</v>
      </c>
      <c r="AF1014" s="50" t="n">
        <v>1.796644183497265</v>
      </c>
    </row>
    <row r="1015" hidden="1" s="108">
      <c r="A1015" s="49" t="inlineStr">
        <is>
          <t>Germany_Onshore_3_low_temp_optimistic</t>
        </is>
      </c>
      <c r="B1015" s="49" t="n">
        <v>4.712850605220248</v>
      </c>
      <c r="C1015" s="49" t="n">
        <v>4.574674192214248</v>
      </c>
      <c r="D1015" s="49" t="n">
        <v>4.45238110392369</v>
      </c>
      <c r="E1015" s="49" t="n">
        <v>4.342486909737915</v>
      </c>
      <c r="F1015" s="49" t="n">
        <v>4.242522268202896</v>
      </c>
      <c r="G1015" s="49" t="n">
        <v>4.150677185695574</v>
      </c>
      <c r="H1015" s="49" t="n">
        <v>4.065587728145694</v>
      </c>
      <c r="I1015" s="49" t="n">
        <v>3.986202036530955</v>
      </c>
      <c r="J1015" s="49" t="n">
        <v>3.911692837546653</v>
      </c>
      <c r="K1015" s="49" t="n">
        <v>3.841398417102203</v>
      </c>
      <c r="L1015" s="49" t="n">
        <v>3.774781667388213</v>
      </c>
      <c r="M1015" s="49" t="n">
        <v>3.675083661007969</v>
      </c>
      <c r="N1015" s="49" t="n">
        <v>3.596558012954625</v>
      </c>
      <c r="O1015" s="49" t="n">
        <v>3.520787870866296</v>
      </c>
      <c r="P1015" s="49" t="n">
        <v>3.447886886376272</v>
      </c>
      <c r="Q1015" s="49" t="n">
        <v>3.378470355239997</v>
      </c>
      <c r="R1015" s="49" t="n">
        <v>3.310530693073679</v>
      </c>
      <c r="S1015" s="49" t="n">
        <v>3.244369636837686</v>
      </c>
      <c r="T1015" s="49" t="n">
        <v>3.183383284045518</v>
      </c>
      <c r="U1015" s="49" t="n">
        <v>3.122078797710476</v>
      </c>
      <c r="V1015" s="49" t="n">
        <v>3.060851608318688</v>
      </c>
      <c r="W1015" s="49" t="n">
        <v>3.007762965668189</v>
      </c>
      <c r="X1015" s="49" t="n">
        <v>2.956850609942977</v>
      </c>
      <c r="Y1015" s="49" t="n">
        <v>2.907053091515035</v>
      </c>
      <c r="Z1015" s="49" t="n">
        <v>2.863740878923124</v>
      </c>
      <c r="AA1015" s="49" t="n">
        <v>2.772738569961254</v>
      </c>
      <c r="AB1015" s="49" t="n">
        <v>2.7195492662358</v>
      </c>
      <c r="AC1015" s="49" t="n">
        <v>2.668072314942437</v>
      </c>
      <c r="AD1015" s="49" t="n">
        <v>2.618144656427961</v>
      </c>
      <c r="AE1015" s="49" t="n">
        <v>2.56962356409337</v>
      </c>
      <c r="AF1015" s="50" t="n">
        <v>2.522383294935031</v>
      </c>
    </row>
    <row r="1016" hidden="1" s="108">
      <c r="A1016" s="49" t="inlineStr">
        <is>
          <t>Germany_Offshore_1_low_temp_optimistic</t>
        </is>
      </c>
      <c r="B1016" s="49" t="n">
        <v>4.278067848587378</v>
      </c>
      <c r="C1016" s="49" t="n">
        <v>4.125129845509642</v>
      </c>
      <c r="D1016" s="49" t="n">
        <v>3.996770755027022</v>
      </c>
      <c r="E1016" s="49" t="n">
        <v>3.885889420400402</v>
      </c>
      <c r="F1016" s="49" t="n">
        <v>3.788037022176992</v>
      </c>
      <c r="G1016" s="49" t="n">
        <v>3.700251174405996</v>
      </c>
      <c r="H1016" s="49" t="n">
        <v>3.620464893133672</v>
      </c>
      <c r="I1016" s="49" t="n">
        <v>3.547181562516381</v>
      </c>
      <c r="J1016" s="49" t="n">
        <v>3.479284460573214</v>
      </c>
      <c r="K1016" s="49" t="n">
        <v>3.415919292189202</v>
      </c>
      <c r="L1016" s="49" t="n">
        <v>3.356418639985707</v>
      </c>
      <c r="M1016" s="49" t="n">
        <v>3.246560926566941</v>
      </c>
      <c r="N1016" s="49" t="n">
        <v>3.151039708686825</v>
      </c>
      <c r="O1016" s="49" t="n">
        <v>3.064884115902403</v>
      </c>
      <c r="P1016" s="49" t="n">
        <v>2.986011175448234</v>
      </c>
      <c r="Q1016" s="49" t="n">
        <v>2.913131445293203</v>
      </c>
      <c r="R1016" s="49" t="n">
        <v>2.845793146826509</v>
      </c>
      <c r="S1016" s="49" t="n">
        <v>2.781963759416842</v>
      </c>
      <c r="T1016" s="49" t="n">
        <v>2.721777841463181</v>
      </c>
      <c r="U1016" s="49" t="n">
        <v>2.665467335092365</v>
      </c>
      <c r="V1016" s="49" t="n">
        <v>2.610484160114824</v>
      </c>
      <c r="W1016" s="49" t="n">
        <v>2.548636185922481</v>
      </c>
      <c r="X1016" s="49" t="n">
        <v>2.489563110689096</v>
      </c>
      <c r="Y1016" s="49" t="n">
        <v>2.434221917474333</v>
      </c>
      <c r="Z1016" s="49" t="n">
        <v>2.384512070552501</v>
      </c>
      <c r="AA1016" s="49" t="n">
        <v>2.312834374178621</v>
      </c>
      <c r="AB1016" s="49" t="n">
        <v>2.262771639341691</v>
      </c>
      <c r="AC1016" s="49" t="n">
        <v>2.215293118855892</v>
      </c>
      <c r="AD1016" s="49" t="n">
        <v>2.170077503997297</v>
      </c>
      <c r="AE1016" s="49" t="n">
        <v>2.12686122143089</v>
      </c>
      <c r="AF1016" s="50" t="n">
        <v>2.085425414671596</v>
      </c>
    </row>
    <row r="1017" hidden="1" s="108">
      <c r="A1017" s="49" t="inlineStr">
        <is>
          <t>Germany_Offshore_2_low_temp_optimistic</t>
        </is>
      </c>
      <c r="B1017" s="49" t="n">
        <v>5.071648412400164</v>
      </c>
      <c r="C1017" s="49" t="n">
        <v>4.88769860930789</v>
      </c>
      <c r="D1017" s="49" t="n">
        <v>4.733986644861706</v>
      </c>
      <c r="E1017" s="49" t="n">
        <v>4.601771492011024</v>
      </c>
      <c r="F1017" s="49" t="n">
        <v>4.485577036092251</v>
      </c>
      <c r="G1017" s="49" t="n">
        <v>4.381756890573568</v>
      </c>
      <c r="H1017" s="49" t="n">
        <v>4.287766861276948</v>
      </c>
      <c r="I1017" s="49" t="n">
        <v>4.201764843988179</v>
      </c>
      <c r="J1017" s="49" t="n">
        <v>4.1223763597104</v>
      </c>
      <c r="K1017" s="49" t="n">
        <v>4.048549958779375</v>
      </c>
      <c r="L1017" s="49" t="n">
        <v>3.979464223998143</v>
      </c>
      <c r="M1017" s="49" t="n">
        <v>3.848778802278046</v>
      </c>
      <c r="N1017" s="49" t="n">
        <v>3.735699991393111</v>
      </c>
      <c r="O1017" s="49" t="n">
        <v>3.634110462492379</v>
      </c>
      <c r="P1017" s="49" t="n">
        <v>3.541447828623095</v>
      </c>
      <c r="Q1017" s="49" t="n">
        <v>3.456126327855451</v>
      </c>
      <c r="R1017" s="49" t="n">
        <v>3.377591554820451</v>
      </c>
      <c r="S1017" s="49" t="n">
        <v>3.303341613965593</v>
      </c>
      <c r="T1017" s="49" t="n">
        <v>3.233543674426912</v>
      </c>
      <c r="U1017" s="49" t="n">
        <v>3.168484938962805</v>
      </c>
      <c r="V1017" s="49" t="n">
        <v>3.105027188126409</v>
      </c>
      <c r="W1017" s="49" t="n">
        <v>3.033022835770552</v>
      </c>
      <c r="X1017" s="49" t="n">
        <v>2.964412696519936</v>
      </c>
      <c r="Y1017" s="49" t="n">
        <v>2.900377974628548</v>
      </c>
      <c r="Z1017" s="49" t="n">
        <v>2.843262436230221</v>
      </c>
      <c r="AA1017" s="49" t="n">
        <v>2.759039195323001</v>
      </c>
      <c r="AB1017" s="49" t="n">
        <v>2.701442477745187</v>
      </c>
      <c r="AC1017" s="49" t="n">
        <v>2.647011953236465</v>
      </c>
      <c r="AD1017" s="49" t="n">
        <v>2.595352786151446</v>
      </c>
      <c r="AE1017" s="49" t="n">
        <v>2.546141159679342</v>
      </c>
      <c r="AF1017" s="50" t="n">
        <v>2.4991082592992</v>
      </c>
    </row>
    <row r="1018" hidden="1" s="108">
      <c r="A1018" s="49" t="inlineStr">
        <is>
          <t>Germany_PV_4_low_temp_optimistic</t>
        </is>
      </c>
      <c r="B1018" s="49" t="n">
        <v>4.635831254895983</v>
      </c>
      <c r="C1018" s="49" t="n">
        <v>4.401653973133238</v>
      </c>
      <c r="D1018" s="49" t="n">
        <v>4.20527113311</v>
      </c>
      <c r="E1018" s="49" t="n">
        <v>4.035653896305694</v>
      </c>
      <c r="F1018" s="49" t="n">
        <v>3.885879426075995</v>
      </c>
      <c r="G1018" s="49" t="n">
        <v>3.751346341201273</v>
      </c>
      <c r="H1018" s="49" t="n">
        <v>3.628856823493446</v>
      </c>
      <c r="I1018" s="49" t="n">
        <v>3.516107560880498</v>
      </c>
      <c r="J1018" s="49" t="n">
        <v>3.411390094096328</v>
      </c>
      <c r="K1018" s="49" t="n">
        <v>3.313405678705214</v>
      </c>
      <c r="L1018" s="49" t="n">
        <v>3.221146212505526</v>
      </c>
      <c r="M1018" s="49" t="n">
        <v>3.111153215137772</v>
      </c>
      <c r="N1018" s="49" t="n">
        <v>3.009286590384378</v>
      </c>
      <c r="O1018" s="49" t="n">
        <v>2.912979665707626</v>
      </c>
      <c r="P1018" s="49" t="n">
        <v>2.821715351400343</v>
      </c>
      <c r="Q1018" s="49" t="n">
        <v>2.733875728792239</v>
      </c>
      <c r="R1018" s="49" t="n">
        <v>2.648478464301484</v>
      </c>
      <c r="S1018" s="49" t="n">
        <v>2.567445918329458</v>
      </c>
      <c r="T1018" s="49" t="n">
        <v>2.489314858315421</v>
      </c>
      <c r="U1018" s="49" t="n">
        <v>2.414284658036257</v>
      </c>
      <c r="V1018" s="49" t="n">
        <v>2.34118546350667</v>
      </c>
      <c r="W1018" s="49" t="n">
        <v>2.267746033550236</v>
      </c>
      <c r="X1018" s="49" t="n">
        <v>2.19548006256605</v>
      </c>
      <c r="Y1018" s="49" t="n">
        <v>2.126061327328263</v>
      </c>
      <c r="Z1018" s="49" t="n">
        <v>2.065651334779766</v>
      </c>
      <c r="AA1018" s="49" t="n">
        <v>1.967833246211602</v>
      </c>
      <c r="AB1018" s="49" t="n">
        <v>1.901248688957398</v>
      </c>
      <c r="AC1018" s="49" t="n">
        <v>1.837181529587772</v>
      </c>
      <c r="AD1018" s="49" t="n">
        <v>1.775350838419846</v>
      </c>
      <c r="AE1018" s="49" t="n">
        <v>1.715520417604419</v>
      </c>
      <c r="AF1018" s="50" t="n">
        <v>1.657489867062815</v>
      </c>
    </row>
    <row r="1019" hidden="1" s="108">
      <c r="A1019" s="49" t="inlineStr">
        <is>
          <t>Germany_Onshore_2_high_temp_optimistic</t>
        </is>
      </c>
      <c r="B1019" s="49" t="n">
        <v>4.516084963933103</v>
      </c>
      <c r="C1019" s="49" t="n">
        <v>4.307577034756303</v>
      </c>
      <c r="D1019" s="49" t="n">
        <v>4.108458842882738</v>
      </c>
      <c r="E1019" s="49" t="n">
        <v>3.916128730799135</v>
      </c>
      <c r="F1019" s="49" t="n">
        <v>3.728703988842585</v>
      </c>
      <c r="G1019" s="49" t="n">
        <v>3.544767199057157</v>
      </c>
      <c r="H1019" s="49" t="n">
        <v>3.363213783673747</v>
      </c>
      <c r="I1019" s="49" t="n">
        <v>3.183155926346986</v>
      </c>
      <c r="J1019" s="49" t="n">
        <v>3.003859553780944</v>
      </c>
      <c r="K1019" s="49" t="n">
        <v>2.824701552442514</v>
      </c>
      <c r="L1019" s="49" t="n">
        <v>2.645139822881949</v>
      </c>
      <c r="M1019" s="49" t="n">
        <v>2.58679721854823</v>
      </c>
      <c r="N1019" s="49" t="n">
        <v>2.541120739728202</v>
      </c>
      <c r="O1019" s="49" t="n">
        <v>2.496841728953652</v>
      </c>
      <c r="P1019" s="49" t="n">
        <v>2.454049344042997</v>
      </c>
      <c r="Q1019" s="49" t="n">
        <v>2.413146109178315</v>
      </c>
      <c r="R1019" s="49" t="n">
        <v>2.372899871297264</v>
      </c>
      <c r="S1019" s="49" t="n">
        <v>2.333510351009325</v>
      </c>
      <c r="T1019" s="49" t="n">
        <v>2.297126325756977</v>
      </c>
      <c r="U1019" s="49" t="n">
        <v>2.260313775797891</v>
      </c>
      <c r="V1019" s="49" t="n">
        <v>2.223322542872797</v>
      </c>
      <c r="W1019" s="49" t="n">
        <v>2.191065182390199</v>
      </c>
      <c r="X1019" s="49" t="n">
        <v>2.160048505160372</v>
      </c>
      <c r="Y1019" s="49" t="n">
        <v>2.129610376853422</v>
      </c>
      <c r="Z1019" s="49" t="n">
        <v>2.103207044600561</v>
      </c>
      <c r="AA1019" s="49" t="n">
        <v>2.046001215916911</v>
      </c>
      <c r="AB1019" s="49" t="n">
        <v>2.012924390598566</v>
      </c>
      <c r="AC1019" s="49" t="n">
        <v>1.980824234862006</v>
      </c>
      <c r="AD1019" s="49" t="n">
        <v>1.949608738701878</v>
      </c>
      <c r="AE1019" s="49" t="n">
        <v>1.919197847277526</v>
      </c>
      <c r="AF1019" s="50" t="n">
        <v>1.889521490729665</v>
      </c>
    </row>
    <row r="1020" hidden="1" s="108">
      <c r="A1020" s="49" t="inlineStr">
        <is>
          <t>Germany_Onshore_3_high_temp_optimistic</t>
        </is>
      </c>
      <c r="B1020" s="49" t="n">
        <v>6.021761940046305</v>
      </c>
      <c r="C1020" s="49" t="n">
        <v>5.755477390336833</v>
      </c>
      <c r="D1020" s="49" t="n">
        <v>5.502381855543497</v>
      </c>
      <c r="E1020" s="49" t="n">
        <v>5.25866604426208</v>
      </c>
      <c r="F1020" s="49" t="n">
        <v>5.021551970951323</v>
      </c>
      <c r="G1020" s="49" t="n">
        <v>4.788925989258598</v>
      </c>
      <c r="H1020" s="49" t="n">
        <v>4.559117819409432</v>
      </c>
      <c r="I1020" s="49" t="n">
        <v>4.330760832785304</v>
      </c>
      <c r="J1020" s="49" t="n">
        <v>4.102699920279398</v>
      </c>
      <c r="K1020" s="49" t="n">
        <v>3.873928407128023</v>
      </c>
      <c r="L1020" s="49" t="n">
        <v>3.64354330865755</v>
      </c>
      <c r="M1020" s="49" t="n">
        <v>3.562974996543843</v>
      </c>
      <c r="N1020" s="49" t="n">
        <v>3.500490695562032</v>
      </c>
      <c r="O1020" s="49" t="n">
        <v>3.439991836579384</v>
      </c>
      <c r="P1020" s="49" t="n">
        <v>3.38160565977177</v>
      </c>
      <c r="Q1020" s="49" t="n">
        <v>3.32590699369031</v>
      </c>
      <c r="R1020" s="49" t="n">
        <v>3.271135709680693</v>
      </c>
      <c r="S1020" s="49" t="n">
        <v>3.217577038700589</v>
      </c>
      <c r="T1020" s="49" t="n">
        <v>3.168299916238741</v>
      </c>
      <c r="U1020" s="49" t="n">
        <v>3.11839949533027</v>
      </c>
      <c r="V1020" s="49" t="n">
        <v>3.068232702050684</v>
      </c>
      <c r="W1020" s="49" t="n">
        <v>3.024866780434254</v>
      </c>
      <c r="X1020" s="49" t="n">
        <v>2.983244374239278</v>
      </c>
      <c r="Y1020" s="49" t="n">
        <v>2.942419041224658</v>
      </c>
      <c r="Z1020" s="49" t="n">
        <v>2.907321114273917</v>
      </c>
      <c r="AA1020" s="49" t="n">
        <v>2.828254988343438</v>
      </c>
      <c r="AB1020" s="49" t="n">
        <v>2.783587154657774</v>
      </c>
      <c r="AC1020" s="49" t="n">
        <v>2.740283955290944</v>
      </c>
      <c r="AD1020" s="49" t="n">
        <v>2.698212932886439</v>
      </c>
      <c r="AE1020" s="49" t="n">
        <v>2.657258766389023</v>
      </c>
      <c r="AF1020" s="50" t="n">
        <v>2.617320445635645</v>
      </c>
    </row>
    <row r="1021" hidden="1" s="108">
      <c r="A1021" s="49" t="inlineStr">
        <is>
          <t>Germany_Offshore_1_high_temp_optimistic</t>
        </is>
      </c>
      <c r="B1021" s="49" t="n">
        <v>5.457364794888345</v>
      </c>
      <c r="C1021" s="49" t="n">
        <v>5.184011146845465</v>
      </c>
      <c r="D1021" s="49" t="n">
        <v>4.932621633549104</v>
      </c>
      <c r="E1021" s="49" t="n">
        <v>4.696316122067133</v>
      </c>
      <c r="F1021" s="49" t="n">
        <v>4.470745153395979</v>
      </c>
      <c r="G1021" s="49" t="n">
        <v>4.252977937297534</v>
      </c>
      <c r="H1021" s="49" t="n">
        <v>4.04093793278255</v>
      </c>
      <c r="I1021" s="49" t="n">
        <v>3.833092016220191</v>
      </c>
      <c r="J1021" s="49" t="n">
        <v>3.628268035038426</v>
      </c>
      <c r="K1021" s="49" t="n">
        <v>3.425542070815892</v>
      </c>
      <c r="L1021" s="49" t="n">
        <v>3.224165752677099</v>
      </c>
      <c r="M1021" s="49" t="n">
        <v>3.134468522262044</v>
      </c>
      <c r="N1021" s="49" t="n">
        <v>3.056539916647704</v>
      </c>
      <c r="O1021" s="49" t="n">
        <v>2.986191208782329</v>
      </c>
      <c r="P1021" s="49" t="n">
        <v>2.921690939410842</v>
      </c>
      <c r="Q1021" s="49" t="n">
        <v>2.861976770532962</v>
      </c>
      <c r="R1021" s="49" t="n">
        <v>2.806705406731688</v>
      </c>
      <c r="S1021" s="49" t="n">
        <v>2.754138932573577</v>
      </c>
      <c r="T1021" s="49" t="n">
        <v>2.704427141147697</v>
      </c>
      <c r="U1021" s="49" t="n">
        <v>2.657807209226358</v>
      </c>
      <c r="V1021" s="49" t="n">
        <v>2.612052443476012</v>
      </c>
      <c r="W1021" s="49" t="n">
        <v>2.559853681564409</v>
      </c>
      <c r="X1021" s="49" t="n">
        <v>2.509795997564063</v>
      </c>
      <c r="Y1021" s="49" t="n">
        <v>2.462759655577031</v>
      </c>
      <c r="Z1021" s="49" t="n">
        <v>2.420480645854964</v>
      </c>
      <c r="AA1021" s="49" t="n">
        <v>2.358160558950963</v>
      </c>
      <c r="AB1021" s="49" t="n">
        <v>2.314975403150924</v>
      </c>
      <c r="AC1021" s="49" t="n">
        <v>2.273865204788204</v>
      </c>
      <c r="AD1021" s="49" t="n">
        <v>2.234559725883378</v>
      </c>
      <c r="AE1021" s="49" t="n">
        <v>2.196837848145116</v>
      </c>
      <c r="AF1021" s="50" t="n">
        <v>2.160516454366938</v>
      </c>
    </row>
    <row r="1022" hidden="1" s="108">
      <c r="A1022" s="49" t="inlineStr">
        <is>
          <t>Germany_Offshore_2_high_temp_optimistic</t>
        </is>
      </c>
      <c r="B1022" s="49" t="n">
        <v>6.021856282095594</v>
      </c>
      <c r="C1022" s="49" t="n">
        <v>5.72785033590318</v>
      </c>
      <c r="D1022" s="49" t="n">
        <v>5.460774467223894</v>
      </c>
      <c r="E1022" s="49" t="n">
        <v>5.212500075609893</v>
      </c>
      <c r="F1022" s="49" t="n">
        <v>4.977907895815314</v>
      </c>
      <c r="G1022" s="49" t="n">
        <v>4.753566285700487</v>
      </c>
      <c r="H1022" s="49" t="n">
        <v>4.537060605903234</v>
      </c>
      <c r="I1022" s="49" t="n">
        <v>4.326624069310525</v>
      </c>
      <c r="J1022" s="49" t="n">
        <v>4.120921195753484</v>
      </c>
      <c r="K1022" s="49" t="n">
        <v>3.918914118304708</v>
      </c>
      <c r="L1022" s="49" t="n">
        <v>3.719776489155826</v>
      </c>
      <c r="M1022" s="49" t="n">
        <v>3.614682369334706</v>
      </c>
      <c r="N1022" s="49" t="n">
        <v>3.523954526398134</v>
      </c>
      <c r="O1022" s="49" t="n">
        <v>3.442475107581654</v>
      </c>
      <c r="P1022" s="49" t="n">
        <v>3.368129226545301</v>
      </c>
      <c r="Q1022" s="49" t="n">
        <v>3.299619551028439</v>
      </c>
      <c r="R1022" s="49" t="n">
        <v>3.236527677353101</v>
      </c>
      <c r="S1022" s="49" t="n">
        <v>3.176729411750181</v>
      </c>
      <c r="T1022" s="49" t="n">
        <v>3.120408788576688</v>
      </c>
      <c r="U1022" s="49" t="n">
        <v>3.067856792499094</v>
      </c>
      <c r="V1022" s="49" t="n">
        <v>3.016350396877815</v>
      </c>
      <c r="W1022" s="49" t="n">
        <v>2.956934621291795</v>
      </c>
      <c r="X1022" s="49" t="n">
        <v>2.900125501707007</v>
      </c>
      <c r="Y1022" s="49" t="n">
        <v>2.847000865548249</v>
      </c>
      <c r="Z1022" s="49" t="n">
        <v>2.799686105440649</v>
      </c>
      <c r="AA1022" s="49" t="n">
        <v>2.727833253271118</v>
      </c>
      <c r="AB1022" s="49" t="n">
        <v>2.679385639337051</v>
      </c>
      <c r="AC1022" s="49" t="n">
        <v>2.633466935283374</v>
      </c>
      <c r="AD1022" s="49" t="n">
        <v>2.589747023819367</v>
      </c>
      <c r="AE1022" s="49" t="n">
        <v>2.547955811423534</v>
      </c>
      <c r="AF1022" s="50" t="n">
        <v>2.507869640483884</v>
      </c>
    </row>
    <row r="1023" hidden="1" s="108">
      <c r="A1023" s="49" t="inlineStr">
        <is>
          <t>Germany_PV_4_high_temp_optimistic</t>
        </is>
      </c>
      <c r="B1023" s="49" t="n">
        <v>8.741463851037594</v>
      </c>
      <c r="C1023" s="49" t="n">
        <v>8.14741613155509</v>
      </c>
      <c r="D1023" s="49" t="n">
        <v>7.597046204625672</v>
      </c>
      <c r="E1023" s="49" t="n">
        <v>7.076068551618285</v>
      </c>
      <c r="F1023" s="49" t="n">
        <v>6.575401892996222</v>
      </c>
      <c r="G1023" s="49" t="n">
        <v>6.088910471659377</v>
      </c>
      <c r="H1023" s="49" t="n">
        <v>5.612239576905626</v>
      </c>
      <c r="I1023" s="49" t="n">
        <v>5.142168115785944</v>
      </c>
      <c r="J1023" s="49" t="n">
        <v>4.676226431809675</v>
      </c>
      <c r="K1023" s="49" t="n">
        <v>4.212459392530892</v>
      </c>
      <c r="L1023" s="49" t="n">
        <v>3.749273395789839</v>
      </c>
      <c r="M1023" s="49" t="n">
        <v>3.648427898988698</v>
      </c>
      <c r="N1023" s="49" t="n">
        <v>3.554492580530755</v>
      </c>
      <c r="O1023" s="49" t="n">
        <v>3.465146513992791</v>
      </c>
      <c r="P1023" s="49" t="n">
        <v>3.379970560542315</v>
      </c>
      <c r="Q1023" s="49" t="n">
        <v>3.297486421530263</v>
      </c>
      <c r="R1023" s="49" t="n">
        <v>3.216796822002083</v>
      </c>
      <c r="S1023" s="49" t="n">
        <v>3.139783451778154</v>
      </c>
      <c r="T1023" s="49" t="n">
        <v>3.065087640096517</v>
      </c>
      <c r="U1023" s="49" t="n">
        <v>2.992940134204161</v>
      </c>
      <c r="V1023" s="49" t="n">
        <v>2.922239388470515</v>
      </c>
      <c r="W1023" s="49" t="n">
        <v>2.850648752654822</v>
      </c>
      <c r="X1023" s="49" t="n">
        <v>2.779831149021309</v>
      </c>
      <c r="Y1023" s="49" t="n">
        <v>2.711453540686705</v>
      </c>
      <c r="Z1023" s="49" t="n">
        <v>2.651657411664763</v>
      </c>
      <c r="AA1023" s="49" t="n">
        <v>2.554359131347166</v>
      </c>
      <c r="AB1023" s="49" t="n">
        <v>2.487694891093899</v>
      </c>
      <c r="AC1023" s="49" t="n">
        <v>2.423231953884345</v>
      </c>
      <c r="AD1023" s="49" t="n">
        <v>2.360717937700008</v>
      </c>
      <c r="AE1023" s="49" t="n">
        <v>2.299941299612034</v>
      </c>
      <c r="AF1023" s="50" t="n">
        <v>2.240723142845606</v>
      </c>
    </row>
    <row r="1024" hidden="1" s="108">
      <c r="A1024" s="49" t="inlineStr">
        <is>
          <t>Denmark_Onshore_1_low_temp_optimistic</t>
        </is>
      </c>
      <c r="B1024" s="49" t="n">
        <v>2.816799781255104</v>
      </c>
      <c r="C1024" s="49" t="n">
        <v>2.735765424601169</v>
      </c>
      <c r="D1024" s="49" t="n">
        <v>2.663509258695764</v>
      </c>
      <c r="E1024" s="49" t="n">
        <v>2.598110811650334</v>
      </c>
      <c r="F1024" s="49" t="n">
        <v>2.538209062586409</v>
      </c>
      <c r="G1024" s="49" t="n">
        <v>2.482806377291222</v>
      </c>
      <c r="H1024" s="49" t="n">
        <v>2.431150956710976</v>
      </c>
      <c r="I1024" s="49" t="n">
        <v>2.382662993374812</v>
      </c>
      <c r="J1024" s="49" t="n">
        <v>2.336886453283735</v>
      </c>
      <c r="K1024" s="49" t="n">
        <v>2.293456544781306</v>
      </c>
      <c r="L1024" s="49" t="n">
        <v>2.252077148421551</v>
      </c>
      <c r="M1024" s="49" t="n">
        <v>2.192004153094444</v>
      </c>
      <c r="N1024" s="49" t="n">
        <v>2.143655252194659</v>
      </c>
      <c r="O1024" s="49" t="n">
        <v>2.096871106650024</v>
      </c>
      <c r="P1024" s="49" t="n">
        <v>2.051713233972186</v>
      </c>
      <c r="Q1024" s="49" t="n">
        <v>2.008519637214403</v>
      </c>
      <c r="R1024" s="49" t="n">
        <v>1.966182590184329</v>
      </c>
      <c r="S1024" s="49" t="n">
        <v>1.924867539032005</v>
      </c>
      <c r="T1024" s="49" t="n">
        <v>1.886444802843867</v>
      </c>
      <c r="U1024" s="49" t="n">
        <v>1.84788667713199</v>
      </c>
      <c r="V1024" s="49" t="n">
        <v>1.809410574567545</v>
      </c>
      <c r="W1024" s="49" t="n">
        <v>1.775450146262792</v>
      </c>
      <c r="X1024" s="49" t="n">
        <v>1.742745308989101</v>
      </c>
      <c r="Y1024" s="49" t="n">
        <v>1.710711815430083</v>
      </c>
      <c r="Z1024" s="49" t="n">
        <v>1.682310317199226</v>
      </c>
      <c r="AA1024" s="49" t="n">
        <v>1.627676723016793</v>
      </c>
      <c r="AB1024" s="49" t="n">
        <v>1.593942234020097</v>
      </c>
      <c r="AC1024" s="49" t="n">
        <v>1.561209393033857</v>
      </c>
      <c r="AD1024" s="49" t="n">
        <v>1.529389158072063</v>
      </c>
      <c r="AE1024" s="49" t="n">
        <v>1.498403728735782</v>
      </c>
      <c r="AF1024" s="50" t="n">
        <v>1.46818470570958</v>
      </c>
    </row>
    <row r="1025" hidden="1" s="108">
      <c r="A1025" s="49" t="inlineStr">
        <is>
          <t>Denmark_Onshore_2_low_temp_optimistic</t>
        </is>
      </c>
      <c r="B1025" s="49" t="n">
        <v>3.42062951629467</v>
      </c>
      <c r="C1025" s="49" t="n">
        <v>3.322121109931565</v>
      </c>
      <c r="D1025" s="49" t="n">
        <v>3.234320784095562</v>
      </c>
      <c r="E1025" s="49" t="n">
        <v>3.154885016657064</v>
      </c>
      <c r="F1025" s="49" t="n">
        <v>3.082152965508946</v>
      </c>
      <c r="G1025" s="49" t="n">
        <v>3.014907220365148</v>
      </c>
      <c r="H1025" s="49" t="n">
        <v>2.952230359414651</v>
      </c>
      <c r="I1025" s="49" t="n">
        <v>2.89341484055037</v>
      </c>
      <c r="J1025" s="49" t="n">
        <v>2.837904162180785</v>
      </c>
      <c r="K1025" s="49" t="n">
        <v>2.785253166224319</v>
      </c>
      <c r="L1025" s="49" t="n">
        <v>2.735100496149947</v>
      </c>
      <c r="M1025" s="49" t="n">
        <v>2.662191834855593</v>
      </c>
      <c r="N1025" s="49" t="n">
        <v>2.603574641117705</v>
      </c>
      <c r="O1025" s="49" t="n">
        <v>2.546858118983309</v>
      </c>
      <c r="P1025" s="49" t="n">
        <v>2.492117005577612</v>
      </c>
      <c r="Q1025" s="49" t="n">
        <v>2.439763080289922</v>
      </c>
      <c r="R1025" s="49" t="n">
        <v>2.38844555312937</v>
      </c>
      <c r="S1025" s="49" t="n">
        <v>2.338365997233574</v>
      </c>
      <c r="T1025" s="49" t="n">
        <v>2.291803911316207</v>
      </c>
      <c r="U1025" s="49" t="n">
        <v>2.245068526692588</v>
      </c>
      <c r="V1025" s="49" t="n">
        <v>2.198424967338937</v>
      </c>
      <c r="W1025" s="49" t="n">
        <v>2.157275314435338</v>
      </c>
      <c r="X1025" s="49" t="n">
        <v>2.117655345114251</v>
      </c>
      <c r="Y1025" s="49" t="n">
        <v>2.078853113644714</v>
      </c>
      <c r="Z1025" s="49" t="n">
        <v>2.044476836556654</v>
      </c>
      <c r="AA1025" s="49" t="n">
        <v>1.978130733294383</v>
      </c>
      <c r="AB1025" s="49" t="n">
        <v>1.937254125870824</v>
      </c>
      <c r="AC1025" s="49" t="n">
        <v>1.897597919671224</v>
      </c>
      <c r="AD1025" s="49" t="n">
        <v>1.85905365919388</v>
      </c>
      <c r="AE1025" s="49" t="n">
        <v>1.82152658603504</v>
      </c>
      <c r="AF1025" s="50" t="n">
        <v>1.784933396368498</v>
      </c>
    </row>
    <row r="1026" hidden="1" s="108">
      <c r="A1026" s="49" t="inlineStr">
        <is>
          <t>Denmark_Onshore_3_low_temp_optimistic</t>
        </is>
      </c>
      <c r="B1026" s="49" t="n">
        <v>4.14168848666479</v>
      </c>
      <c r="C1026" s="49" t="n">
        <v>4.022379949559785</v>
      </c>
      <c r="D1026" s="49" t="n">
        <v>3.916049964069082</v>
      </c>
      <c r="E1026" s="49" t="n">
        <v>3.819859317053205</v>
      </c>
      <c r="F1026" s="49" t="n">
        <v>3.731795904994366</v>
      </c>
      <c r="G1026" s="49" t="n">
        <v>3.650384862420378</v>
      </c>
      <c r="H1026" s="49" t="n">
        <v>3.57451476872593</v>
      </c>
      <c r="I1026" s="49" t="n">
        <v>3.503328475292048</v>
      </c>
      <c r="J1026" s="49" t="n">
        <v>3.436151818579467</v>
      </c>
      <c r="K1026" s="49" t="n">
        <v>3.372445525536446</v>
      </c>
      <c r="L1026" s="49" t="n">
        <v>3.311771845709178</v>
      </c>
      <c r="M1026" s="49" t="n">
        <v>3.22350130168968</v>
      </c>
      <c r="N1026" s="49" t="n">
        <v>3.152567242884091</v>
      </c>
      <c r="O1026" s="49" t="n">
        <v>3.083940633140986</v>
      </c>
      <c r="P1026" s="49" t="n">
        <v>3.017712449668819</v>
      </c>
      <c r="Q1026" s="49" t="n">
        <v>2.954382627425944</v>
      </c>
      <c r="R1026" s="49" t="n">
        <v>2.892312606002072</v>
      </c>
      <c r="S1026" s="49" t="n">
        <v>2.831747128610985</v>
      </c>
      <c r="T1026" s="49" t="n">
        <v>2.775452559447571</v>
      </c>
      <c r="U1026" s="49" t="n">
        <v>2.718950593805747</v>
      </c>
      <c r="V1026" s="49" t="n">
        <v>2.662562902347114</v>
      </c>
      <c r="W1026" s="49" t="n">
        <v>2.612883259996447</v>
      </c>
      <c r="X1026" s="49" t="n">
        <v>2.565041782682389</v>
      </c>
      <c r="Y1026" s="49" t="n">
        <v>2.51817398043167</v>
      </c>
      <c r="Z1026" s="49" t="n">
        <v>2.476656311734536</v>
      </c>
      <c r="AA1026" s="49" t="n">
        <v>2.396342683963327</v>
      </c>
      <c r="AB1026" s="49" t="n">
        <v>2.346906459033994</v>
      </c>
      <c r="AC1026" s="49" t="n">
        <v>2.298931748303301</v>
      </c>
      <c r="AD1026" s="49" t="n">
        <v>2.252286342949057</v>
      </c>
      <c r="AE1026" s="49" t="n">
        <v>2.206854677988409</v>
      </c>
      <c r="AF1026" s="50" t="n">
        <v>2.16253510509393</v>
      </c>
    </row>
    <row r="1027" hidden="1" s="108">
      <c r="A1027" s="49" t="inlineStr">
        <is>
          <t>Denmark_Offshore_1_low_temp_optimistic</t>
        </is>
      </c>
      <c r="B1027" s="49" t="n">
        <v>4.059411387535159</v>
      </c>
      <c r="C1027" s="49" t="n">
        <v>3.914350935926278</v>
      </c>
      <c r="D1027" s="49" t="n">
        <v>3.79258653110758</v>
      </c>
      <c r="E1027" s="49" t="n">
        <v>3.687388204990681</v>
      </c>
      <c r="F1027" s="49" t="n">
        <v>3.594539701626023</v>
      </c>
      <c r="G1027" s="49" t="n">
        <v>3.511233504585079</v>
      </c>
      <c r="H1027" s="49" t="n">
        <v>3.435510694861998</v>
      </c>
      <c r="I1027" s="49" t="n">
        <v>3.365952905273229</v>
      </c>
      <c r="J1027" s="49" t="n">
        <v>3.301501802077691</v>
      </c>
      <c r="K1027" s="49" t="n">
        <v>3.241347758152183</v>
      </c>
      <c r="L1027" s="49" t="n">
        <v>3.184858253123773</v>
      </c>
      <c r="M1027" s="49" t="n">
        <v>3.080624291968199</v>
      </c>
      <c r="N1027" s="49" t="n">
        <v>2.989981673775124</v>
      </c>
      <c r="O1027" s="49" t="n">
        <v>2.90821819989467</v>
      </c>
      <c r="P1027" s="49" t="n">
        <v>2.833359279793445</v>
      </c>
      <c r="Q1027" s="49" t="n">
        <v>2.764182558391859</v>
      </c>
      <c r="R1027" s="49" t="n">
        <v>2.700259750363089</v>
      </c>
      <c r="S1027" s="49" t="n">
        <v>2.639664099054493</v>
      </c>
      <c r="T1027" s="49" t="n">
        <v>2.582523143682894</v>
      </c>
      <c r="U1027" s="49" t="n">
        <v>2.529056738821494</v>
      </c>
      <c r="V1027" s="49" t="n">
        <v>2.476849406084491</v>
      </c>
      <c r="W1027" s="49" t="n">
        <v>2.418126358288029</v>
      </c>
      <c r="X1027" s="49" t="n">
        <v>2.362037085320624</v>
      </c>
      <c r="Y1027" s="49" t="n">
        <v>2.309488952629843</v>
      </c>
      <c r="Z1027" s="49" t="n">
        <v>2.26228292916287</v>
      </c>
      <c r="AA1027" s="49" t="n">
        <v>2.194253478510552</v>
      </c>
      <c r="AB1027" s="49" t="n">
        <v>2.146719426130544</v>
      </c>
      <c r="AC1027" s="49" t="n">
        <v>2.101638923795965</v>
      </c>
      <c r="AD1027" s="49" t="n">
        <v>2.058707457015774</v>
      </c>
      <c r="AE1027" s="49" t="n">
        <v>2.017675226969287</v>
      </c>
      <c r="AF1027" s="50" t="n">
        <v>1.978334812830157</v>
      </c>
    </row>
    <row r="1028" hidden="1" s="108">
      <c r="A1028" s="49" t="inlineStr">
        <is>
          <t>Denmark_Offshore_2_low_temp_optimistic</t>
        </is>
      </c>
      <c r="B1028" s="49" t="n">
        <v>4.931963561671104</v>
      </c>
      <c r="C1028" s="49" t="n">
        <v>4.753123059508776</v>
      </c>
      <c r="D1028" s="49" t="n">
        <v>4.603669694662146</v>
      </c>
      <c r="E1028" s="49" t="n">
        <v>4.475108443127126</v>
      </c>
      <c r="F1028" s="49" t="n">
        <v>4.362117306497499</v>
      </c>
      <c r="G1028" s="49" t="n">
        <v>4.261152519145352</v>
      </c>
      <c r="H1028" s="49" t="n">
        <v>4.169741488012217</v>
      </c>
      <c r="I1028" s="49" t="n">
        <v>4.086093950591872</v>
      </c>
      <c r="J1028" s="49" t="n">
        <v>4.00887410889584</v>
      </c>
      <c r="K1028" s="49" t="n">
        <v>3.93706010303575</v>
      </c>
      <c r="L1028" s="49" t="n">
        <v>3.869853631636335</v>
      </c>
      <c r="M1028" s="49" t="n">
        <v>3.742772627788375</v>
      </c>
      <c r="N1028" s="49" t="n">
        <v>3.632803639816292</v>
      </c>
      <c r="O1028" s="49" t="n">
        <v>3.534001734527996</v>
      </c>
      <c r="P1028" s="49" t="n">
        <v>3.443876792448769</v>
      </c>
      <c r="Q1028" s="49" t="n">
        <v>3.360887792471623</v>
      </c>
      <c r="R1028" s="49" t="n">
        <v>3.284496044007762</v>
      </c>
      <c r="S1028" s="49" t="n">
        <v>3.212270051718435</v>
      </c>
      <c r="T1028" s="49" t="n">
        <v>3.144372358263491</v>
      </c>
      <c r="U1028" s="49" t="n">
        <v>3.081082176800439</v>
      </c>
      <c r="V1028" s="49" t="n">
        <v>3.019349440376651</v>
      </c>
      <c r="W1028" s="49" t="n">
        <v>2.949307426732833</v>
      </c>
      <c r="X1028" s="49" t="n">
        <v>2.88256668468417</v>
      </c>
      <c r="Y1028" s="49" t="n">
        <v>2.820275431351086</v>
      </c>
      <c r="Z1028" s="49" t="n">
        <v>2.764711969627287</v>
      </c>
      <c r="AA1028" s="49" t="n">
        <v>2.682801945881185</v>
      </c>
      <c r="AB1028" s="49" t="n">
        <v>2.626775327920922</v>
      </c>
      <c r="AC1028" s="49" t="n">
        <v>2.573828807202727</v>
      </c>
      <c r="AD1028" s="49" t="n">
        <v>2.523578684655267</v>
      </c>
      <c r="AE1028" s="49" t="n">
        <v>2.4757102736074</v>
      </c>
      <c r="AF1028" s="50" t="n">
        <v>2.429962335673394</v>
      </c>
    </row>
    <row r="1029" hidden="1" s="108">
      <c r="A1029" s="49" t="inlineStr">
        <is>
          <t>Denmark_PV_4_low_temp_optimistic</t>
        </is>
      </c>
      <c r="B1029" s="49" t="n">
        <v>4.65245793878016</v>
      </c>
      <c r="C1029" s="49" t="n">
        <v>4.418625526272891</v>
      </c>
      <c r="D1029" s="49" t="n">
        <v>4.22234235151137</v>
      </c>
      <c r="E1029" s="49" t="n">
        <v>4.052658533163795</v>
      </c>
      <c r="F1029" s="49" t="n">
        <v>3.902701065079015</v>
      </c>
      <c r="G1029" s="49" t="n">
        <v>3.767901808147162</v>
      </c>
      <c r="H1029" s="49" t="n">
        <v>3.64508608536225</v>
      </c>
      <c r="I1029" s="49" t="n">
        <v>3.531967244020807</v>
      </c>
      <c r="J1029" s="49" t="n">
        <v>3.426849145267505</v>
      </c>
      <c r="K1029" s="49" t="n">
        <v>3.328442357776061</v>
      </c>
      <c r="L1029" s="49" t="n">
        <v>3.235745946572524</v>
      </c>
      <c r="M1029" s="49" t="n">
        <v>3.12534645502531</v>
      </c>
      <c r="N1029" s="49" t="n">
        <v>3.023056689470427</v>
      </c>
      <c r="O1029" s="49" t="n">
        <v>2.926318081360256</v>
      </c>
      <c r="P1029" s="49" t="n">
        <v>2.834615557672397</v>
      </c>
      <c r="Q1029" s="49" t="n">
        <v>2.746336042232458</v>
      </c>
      <c r="R1029" s="49" t="n">
        <v>2.660500052961979</v>
      </c>
      <c r="S1029" s="49" t="n">
        <v>2.579025189864947</v>
      </c>
      <c r="T1029" s="49" t="n">
        <v>2.500452333704566</v>
      </c>
      <c r="U1029" s="49" t="n">
        <v>2.424980602669635</v>
      </c>
      <c r="V1029" s="49" t="n">
        <v>2.351443208561784</v>
      </c>
      <c r="W1029" s="49" t="n">
        <v>2.277614922232842</v>
      </c>
      <c r="X1029" s="49" t="n">
        <v>2.204949555753775</v>
      </c>
      <c r="Y1029" s="49" t="n">
        <v>2.135114546742091</v>
      </c>
      <c r="Z1029" s="49" t="n">
        <v>2.074245908433619</v>
      </c>
      <c r="AA1029" s="49" t="n">
        <v>1.976107941478157</v>
      </c>
      <c r="AB1029" s="49" t="n">
        <v>1.909076997671252</v>
      </c>
      <c r="AC1029" s="49" t="n">
        <v>1.844542260544314</v>
      </c>
      <c r="AD1029" s="49" t="n">
        <v>1.782221955865233</v>
      </c>
      <c r="AE1029" s="49" t="n">
        <v>1.721879133985456</v>
      </c>
      <c r="AF1029" s="50" t="n">
        <v>1.66331271753599</v>
      </c>
    </row>
    <row r="1030" hidden="1" s="108">
      <c r="A1030" s="49" t="inlineStr">
        <is>
          <t>Denmark_Onshore_1_high_temp_optimistic</t>
        </is>
      </c>
      <c r="B1030" s="49" t="n">
        <v>4.162228319011905</v>
      </c>
      <c r="C1030" s="49" t="n">
        <v>3.960640906632297</v>
      </c>
      <c r="D1030" s="49" t="n">
        <v>3.766267750523294</v>
      </c>
      <c r="E1030" s="49" t="n">
        <v>3.576915272237107</v>
      </c>
      <c r="F1030" s="49" t="n">
        <v>3.390984562408528</v>
      </c>
      <c r="G1030" s="49" t="n">
        <v>3.20726083920394</v>
      </c>
      <c r="H1030" s="49" t="n">
        <v>3.024786795698895</v>
      </c>
      <c r="I1030" s="49" t="n">
        <v>2.842782676576697</v>
      </c>
      <c r="J1030" s="49" t="n">
        <v>2.660593756535207</v>
      </c>
      <c r="K1030" s="49" t="n">
        <v>2.477654584129043</v>
      </c>
      <c r="L1030" s="49" t="n">
        <v>2.293463853746035</v>
      </c>
      <c r="M1030" s="49" t="n">
        <v>2.243173898659942</v>
      </c>
      <c r="N1030" s="49" t="n">
        <v>2.20293535568768</v>
      </c>
      <c r="O1030" s="49" t="n">
        <v>2.163818009383056</v>
      </c>
      <c r="P1030" s="49" t="n">
        <v>2.125892222495171</v>
      </c>
      <c r="Q1030" s="49" t="n">
        <v>2.089476586602008</v>
      </c>
      <c r="R1030" s="49" t="n">
        <v>2.053594710741148</v>
      </c>
      <c r="S1030" s="49" t="n">
        <v>2.018404636822865</v>
      </c>
      <c r="T1030" s="49" t="n">
        <v>1.985608090849249</v>
      </c>
      <c r="U1030" s="49" t="n">
        <v>1.952484855955072</v>
      </c>
      <c r="V1030" s="49" t="n">
        <v>1.919232807567985</v>
      </c>
      <c r="W1030" s="49" t="n">
        <v>1.889790267555479</v>
      </c>
      <c r="X1030" s="49" t="n">
        <v>1.861327570012146</v>
      </c>
      <c r="Y1030" s="49" t="n">
        <v>1.833319728917981</v>
      </c>
      <c r="Z1030" s="49" t="n">
        <v>1.80849894293736</v>
      </c>
      <c r="AA1030" s="49" t="n">
        <v>1.759326720087856</v>
      </c>
      <c r="AB1030" s="49" t="n">
        <v>1.729231444313294</v>
      </c>
      <c r="AC1030" s="49" t="n">
        <v>1.699905731600321</v>
      </c>
      <c r="AD1030" s="49" t="n">
        <v>1.671275926501513</v>
      </c>
      <c r="AE1030" s="49" t="n">
        <v>1.64327791110751</v>
      </c>
      <c r="AF1030" s="50" t="n">
        <v>1.615855533546715</v>
      </c>
    </row>
    <row r="1031" hidden="1" s="108">
      <c r="A1031" s="49" t="inlineStr">
        <is>
          <t>Denmark_Onshore_2_high_temp_optimistic</t>
        </is>
      </c>
      <c r="B1031" s="49" t="n">
        <v>4.965252637641633</v>
      </c>
      <c r="C1031" s="49" t="n">
        <v>4.730531114772687</v>
      </c>
      <c r="D1031" s="49" t="n">
        <v>4.504362641543157</v>
      </c>
      <c r="E1031" s="49" t="n">
        <v>4.283951991935059</v>
      </c>
      <c r="F1031" s="49" t="n">
        <v>4.067241801020531</v>
      </c>
      <c r="G1031" s="49" t="n">
        <v>3.852648664493537</v>
      </c>
      <c r="H1031" s="49" t="n">
        <v>3.638904028794923</v>
      </c>
      <c r="I1031" s="49" t="n">
        <v>3.424953403763616</v>
      </c>
      <c r="J1031" s="49" t="n">
        <v>3.20988971931217</v>
      </c>
      <c r="K1031" s="49" t="n">
        <v>2.992907510361497</v>
      </c>
      <c r="L1031" s="49" t="n">
        <v>2.773270235617288</v>
      </c>
      <c r="M1031" s="49" t="n">
        <v>2.712415178481855</v>
      </c>
      <c r="N1031" s="49" t="n">
        <v>2.663864402233226</v>
      </c>
      <c r="O1031" s="49" t="n">
        <v>2.616683040779788</v>
      </c>
      <c r="P1031" s="49" t="n">
        <v>2.570957128304988</v>
      </c>
      <c r="Q1031" s="49" t="n">
        <v>2.527076581335555</v>
      </c>
      <c r="R1031" s="49" t="n">
        <v>2.48384592203861</v>
      </c>
      <c r="S1031" s="49" t="n">
        <v>2.441458579423597</v>
      </c>
      <c r="T1031" s="49" t="n">
        <v>2.401997623431512</v>
      </c>
      <c r="U1031" s="49" t="n">
        <v>2.362132988213463</v>
      </c>
      <c r="V1031" s="49" t="n">
        <v>2.322106948408197</v>
      </c>
      <c r="W1031" s="49" t="n">
        <v>2.286721681206885</v>
      </c>
      <c r="X1031" s="49" t="n">
        <v>2.252538258208821</v>
      </c>
      <c r="Y1031" s="49" t="n">
        <v>2.218914245678161</v>
      </c>
      <c r="Z1031" s="49" t="n">
        <v>2.189195289118572</v>
      </c>
      <c r="AA1031" s="49" t="n">
        <v>2.129659677423612</v>
      </c>
      <c r="AB1031" s="49" t="n">
        <v>2.093485265726523</v>
      </c>
      <c r="AC1031" s="49" t="n">
        <v>2.058255652515435</v>
      </c>
      <c r="AD1031" s="49" t="n">
        <v>2.023880899257665</v>
      </c>
      <c r="AE1031" s="49" t="n">
        <v>1.990282723938504</v>
      </c>
      <c r="AF1031" s="50" t="n">
        <v>1.957392580421699</v>
      </c>
    </row>
    <row r="1032" hidden="1" s="108">
      <c r="A1032" s="49" t="inlineStr">
        <is>
          <t>Denmark_Onshore_3_high_temp_optimistic</t>
        </is>
      </c>
      <c r="B1032" s="49" t="n">
        <v>5.941591884952128</v>
      </c>
      <c r="C1032" s="49" t="n">
        <v>5.664456009852734</v>
      </c>
      <c r="D1032" s="49" t="n">
        <v>5.397695013296258</v>
      </c>
      <c r="E1032" s="49" t="n">
        <v>5.137836642249988</v>
      </c>
      <c r="F1032" s="49" t="n">
        <v>4.882313759000868</v>
      </c>
      <c r="G1032" s="49" t="n">
        <v>4.629138687143954</v>
      </c>
      <c r="H1032" s="49" t="n">
        <v>4.376706570534969</v>
      </c>
      <c r="I1032" s="49" t="n">
        <v>4.1236704847909</v>
      </c>
      <c r="J1032" s="49" t="n">
        <v>3.86885849731837</v>
      </c>
      <c r="K1032" s="49" t="n">
        <v>3.611216250598128</v>
      </c>
      <c r="L1032" s="49" t="n">
        <v>3.349765564380714</v>
      </c>
      <c r="M1032" s="49" t="n">
        <v>3.276208991734361</v>
      </c>
      <c r="N1032" s="49" t="n">
        <v>3.217684271068346</v>
      </c>
      <c r="O1032" s="49" t="n">
        <v>3.160829368222415</v>
      </c>
      <c r="P1032" s="49" t="n">
        <v>3.10574932609136</v>
      </c>
      <c r="Q1032" s="49" t="n">
        <v>3.052920469897227</v>
      </c>
      <c r="R1032" s="49" t="n">
        <v>3.000882038864187</v>
      </c>
      <c r="S1032" s="49" t="n">
        <v>2.949870332999034</v>
      </c>
      <c r="T1032" s="49" t="n">
        <v>2.902430304358402</v>
      </c>
      <c r="U1032" s="49" t="n">
        <v>2.85449331360032</v>
      </c>
      <c r="V1032" s="49" t="n">
        <v>2.806355400804957</v>
      </c>
      <c r="W1032" s="49" t="n">
        <v>2.763963613565766</v>
      </c>
      <c r="X1032" s="49" t="n">
        <v>2.723003419970294</v>
      </c>
      <c r="Y1032" s="49" t="n">
        <v>2.682688488266121</v>
      </c>
      <c r="Z1032" s="49" t="n">
        <v>2.647095836752525</v>
      </c>
      <c r="AA1032" s="49" t="n">
        <v>2.575131478507617</v>
      </c>
      <c r="AB1032" s="49" t="n">
        <v>2.531610512145116</v>
      </c>
      <c r="AC1032" s="49" t="n">
        <v>2.489203739726637</v>
      </c>
      <c r="AD1032" s="49" t="n">
        <v>2.447799385172163</v>
      </c>
      <c r="AE1032" s="49" t="n">
        <v>2.40730002990546</v>
      </c>
      <c r="AF1032" s="50" t="n">
        <v>2.36762024489776</v>
      </c>
    </row>
    <row r="1033" hidden="1" s="108">
      <c r="A1033" s="49" t="inlineStr">
        <is>
          <t>Denmark_Offshore_1_high_temp_optimistic</t>
        </is>
      </c>
      <c r="B1033" s="49" t="n">
        <v>5.223872659023472</v>
      </c>
      <c r="C1033" s="49" t="n">
        <v>4.959809893855024</v>
      </c>
      <c r="D1033" s="49" t="n">
        <v>4.716591129928641</v>
      </c>
      <c r="E1033" s="49" t="n">
        <v>4.487763876650435</v>
      </c>
      <c r="F1033" s="49" t="n">
        <v>4.269254426501397</v>
      </c>
      <c r="G1033" s="49" t="n">
        <v>4.058322985019846</v>
      </c>
      <c r="H1033" s="49" t="n">
        <v>3.853033376682529</v>
      </c>
      <c r="I1033" s="49" t="n">
        <v>3.651961049573079</v>
      </c>
      <c r="J1033" s="49" t="n">
        <v>3.454021726058195</v>
      </c>
      <c r="K1033" s="49" t="n">
        <v>3.258365562634155</v>
      </c>
      <c r="L1033" s="49" t="n">
        <v>3.064308949773948</v>
      </c>
      <c r="M1033" s="49" t="n">
        <v>2.979200194479906</v>
      </c>
      <c r="N1033" s="49" t="n">
        <v>2.905203619611218</v>
      </c>
      <c r="O1033" s="49" t="n">
        <v>2.838365614498571</v>
      </c>
      <c r="P1033" s="49" t="n">
        <v>2.777052307193351</v>
      </c>
      <c r="Q1033" s="49" t="n">
        <v>2.720261385435947</v>
      </c>
      <c r="R1033" s="49" t="n">
        <v>2.667669477907686</v>
      </c>
      <c r="S1033" s="49" t="n">
        <v>2.617635638523202</v>
      </c>
      <c r="T1033" s="49" t="n">
        <v>2.570301882096198</v>
      </c>
      <c r="U1033" s="49" t="n">
        <v>2.525892828433604</v>
      </c>
      <c r="V1033" s="49" t="n">
        <v>2.482305066217866</v>
      </c>
      <c r="W1033" s="49" t="n">
        <v>2.43262415038139</v>
      </c>
      <c r="X1033" s="49" t="n">
        <v>2.384969220470731</v>
      </c>
      <c r="Y1033" s="49" t="n">
        <v>2.340172412202133</v>
      </c>
      <c r="Z1033" s="49" t="n">
        <v>2.299874749113531</v>
      </c>
      <c r="AA1033" s="49" t="n">
        <v>2.240639379520309</v>
      </c>
      <c r="AB1033" s="49" t="n">
        <v>2.199491356737088</v>
      </c>
      <c r="AC1033" s="49" t="n">
        <v>2.16030799612026</v>
      </c>
      <c r="AD1033" s="49" t="n">
        <v>2.122834118773391</v>
      </c>
      <c r="AE1033" s="49" t="n">
        <v>2.086860931693375</v>
      </c>
      <c r="AF1033" s="50" t="n">
        <v>2.052215527633207</v>
      </c>
    </row>
    <row r="1034" hidden="1" s="108">
      <c r="A1034" s="49" t="inlineStr">
        <is>
          <t>Denmark_Offshore_2_high_temp_optimistic</t>
        </is>
      </c>
      <c r="B1034" s="49" t="n">
        <v>5.886850054366309</v>
      </c>
      <c r="C1034" s="49" t="n">
        <v>5.597441482821067</v>
      </c>
      <c r="D1034" s="49" t="n">
        <v>5.334274232180853</v>
      </c>
      <c r="E1034" s="49" t="n">
        <v>5.08949881829508</v>
      </c>
      <c r="F1034" s="49" t="n">
        <v>4.858175575309023</v>
      </c>
      <c r="G1034" s="49" t="n">
        <v>4.636996844914314</v>
      </c>
      <c r="H1034" s="49" t="n">
        <v>4.423638661180244</v>
      </c>
      <c r="I1034" s="49" t="n">
        <v>4.216403901239291</v>
      </c>
      <c r="J1034" s="49" t="n">
        <v>4.014012975560704</v>
      </c>
      <c r="K1034" s="49" t="n">
        <v>3.81547461932223</v>
      </c>
      <c r="L1034" s="49" t="n">
        <v>3.620002703509073</v>
      </c>
      <c r="M1034" s="49" t="n">
        <v>3.517813508281113</v>
      </c>
      <c r="N1034" s="49" t="n">
        <v>3.429561249833659</v>
      </c>
      <c r="O1034" s="49" t="n">
        <v>3.350281809566837</v>
      </c>
      <c r="P1034" s="49" t="n">
        <v>3.277924034771034</v>
      </c>
      <c r="Q1034" s="49" t="n">
        <v>3.211229766235043</v>
      </c>
      <c r="R1034" s="49" t="n">
        <v>3.149793504226161</v>
      </c>
      <c r="S1034" s="49" t="n">
        <v>3.091554561944658</v>
      </c>
      <c r="T1034" s="49" t="n">
        <v>3.036691767860096</v>
      </c>
      <c r="U1034" s="49" t="n">
        <v>2.985487752645818</v>
      </c>
      <c r="V1034" s="49" t="n">
        <v>2.935300406764342</v>
      </c>
      <c r="W1034" s="49" t="n">
        <v>2.877427170346106</v>
      </c>
      <c r="X1034" s="49" t="n">
        <v>2.822087635226973</v>
      </c>
      <c r="Y1034" s="49" t="n">
        <v>2.770328557333786</v>
      </c>
      <c r="Z1034" s="49" t="n">
        <v>2.724213936590827</v>
      </c>
      <c r="AA1034" s="49" t="n">
        <v>2.654283425772886</v>
      </c>
      <c r="AB1034" s="49" t="n">
        <v>2.607078132398558</v>
      </c>
      <c r="AC1034" s="49" t="n">
        <v>2.562333660002961</v>
      </c>
      <c r="AD1034" s="49" t="n">
        <v>2.519730036530184</v>
      </c>
      <c r="AE1034" s="49" t="n">
        <v>2.479005476546759</v>
      </c>
      <c r="AF1034" s="50" t="n">
        <v>2.439943208454345</v>
      </c>
    </row>
    <row r="1035" hidden="1" s="108">
      <c r="A1035" s="49" t="inlineStr">
        <is>
          <t>Denmark_PV_4_high_temp_optimistic</t>
        </is>
      </c>
      <c r="B1035" s="49" t="n">
        <v>8.79679540683545</v>
      </c>
      <c r="C1035" s="49" t="n">
        <v>8.200993943660965</v>
      </c>
      <c r="D1035" s="49" t="n">
        <v>7.649290311827786</v>
      </c>
      <c r="E1035" s="49" t="n">
        <v>7.127051068932428</v>
      </c>
      <c r="F1035" s="49" t="n">
        <v>6.624956421947013</v>
      </c>
      <c r="G1035" s="49" t="n">
        <v>6.136692705262979</v>
      </c>
      <c r="H1035" s="49" t="n">
        <v>5.657762526466898</v>
      </c>
      <c r="I1035" s="49" t="n">
        <v>5.184823040061712</v>
      </c>
      <c r="J1035" s="49" t="n">
        <v>4.715295149727788</v>
      </c>
      <c r="K1035" s="49" t="n">
        <v>4.24712108072912</v>
      </c>
      <c r="L1035" s="49" t="n">
        <v>3.778607648280301</v>
      </c>
      <c r="M1035" s="49" t="n">
        <v>3.677078519458111</v>
      </c>
      <c r="N1035" s="49" t="n">
        <v>3.582482986554205</v>
      </c>
      <c r="O1035" s="49" t="n">
        <v>3.492492733881369</v>
      </c>
      <c r="P1035" s="49" t="n">
        <v>3.406687522720306</v>
      </c>
      <c r="Q1035" s="49" t="n">
        <v>3.323584236979273</v>
      </c>
      <c r="R1035" s="49" t="n">
        <v>3.242282655097933</v>
      </c>
      <c r="S1035" s="49" t="n">
        <v>3.164671200085658</v>
      </c>
      <c r="T1035" s="49" t="n">
        <v>3.089386646622505</v>
      </c>
      <c r="U1035" s="49" t="n">
        <v>3.016660717764688</v>
      </c>
      <c r="V1035" s="49" t="n">
        <v>2.945388076497781</v>
      </c>
      <c r="W1035" s="49" t="n">
        <v>2.873231859737947</v>
      </c>
      <c r="X1035" s="49" t="n">
        <v>2.801852102040306</v>
      </c>
      <c r="Y1035" s="49" t="n">
        <v>2.732921346285101</v>
      </c>
      <c r="Z1035" s="49" t="n">
        <v>2.672601206574408</v>
      </c>
      <c r="AA1035" s="49" t="n">
        <v>2.574655201020438</v>
      </c>
      <c r="AB1035" s="49" t="n">
        <v>2.507446019989245</v>
      </c>
      <c r="AC1035" s="49" t="n">
        <v>2.442445427811825</v>
      </c>
      <c r="AD1035" s="49" t="n">
        <v>2.379399881950995</v>
      </c>
      <c r="AE1035" s="49" t="n">
        <v>2.318096864079815</v>
      </c>
      <c r="AF1035" s="50" t="n">
        <v>2.258356650337511</v>
      </c>
    </row>
    <row r="1036" hidden="1" s="108">
      <c r="A1036" s="49" t="inlineStr">
        <is>
          <t>Dominican_Republic_Onshore_3_low_temp_optimistic</t>
        </is>
      </c>
      <c r="B1036" s="49" t="n">
        <v>5.285221377465574</v>
      </c>
      <c r="C1036" s="49" t="n">
        <v>5.129890817392212</v>
      </c>
      <c r="D1036" s="49" t="n">
        <v>4.992532404916148</v>
      </c>
      <c r="E1036" s="49" t="n">
        <v>4.869206007457195</v>
      </c>
      <c r="F1036" s="49" t="n">
        <v>4.75711943329881</v>
      </c>
      <c r="G1036" s="49" t="n">
        <v>4.654226112370841</v>
      </c>
      <c r="H1036" s="49" t="n">
        <v>4.558983886626205</v>
      </c>
      <c r="I1036" s="49" t="n">
        <v>4.470203488830963</v>
      </c>
      <c r="J1036" s="49" t="n">
        <v>4.386949604096694</v>
      </c>
      <c r="K1036" s="49" t="n">
        <v>4.308474120322461</v>
      </c>
      <c r="L1036" s="49" t="n">
        <v>4.234169817893257</v>
      </c>
      <c r="M1036" s="49" t="n">
        <v>4.122469961974379</v>
      </c>
      <c r="N1036" s="49" t="n">
        <v>4.034755553006016</v>
      </c>
      <c r="O1036" s="49" t="n">
        <v>3.950154213690462</v>
      </c>
      <c r="P1036" s="49" t="n">
        <v>3.868795096917917</v>
      </c>
      <c r="Q1036" s="49" t="n">
        <v>3.79137597102137</v>
      </c>
      <c r="R1036" s="49" t="n">
        <v>3.715621617814291</v>
      </c>
      <c r="S1036" s="49" t="n">
        <v>3.641874297127578</v>
      </c>
      <c r="T1036" s="49" t="n">
        <v>3.573983945946985</v>
      </c>
      <c r="U1036" s="49" t="n">
        <v>3.505724481224862</v>
      </c>
      <c r="V1036" s="49" t="n">
        <v>3.437544251139304</v>
      </c>
      <c r="W1036" s="49" t="n">
        <v>3.378448720759094</v>
      </c>
      <c r="X1036" s="49" t="n">
        <v>3.32185509944082</v>
      </c>
      <c r="Y1036" s="49" t="n">
        <v>3.266562000997113</v>
      </c>
      <c r="Z1036" s="49" t="n">
        <v>3.218665854050653</v>
      </c>
      <c r="AA1036" s="49" t="n">
        <v>3.116677999298353</v>
      </c>
      <c r="AB1036" s="49" t="n">
        <v>3.057637557343956</v>
      </c>
      <c r="AC1036" s="49" t="n">
        <v>3.000579960205484</v>
      </c>
      <c r="AD1036" s="49" t="n">
        <v>2.945322785769407</v>
      </c>
      <c r="AE1036" s="49" t="n">
        <v>2.891706637838578</v>
      </c>
      <c r="AF1036" s="50" t="n">
        <v>2.839591367142934</v>
      </c>
    </row>
    <row r="1037" hidden="1" s="108">
      <c r="A1037" s="49" t="inlineStr">
        <is>
          <t>Dominican_Republic_Offshore_1_low_temp_optimistic</t>
        </is>
      </c>
      <c r="B1037" s="49" t="n">
        <v>4.78651733070684</v>
      </c>
      <c r="C1037" s="49" t="n">
        <v>4.615384270439369</v>
      </c>
      <c r="D1037" s="49" t="n">
        <v>4.471757445179313</v>
      </c>
      <c r="E1037" s="49" t="n">
        <v>4.347690423336429</v>
      </c>
      <c r="F1037" s="49" t="n">
        <v>4.238204848684353</v>
      </c>
      <c r="G1037" s="49" t="n">
        <v>4.139985739636569</v>
      </c>
      <c r="H1037" s="49" t="n">
        <v>4.050720099281355</v>
      </c>
      <c r="I1037" s="49" t="n">
        <v>3.96873318933914</v>
      </c>
      <c r="J1037" s="49" t="n">
        <v>3.892775382382482</v>
      </c>
      <c r="K1037" s="49" t="n">
        <v>3.821890712254504</v>
      </c>
      <c r="L1037" s="49" t="n">
        <v>3.75533233224662</v>
      </c>
      <c r="M1037" s="49" t="n">
        <v>3.632410675458131</v>
      </c>
      <c r="N1037" s="49" t="n">
        <v>3.525535482021811</v>
      </c>
      <c r="O1037" s="49" t="n">
        <v>3.429142290833699</v>
      </c>
      <c r="P1037" s="49" t="n">
        <v>3.340899253966323</v>
      </c>
      <c r="Q1037" s="49" t="n">
        <v>3.259362817104009</v>
      </c>
      <c r="R1037" s="49" t="n">
        <v>3.184027025761112</v>
      </c>
      <c r="S1037" s="49" t="n">
        <v>3.112616872358535</v>
      </c>
      <c r="T1037" s="49" t="n">
        <v>3.045282767291828</v>
      </c>
      <c r="U1037" s="49" t="n">
        <v>2.982284088914332</v>
      </c>
      <c r="V1037" s="49" t="n">
        <v>2.920769113727034</v>
      </c>
      <c r="W1037" s="49" t="n">
        <v>2.851602698438659</v>
      </c>
      <c r="X1037" s="49" t="n">
        <v>2.785531988293842</v>
      </c>
      <c r="Y1037" s="49" t="n">
        <v>2.723627043043323</v>
      </c>
      <c r="Z1037" s="49" t="n">
        <v>2.668011891436435</v>
      </c>
      <c r="AA1037" s="49" t="n">
        <v>2.587812467830114</v>
      </c>
      <c r="AB1037" s="49" t="n">
        <v>2.531783043730481</v>
      </c>
      <c r="AC1037" s="49" t="n">
        <v>2.478633267805198</v>
      </c>
      <c r="AD1037" s="49" t="n">
        <v>2.428003186533248</v>
      </c>
      <c r="AE1037" s="49" t="n">
        <v>2.379597520314447</v>
      </c>
      <c r="AF1037" s="50" t="n">
        <v>2.333171080683967</v>
      </c>
    </row>
    <row r="1038" hidden="1" s="108">
      <c r="A1038" s="49" t="inlineStr">
        <is>
          <t>Dominican_Republic_Offshore_2_low_temp_optimistic</t>
        </is>
      </c>
      <c r="B1038" s="49" t="n">
        <v>6.610707898316691</v>
      </c>
      <c r="C1038" s="49" t="n">
        <v>6.370899744343695</v>
      </c>
      <c r="D1038" s="49" t="n">
        <v>6.170523636144755</v>
      </c>
      <c r="E1038" s="49" t="n">
        <v>5.998179524848635</v>
      </c>
      <c r="F1038" s="49" t="n">
        <v>5.846725413016824</v>
      </c>
      <c r="G1038" s="49" t="n">
        <v>5.711405621907548</v>
      </c>
      <c r="H1038" s="49" t="n">
        <v>5.588901952606565</v>
      </c>
      <c r="I1038" s="49" t="n">
        <v>5.47681187748859</v>
      </c>
      <c r="J1038" s="49" t="n">
        <v>5.373342752875365</v>
      </c>
      <c r="K1038" s="49" t="n">
        <v>5.277123237228109</v>
      </c>
      <c r="L1038" s="49" t="n">
        <v>5.187082004196894</v>
      </c>
      <c r="M1038" s="49" t="n">
        <v>5.01673650688217</v>
      </c>
      <c r="N1038" s="49" t="n">
        <v>4.86934396381987</v>
      </c>
      <c r="O1038" s="49" t="n">
        <v>4.736927796193129</v>
      </c>
      <c r="P1038" s="49" t="n">
        <v>4.616146459582189</v>
      </c>
      <c r="Q1038" s="49" t="n">
        <v>4.504931873738229</v>
      </c>
      <c r="R1038" s="49" t="n">
        <v>4.402560535555956</v>
      </c>
      <c r="S1038" s="49" t="n">
        <v>4.30577073306489</v>
      </c>
      <c r="T1038" s="49" t="n">
        <v>4.214779876810788</v>
      </c>
      <c r="U1038" s="49" t="n">
        <v>4.129961776900251</v>
      </c>
      <c r="V1038" s="49" t="n">
        <v>4.047226069154932</v>
      </c>
      <c r="W1038" s="49" t="n">
        <v>3.953408841046095</v>
      </c>
      <c r="X1038" s="49" t="n">
        <v>3.863994728712935</v>
      </c>
      <c r="Y1038" s="49" t="n">
        <v>3.780521160823004</v>
      </c>
      <c r="Z1038" s="49" t="n">
        <v>3.706038985783341</v>
      </c>
      <c r="AA1038" s="49" t="n">
        <v>3.596229685589468</v>
      </c>
      <c r="AB1038" s="49" t="n">
        <v>3.521079816850755</v>
      </c>
      <c r="AC1038" s="49" t="n">
        <v>3.450030115709821</v>
      </c>
      <c r="AD1038" s="49" t="n">
        <v>3.382565213986717</v>
      </c>
      <c r="AE1038" s="49" t="n">
        <v>3.318262441559394</v>
      </c>
      <c r="AF1038" s="50" t="n">
        <v>3.256770921483854</v>
      </c>
    </row>
    <row r="1039" hidden="1" s="108">
      <c r="A1039" s="49" t="inlineStr">
        <is>
          <t>Dominican_Republic_PV_1_low_temp_optimistic</t>
        </is>
      </c>
      <c r="B1039" s="49" t="n">
        <v>2.94192864600024</v>
      </c>
      <c r="C1039" s="49" t="n">
        <v>2.794679282722818</v>
      </c>
      <c r="D1039" s="49" t="n">
        <v>2.671029350318004</v>
      </c>
      <c r="E1039" s="49" t="n">
        <v>2.564093476361699</v>
      </c>
      <c r="F1039" s="49" t="n">
        <v>2.469549699954355</v>
      </c>
      <c r="G1039" s="49" t="n">
        <v>2.384525364076843</v>
      </c>
      <c r="H1039" s="49" t="n">
        <v>2.307024067464202</v>
      </c>
      <c r="I1039" s="49" t="n">
        <v>2.235607855959976</v>
      </c>
      <c r="J1039" s="49" t="n">
        <v>2.169210146336745</v>
      </c>
      <c r="K1039" s="49" t="n">
        <v>2.107020143027575</v>
      </c>
      <c r="L1039" s="49" t="n">
        <v>2.04840850004781</v>
      </c>
      <c r="M1039" s="49" t="n">
        <v>1.978612795031137</v>
      </c>
      <c r="N1039" s="49" t="n">
        <v>1.913902250366106</v>
      </c>
      <c r="O1039" s="49" t="n">
        <v>1.852674379446978</v>
      </c>
      <c r="P1039" s="49" t="n">
        <v>1.794606354024761</v>
      </c>
      <c r="Q1039" s="49" t="n">
        <v>1.73868790717018</v>
      </c>
      <c r="R1039" s="49" t="n">
        <v>1.684305569072029</v>
      </c>
      <c r="S1039" s="49" t="n">
        <v>1.632659736359438</v>
      </c>
      <c r="T1039" s="49" t="n">
        <v>1.5828366432391</v>
      </c>
      <c r="U1039" s="49" t="n">
        <v>1.534960753036865</v>
      </c>
      <c r="V1039" s="49" t="n">
        <v>1.488301419852545</v>
      </c>
      <c r="W1039" s="49" t="n">
        <v>1.441442855884473</v>
      </c>
      <c r="X1039" s="49" t="n">
        <v>1.39532514437486</v>
      </c>
      <c r="Y1039" s="49" t="n">
        <v>1.350993173941883</v>
      </c>
      <c r="Z1039" s="49" t="n">
        <v>1.312293402087495</v>
      </c>
      <c r="AA1039" s="49" t="n">
        <v>1.2502466314809</v>
      </c>
      <c r="AB1039" s="49" t="n">
        <v>1.207707639759218</v>
      </c>
      <c r="AC1039" s="49" t="n">
        <v>1.166747266235541</v>
      </c>
      <c r="AD1039" s="49" t="n">
        <v>1.127189759665019</v>
      </c>
      <c r="AE1039" s="49" t="n">
        <v>1.08888733722645</v>
      </c>
      <c r="AF1039" s="50" t="n">
        <v>1.051714599051301</v>
      </c>
    </row>
    <row r="1040" hidden="1" s="108">
      <c r="A1040" s="49" t="inlineStr">
        <is>
          <t>Dominican_Republic_PV_2_low_temp_optimistic</t>
        </is>
      </c>
      <c r="B1040" s="49" t="n">
        <v>3.087195137698301</v>
      </c>
      <c r="C1040" s="49" t="n">
        <v>2.932289587164064</v>
      </c>
      <c r="D1040" s="49" t="n">
        <v>2.802270052971909</v>
      </c>
      <c r="E1040" s="49" t="n">
        <v>2.689873809725591</v>
      </c>
      <c r="F1040" s="49" t="n">
        <v>2.590541961825394</v>
      </c>
      <c r="G1040" s="49" t="n">
        <v>2.501244337381619</v>
      </c>
      <c r="H1040" s="49" t="n">
        <v>2.41987505568528</v>
      </c>
      <c r="I1040" s="49" t="n">
        <v>2.344917307733507</v>
      </c>
      <c r="J1040" s="49" t="n">
        <v>2.275246028178933</v>
      </c>
      <c r="K1040" s="49" t="n">
        <v>2.210005976129237</v>
      </c>
      <c r="L1040" s="49" t="n">
        <v>2.148533320848387</v>
      </c>
      <c r="M1040" s="49" t="n">
        <v>2.075289077016297</v>
      </c>
      <c r="N1040" s="49" t="n">
        <v>2.007397000359928</v>
      </c>
      <c r="O1040" s="49" t="n">
        <v>1.943170040827842</v>
      </c>
      <c r="P1040" s="49" t="n">
        <v>1.882268687394219</v>
      </c>
      <c r="Q1040" s="49" t="n">
        <v>1.823629219216851</v>
      </c>
      <c r="R1040" s="49" t="n">
        <v>1.766605689462203</v>
      </c>
      <c r="S1040" s="49" t="n">
        <v>1.712462926155253</v>
      </c>
      <c r="T1040" s="49" t="n">
        <v>1.660238638506152</v>
      </c>
      <c r="U1040" s="49" t="n">
        <v>1.610064224678348</v>
      </c>
      <c r="V1040" s="49" t="n">
        <v>1.561170104242124</v>
      </c>
      <c r="W1040" s="49" t="n">
        <v>1.512045505328974</v>
      </c>
      <c r="X1040" s="49" t="n">
        <v>1.463702211016293</v>
      </c>
      <c r="Y1040" s="49" t="n">
        <v>1.41724163502508</v>
      </c>
      <c r="Z1040" s="49" t="n">
        <v>1.376718675197358</v>
      </c>
      <c r="AA1040" s="49" t="n">
        <v>1.31158582426144</v>
      </c>
      <c r="AB1040" s="49" t="n">
        <v>1.26701665192038</v>
      </c>
      <c r="AC1040" s="49" t="n">
        <v>1.224112924760912</v>
      </c>
      <c r="AD1040" s="49" t="n">
        <v>1.182689740332791</v>
      </c>
      <c r="AE1040" s="49" t="n">
        <v>1.142591628829792</v>
      </c>
      <c r="AF1040" s="50" t="n">
        <v>1.103686675070309</v>
      </c>
    </row>
    <row r="1041" hidden="1" s="108">
      <c r="A1041" s="49" t="inlineStr">
        <is>
          <t>Dominican_Republic_PV_4_low_temp_optimistic</t>
        </is>
      </c>
      <c r="B1041" s="49" t="n">
        <v>3.550027670319657</v>
      </c>
      <c r="C1041" s="49" t="n">
        <v>3.370886475406834</v>
      </c>
      <c r="D1041" s="49" t="n">
        <v>3.220635804367454</v>
      </c>
      <c r="E1041" s="49" t="n">
        <v>3.090845392986466</v>
      </c>
      <c r="F1041" s="49" t="n">
        <v>2.97622356500586</v>
      </c>
      <c r="G1041" s="49" t="n">
        <v>2.873253133696682</v>
      </c>
      <c r="H1041" s="49" t="n">
        <v>2.779489772099283</v>
      </c>
      <c r="I1041" s="49" t="n">
        <v>2.693172895351745</v>
      </c>
      <c r="J1041" s="49" t="n">
        <v>2.612996609751866</v>
      </c>
      <c r="K1041" s="49" t="n">
        <v>2.537968196319883</v>
      </c>
      <c r="L1041" s="49" t="n">
        <v>2.467317093995087</v>
      </c>
      <c r="M1041" s="49" t="n">
        <v>2.383078267658645</v>
      </c>
      <c r="N1041" s="49" t="n">
        <v>2.305054949670573</v>
      </c>
      <c r="O1041" s="49" t="n">
        <v>2.231284567840519</v>
      </c>
      <c r="P1041" s="49" t="n">
        <v>2.161371821044812</v>
      </c>
      <c r="Q1041" s="49" t="n">
        <v>2.094079533006179</v>
      </c>
      <c r="R1041" s="49" t="n">
        <v>2.028656523183535</v>
      </c>
      <c r="S1041" s="49" t="n">
        <v>1.966572985110925</v>
      </c>
      <c r="T1041" s="49" t="n">
        <v>1.90670996953365</v>
      </c>
      <c r="U1041" s="49" t="n">
        <v>1.849220008168854</v>
      </c>
      <c r="V1041" s="49" t="n">
        <v>1.79320845394325</v>
      </c>
      <c r="W1041" s="49" t="n">
        <v>1.736948195825635</v>
      </c>
      <c r="X1041" s="49" t="n">
        <v>1.68158299155587</v>
      </c>
      <c r="Y1041" s="49" t="n">
        <v>1.628392346208403</v>
      </c>
      <c r="Z1041" s="49" t="n">
        <v>1.58208578316937</v>
      </c>
      <c r="AA1041" s="49" t="n">
        <v>1.507181995004114</v>
      </c>
      <c r="AB1041" s="49" t="n">
        <v>1.456151752360769</v>
      </c>
      <c r="AC1041" s="49" t="n">
        <v>1.407042508863118</v>
      </c>
      <c r="AD1041" s="49" t="n">
        <v>1.359639022168991</v>
      </c>
      <c r="AE1041" s="49" t="n">
        <v>1.313760313654283</v>
      </c>
      <c r="AF1041" s="50" t="n">
        <v>1.26925282518534</v>
      </c>
    </row>
    <row r="1042" hidden="1" s="108">
      <c r="A1042" s="49" t="inlineStr">
        <is>
          <t>Dominican_Republic_Onshore_3_high_temp_optimistic</t>
        </is>
      </c>
      <c r="B1042" s="49" t="n">
        <v>6.618490576952359</v>
      </c>
      <c r="C1042" s="49" t="n">
        <v>6.330430647377996</v>
      </c>
      <c r="D1042" s="49" t="n">
        <v>6.057260749092567</v>
      </c>
      <c r="E1042" s="49" t="n">
        <v>5.794685567361469</v>
      </c>
      <c r="F1042" s="49" t="n">
        <v>5.539569395300872</v>
      </c>
      <c r="G1042" s="49" t="n">
        <v>5.289522701028594</v>
      </c>
      <c r="H1042" s="49" t="n">
        <v>5.042653051639929</v>
      </c>
      <c r="I1042" s="49" t="n">
        <v>4.797407487312221</v>
      </c>
      <c r="J1042" s="49" t="n">
        <v>4.552468418743856</v>
      </c>
      <c r="K1042" s="49" t="n">
        <v>4.306682164116525</v>
      </c>
      <c r="L1042" s="49" t="n">
        <v>4.059008058712</v>
      </c>
      <c r="M1042" s="49" t="n">
        <v>3.969164053332435</v>
      </c>
      <c r="N1042" s="49" t="n">
        <v>3.899760718930259</v>
      </c>
      <c r="O1042" s="49" t="n">
        <v>3.832595984387931</v>
      </c>
      <c r="P1042" s="49" t="n">
        <v>3.767813428898346</v>
      </c>
      <c r="Q1042" s="49" t="n">
        <v>3.706062549910634</v>
      </c>
      <c r="R1042" s="49" t="n">
        <v>3.645353421343996</v>
      </c>
      <c r="S1042" s="49" t="n">
        <v>3.586008326427223</v>
      </c>
      <c r="T1042" s="49" t="n">
        <v>3.531495720591602</v>
      </c>
      <c r="U1042" s="49" t="n">
        <v>3.476271585892817</v>
      </c>
      <c r="V1042" s="49" t="n">
        <v>3.420739423345027</v>
      </c>
      <c r="W1042" s="49" t="n">
        <v>3.372859553818001</v>
      </c>
      <c r="X1042" s="49" t="n">
        <v>3.326962083681529</v>
      </c>
      <c r="Y1042" s="49" t="n">
        <v>3.281978101992254</v>
      </c>
      <c r="Z1042" s="49" t="n">
        <v>3.243484463804411</v>
      </c>
      <c r="AA1042" s="49" t="n">
        <v>3.155268930064924</v>
      </c>
      <c r="AB1042" s="49" t="n">
        <v>3.105968734189418</v>
      </c>
      <c r="AC1042" s="49" t="n">
        <v>3.058224274702719</v>
      </c>
      <c r="AD1042" s="49" t="n">
        <v>3.011886740064248</v>
      </c>
      <c r="AE1042" s="49" t="n">
        <v>2.966826624831814</v>
      </c>
      <c r="AF1042" s="50" t="n">
        <v>2.922930547210353</v>
      </c>
    </row>
    <row r="1043" hidden="1" s="108">
      <c r="A1043" s="49" t="inlineStr">
        <is>
          <t>Dominican_Republic_Offshore_1_high_temp_optimistic</t>
        </is>
      </c>
      <c r="B1043" s="49" t="n">
        <v>6.069297412558178</v>
      </c>
      <c r="C1043" s="49" t="n">
        <v>5.767868488752821</v>
      </c>
      <c r="D1043" s="49" t="n">
        <v>5.49100889475322</v>
      </c>
      <c r="E1043" s="49" t="n">
        <v>5.230889015740757</v>
      </c>
      <c r="F1043" s="49" t="n">
        <v>4.98254776742089</v>
      </c>
      <c r="G1043" s="49" t="n">
        <v>4.742631256133262</v>
      </c>
      <c r="H1043" s="49" t="n">
        <v>4.508752423765424</v>
      </c>
      <c r="I1043" s="49" t="n">
        <v>4.27913827731727</v>
      </c>
      <c r="J1043" s="49" t="n">
        <v>4.052422713248611</v>
      </c>
      <c r="K1043" s="49" t="n">
        <v>3.827518388375537</v>
      </c>
      <c r="L1043" s="49" t="n">
        <v>3.603533996259543</v>
      </c>
      <c r="M1043" s="49" t="n">
        <v>3.503171456066405</v>
      </c>
      <c r="N1043" s="49" t="n">
        <v>3.416013411223004</v>
      </c>
      <c r="O1043" s="49" t="n">
        <v>3.337360427992537</v>
      </c>
      <c r="P1043" s="49" t="n">
        <v>3.265270247559003</v>
      </c>
      <c r="Q1043" s="49" t="n">
        <v>3.198551313889627</v>
      </c>
      <c r="R1043" s="49" t="n">
        <v>3.136818978634007</v>
      </c>
      <c r="S1043" s="49" t="n">
        <v>3.078123003345092</v>
      </c>
      <c r="T1043" s="49" t="n">
        <v>3.022631930197334</v>
      </c>
      <c r="U1043" s="49" t="n">
        <v>2.970612434378073</v>
      </c>
      <c r="V1043" s="49" t="n">
        <v>2.919565060524718</v>
      </c>
      <c r="W1043" s="49" t="n">
        <v>2.861286802764334</v>
      </c>
      <c r="X1043" s="49" t="n">
        <v>2.805407024869694</v>
      </c>
      <c r="Y1043" s="49" t="n">
        <v>2.752912827680788</v>
      </c>
      <c r="Z1043" s="49" t="n">
        <v>2.705751072100817</v>
      </c>
      <c r="AA1043" s="49" t="n">
        <v>2.636095671961864</v>
      </c>
      <c r="AB1043" s="49" t="n">
        <v>2.587905619304032</v>
      </c>
      <c r="AC1043" s="49" t="n">
        <v>2.542036199193582</v>
      </c>
      <c r="AD1043" s="49" t="n">
        <v>2.498183480263592</v>
      </c>
      <c r="AE1043" s="49" t="n">
        <v>2.456098758741011</v>
      </c>
      <c r="AF1043" s="50" t="n">
        <v>2.41557605828476</v>
      </c>
    </row>
    <row r="1044" hidden="1" s="108">
      <c r="A1044" s="49" t="inlineStr">
        <is>
          <t>Dominican_Republic_Offshore_2_high_temp_optimistic</t>
        </is>
      </c>
      <c r="B1044" s="49" t="n">
        <v>7.783038013953481</v>
      </c>
      <c r="C1044" s="49" t="n">
        <v>7.408371330367486</v>
      </c>
      <c r="D1044" s="49" t="n">
        <v>7.068760948559609</v>
      </c>
      <c r="E1044" s="49" t="n">
        <v>6.753335632911575</v>
      </c>
      <c r="F1044" s="49" t="n">
        <v>6.455226792667908</v>
      </c>
      <c r="G1044" s="49" t="n">
        <v>6.169809125808493</v>
      </c>
      <c r="H1044" s="49" t="n">
        <v>5.89380769401088</v>
      </c>
      <c r="I1044" s="49" t="n">
        <v>5.624806199620252</v>
      </c>
      <c r="J1044" s="49" t="n">
        <v>5.360958357719053</v>
      </c>
      <c r="K1044" s="49" t="n">
        <v>5.100809526909085</v>
      </c>
      <c r="L1044" s="49" t="n">
        <v>4.843181675789746</v>
      </c>
      <c r="M1044" s="49" t="n">
        <v>4.706153737466113</v>
      </c>
      <c r="N1044" s="49" t="n">
        <v>4.587925284751948</v>
      </c>
      <c r="O1044" s="49" t="n">
        <v>4.481798642771593</v>
      </c>
      <c r="P1044" s="49" t="n">
        <v>4.385006133854095</v>
      </c>
      <c r="Q1044" s="49" t="n">
        <v>4.295850005170965</v>
      </c>
      <c r="R1044" s="49" t="n">
        <v>4.213782777453141</v>
      </c>
      <c r="S1044" s="49" t="n">
        <v>4.136024485568789</v>
      </c>
      <c r="T1044" s="49" t="n">
        <v>4.062816052320948</v>
      </c>
      <c r="U1044" s="49" t="n">
        <v>3.994538378939198</v>
      </c>
      <c r="V1044" s="49" t="n">
        <v>3.927627691181447</v>
      </c>
      <c r="W1044" s="49" t="n">
        <v>3.850373195391716</v>
      </c>
      <c r="X1044" s="49" t="n">
        <v>3.776522264455388</v>
      </c>
      <c r="Y1044" s="49" t="n">
        <v>3.707483847163084</v>
      </c>
      <c r="Z1044" s="49" t="n">
        <v>3.646036535542125</v>
      </c>
      <c r="AA1044" s="49" t="n">
        <v>3.552483184611235</v>
      </c>
      <c r="AB1044" s="49" t="n">
        <v>3.489536718184596</v>
      </c>
      <c r="AC1044" s="49" t="n">
        <v>3.429886826590835</v>
      </c>
      <c r="AD1044" s="49" t="n">
        <v>3.373100679234373</v>
      </c>
      <c r="AE1044" s="49" t="n">
        <v>3.318824120283205</v>
      </c>
      <c r="AF1044" s="50" t="n">
        <v>3.266763860127466</v>
      </c>
    </row>
    <row r="1045" hidden="1" s="108">
      <c r="A1045" s="49" t="inlineStr">
        <is>
          <t>Dominican_Republic_PV_1_high_temp_optimistic</t>
        </is>
      </c>
      <c r="B1045" s="49" t="n">
        <v>5.755167376349734</v>
      </c>
      <c r="C1045" s="49" t="n">
        <v>5.362741879674856</v>
      </c>
      <c r="D1045" s="49" t="n">
        <v>4.996649366252829</v>
      </c>
      <c r="E1045" s="49" t="n">
        <v>4.648462268580927</v>
      </c>
      <c r="F1045" s="49" t="n">
        <v>4.312836969881156</v>
      </c>
      <c r="G1045" s="49" t="n">
        <v>3.98617640600056</v>
      </c>
      <c r="H1045" s="49" t="n">
        <v>3.665940718039645</v>
      </c>
      <c r="I1045" s="49" t="n">
        <v>3.350264113013714</v>
      </c>
      <c r="J1045" s="49" t="n">
        <v>3.037728812167535</v>
      </c>
      <c r="K1045" s="49" t="n">
        <v>2.727225037941333</v>
      </c>
      <c r="L1045" s="49" t="n">
        <v>2.417860711855866</v>
      </c>
      <c r="M1045" s="49" t="n">
        <v>2.353733596296019</v>
      </c>
      <c r="N1045" s="49" t="n">
        <v>2.293808612585691</v>
      </c>
      <c r="O1045" s="49" t="n">
        <v>2.236678056781932</v>
      </c>
      <c r="P1045" s="49" t="n">
        <v>2.18208767750939</v>
      </c>
      <c r="Q1045" s="49" t="n">
        <v>2.129140818823581</v>
      </c>
      <c r="R1045" s="49" t="n">
        <v>2.077293217106572</v>
      </c>
      <c r="S1045" s="49" t="n">
        <v>2.027686117732616</v>
      </c>
      <c r="T1045" s="49" t="n">
        <v>1.979495413495877</v>
      </c>
      <c r="U1045" s="49" t="n">
        <v>1.932861017626144</v>
      </c>
      <c r="V1045" s="49" t="n">
        <v>1.887114764820205</v>
      </c>
      <c r="W1045" s="49" t="n">
        <v>1.84084008598935</v>
      </c>
      <c r="X1045" s="49" t="n">
        <v>1.795045040613245</v>
      </c>
      <c r="Y1045" s="49" t="n">
        <v>1.750741255189002</v>
      </c>
      <c r="Z1045" s="49" t="n">
        <v>1.711656613817319</v>
      </c>
      <c r="AA1045" s="49" t="n">
        <v>1.649820483115574</v>
      </c>
      <c r="AB1045" s="49" t="n">
        <v>1.606587469452851</v>
      </c>
      <c r="AC1045" s="49" t="n">
        <v>1.564701979353558</v>
      </c>
      <c r="AD1045" s="49" t="n">
        <v>1.524011251143546</v>
      </c>
      <c r="AE1045" s="49" t="n">
        <v>1.484387236487207</v>
      </c>
      <c r="AF1045" s="50" t="n">
        <v>1.445721642109549</v>
      </c>
    </row>
    <row r="1046" hidden="1" s="108">
      <c r="A1046" s="49" t="inlineStr">
        <is>
          <t>Dominican_Republic_PV_2_high_temp_optimistic</t>
        </is>
      </c>
      <c r="B1046" s="49" t="n">
        <v>5.996036129988664</v>
      </c>
      <c r="C1046" s="49" t="n">
        <v>5.587009290389388</v>
      </c>
      <c r="D1046" s="49" t="n">
        <v>5.205919222899206</v>
      </c>
      <c r="E1046" s="49" t="n">
        <v>4.843807620722989</v>
      </c>
      <c r="F1046" s="49" t="n">
        <v>4.494992985979056</v>
      </c>
      <c r="G1046" s="49" t="n">
        <v>4.155649517903061</v>
      </c>
      <c r="H1046" s="49" t="n">
        <v>3.823074595967324</v>
      </c>
      <c r="I1046" s="49" t="n">
        <v>3.495281632015662</v>
      </c>
      <c r="J1046" s="49" t="n">
        <v>3.170759841229995</v>
      </c>
      <c r="K1046" s="49" t="n">
        <v>2.848325436778496</v>
      </c>
      <c r="L1046" s="49" t="n">
        <v>2.527025646574073</v>
      </c>
      <c r="M1046" s="49" t="n">
        <v>2.459818620181295</v>
      </c>
      <c r="N1046" s="49" t="n">
        <v>2.397062972486341</v>
      </c>
      <c r="O1046" s="49" t="n">
        <v>2.337266394648267</v>
      </c>
      <c r="P1046" s="49" t="n">
        <v>2.280157502592289</v>
      </c>
      <c r="Q1046" s="49" t="n">
        <v>2.224786592219159</v>
      </c>
      <c r="R1046" s="49" t="n">
        <v>2.17057735834001</v>
      </c>
      <c r="S1046" s="49" t="n">
        <v>2.118733806374076</v>
      </c>
      <c r="T1046" s="49" t="n">
        <v>2.06838405178947</v>
      </c>
      <c r="U1046" s="49" t="n">
        <v>2.01967449776328</v>
      </c>
      <c r="V1046" s="49" t="n">
        <v>1.97189900024723</v>
      </c>
      <c r="W1046" s="49" t="n">
        <v>1.92355109070825</v>
      </c>
      <c r="X1046" s="49" t="n">
        <v>1.875707383253229</v>
      </c>
      <c r="Y1046" s="49" t="n">
        <v>1.829434843518449</v>
      </c>
      <c r="Z1046" s="49" t="n">
        <v>1.788665127393593</v>
      </c>
      <c r="AA1046" s="49" t="n">
        <v>1.723898240418293</v>
      </c>
      <c r="AB1046" s="49" t="n">
        <v>1.678750125647814</v>
      </c>
      <c r="AC1046" s="49" t="n">
        <v>1.635021349854468</v>
      </c>
      <c r="AD1046" s="49" t="n">
        <v>1.59255071349496</v>
      </c>
      <c r="AE1046" s="49" t="n">
        <v>1.551203096353325</v>
      </c>
      <c r="AF1046" s="50" t="n">
        <v>1.510864225287825</v>
      </c>
    </row>
    <row r="1047" hidden="1" s="108">
      <c r="A1047" s="49" t="inlineStr">
        <is>
          <t>Dominican_Republic_PV_4_high_temp_optimistic</t>
        </is>
      </c>
      <c r="B1047" s="49" t="n">
        <v>6.761945380789181</v>
      </c>
      <c r="C1047" s="49" t="n">
        <v>6.299865265894591</v>
      </c>
      <c r="D1047" s="49" t="n">
        <v>5.870401391918777</v>
      </c>
      <c r="E1047" s="49" t="n">
        <v>5.463218990922811</v>
      </c>
      <c r="F1047" s="49" t="n">
        <v>5.071771254412784</v>
      </c>
      <c r="G1047" s="49" t="n">
        <v>4.691656642723704</v>
      </c>
      <c r="H1047" s="49" t="n">
        <v>4.319772272723976</v>
      </c>
      <c r="I1047" s="49" t="n">
        <v>3.953843429649636</v>
      </c>
      <c r="J1047" s="49" t="n">
        <v>3.592146020748314</v>
      </c>
      <c r="K1047" s="49" t="n">
        <v>3.233334698574912</v>
      </c>
      <c r="L1047" s="49" t="n">
        <v>2.876332034191167</v>
      </c>
      <c r="M1047" s="49" t="n">
        <v>2.799186137025838</v>
      </c>
      <c r="N1047" s="49" t="n">
        <v>2.727289154324004</v>
      </c>
      <c r="O1047" s="49" t="n">
        <v>2.658878685902914</v>
      </c>
      <c r="P1047" s="49" t="n">
        <v>2.593634025207947</v>
      </c>
      <c r="Q1047" s="49" t="n">
        <v>2.530433705942306</v>
      </c>
      <c r="R1047" s="49" t="n">
        <v>2.4685972302308</v>
      </c>
      <c r="S1047" s="49" t="n">
        <v>2.409545834223067</v>
      </c>
      <c r="T1047" s="49" t="n">
        <v>2.352250074247136</v>
      </c>
      <c r="U1047" s="49" t="n">
        <v>2.296882645159487</v>
      </c>
      <c r="V1047" s="49" t="n">
        <v>2.242609901002668</v>
      </c>
      <c r="W1047" s="49" t="n">
        <v>2.18765333552699</v>
      </c>
      <c r="X1047" s="49" t="n">
        <v>2.133284368141407</v>
      </c>
      <c r="Y1047" s="49" t="n">
        <v>2.080762736343306</v>
      </c>
      <c r="Z1047" s="49" t="n">
        <v>2.034730636754114</v>
      </c>
      <c r="AA1047" s="49" t="n">
        <v>1.960358333419601</v>
      </c>
      <c r="AB1047" s="49" t="n">
        <v>1.909141568597896</v>
      </c>
      <c r="AC1047" s="49" t="n">
        <v>1.859593680554389</v>
      </c>
      <c r="AD1047" s="49" t="n">
        <v>1.811524607862481</v>
      </c>
      <c r="AE1047" s="49" t="n">
        <v>1.764775044659276</v>
      </c>
      <c r="AF1047" s="50" t="n">
        <v>1.719210269917462</v>
      </c>
    </row>
    <row r="1048" hidden="1" s="108">
      <c r="A1048" s="49" t="inlineStr">
        <is>
          <t>Algeria_Onshore_1_low_temp_optimistic</t>
        </is>
      </c>
      <c r="B1048" s="49" t="n">
        <v>3.244698561406002</v>
      </c>
      <c r="C1048" s="49" t="n">
        <v>3.150303760712841</v>
      </c>
      <c r="D1048" s="49" t="n">
        <v>3.06650059177731</v>
      </c>
      <c r="E1048" s="49" t="n">
        <v>2.990968716807436</v>
      </c>
      <c r="F1048" s="49" t="n">
        <v>2.922063766851839</v>
      </c>
      <c r="G1048" s="49" t="n">
        <v>2.858580441442454</v>
      </c>
      <c r="H1048" s="49" t="n">
        <v>2.799610473884855</v>
      </c>
      <c r="I1048" s="49" t="n">
        <v>2.744453407975635</v>
      </c>
      <c r="J1048" s="49" t="n">
        <v>2.6925583374157</v>
      </c>
      <c r="K1048" s="49" t="n">
        <v>2.643484599436942</v>
      </c>
      <c r="L1048" s="49" t="n">
        <v>2.596874504051129</v>
      </c>
      <c r="M1048" s="49" t="n">
        <v>2.527982991061266</v>
      </c>
      <c r="N1048" s="49" t="n">
        <v>2.473231462512693</v>
      </c>
      <c r="O1048" s="49" t="n">
        <v>2.420343510404925</v>
      </c>
      <c r="P1048" s="49" t="n">
        <v>2.369394718942423</v>
      </c>
      <c r="Q1048" s="49" t="n">
        <v>2.320795145404412</v>
      </c>
      <c r="R1048" s="49" t="n">
        <v>2.273206191040822</v>
      </c>
      <c r="S1048" s="49" t="n">
        <v>2.226828802091739</v>
      </c>
      <c r="T1048" s="49" t="n">
        <v>2.183927224284608</v>
      </c>
      <c r="U1048" s="49" t="n">
        <v>2.140838894740201</v>
      </c>
      <c r="V1048" s="49" t="n">
        <v>2.097827150434183</v>
      </c>
      <c r="W1048" s="49" t="n">
        <v>2.060155788286193</v>
      </c>
      <c r="X1048" s="49" t="n">
        <v>2.023994575482897</v>
      </c>
      <c r="Y1048" s="49" t="n">
        <v>1.988637054232633</v>
      </c>
      <c r="Z1048" s="49" t="n">
        <v>1.957671202744222</v>
      </c>
      <c r="AA1048" s="49" t="n">
        <v>1.894908769468316</v>
      </c>
      <c r="AB1048" s="49" t="n">
        <v>1.857458614807653</v>
      </c>
      <c r="AC1048" s="49" t="n">
        <v>1.821213926030733</v>
      </c>
      <c r="AD1048" s="49" t="n">
        <v>1.786067832558746</v>
      </c>
      <c r="AE1048" s="49" t="n">
        <v>1.751927018962894</v>
      </c>
      <c r="AF1048" s="50" t="n">
        <v>1.718709505462082</v>
      </c>
    </row>
    <row r="1049" hidden="1" s="108">
      <c r="A1049" s="49" t="inlineStr">
        <is>
          <t>Algeria_Onshore_2_low_temp_optimistic</t>
        </is>
      </c>
      <c r="B1049" s="49" t="n">
        <v>4.059578714156448</v>
      </c>
      <c r="C1049" s="49" t="n">
        <v>3.94133361708639</v>
      </c>
      <c r="D1049" s="49" t="n">
        <v>3.836409707284223</v>
      </c>
      <c r="E1049" s="49" t="n">
        <v>3.74188676285047</v>
      </c>
      <c r="F1049" s="49" t="n">
        <v>3.655695258180213</v>
      </c>
      <c r="G1049" s="49" t="n">
        <v>3.57631823651685</v>
      </c>
      <c r="H1049" s="49" t="n">
        <v>3.502612564241282</v>
      </c>
      <c r="I1049" s="49" t="n">
        <v>3.433696645232139</v>
      </c>
      <c r="J1049" s="49" t="n">
        <v>3.368877100311563</v>
      </c>
      <c r="K1049" s="49" t="n">
        <v>3.307599299887494</v>
      </c>
      <c r="L1049" s="49" t="n">
        <v>3.249413043131699</v>
      </c>
      <c r="M1049" s="49" t="n">
        <v>3.16327672365462</v>
      </c>
      <c r="N1049" s="49" t="n">
        <v>3.094907964177691</v>
      </c>
      <c r="O1049" s="49" t="n">
        <v>3.028875964973084</v>
      </c>
      <c r="P1049" s="49" t="n">
        <v>2.965275763789061</v>
      </c>
      <c r="Q1049" s="49" t="n">
        <v>2.904622794966693</v>
      </c>
      <c r="R1049" s="49" t="n">
        <v>2.845234587621538</v>
      </c>
      <c r="S1049" s="49" t="n">
        <v>2.78736375658336</v>
      </c>
      <c r="T1049" s="49" t="n">
        <v>2.733856233323374</v>
      </c>
      <c r="U1049" s="49" t="n">
        <v>2.680108612112472</v>
      </c>
      <c r="V1049" s="49" t="n">
        <v>2.626451944185018</v>
      </c>
      <c r="W1049" s="49" t="n">
        <v>2.579573378969999</v>
      </c>
      <c r="X1049" s="49" t="n">
        <v>2.534562790819853</v>
      </c>
      <c r="Y1049" s="49" t="n">
        <v>2.4905315148137</v>
      </c>
      <c r="Z1049" s="49" t="n">
        <v>2.451984844277359</v>
      </c>
      <c r="AA1049" s="49" t="n">
        <v>2.373480398899829</v>
      </c>
      <c r="AB1049" s="49" t="n">
        <v>2.32673519919194</v>
      </c>
      <c r="AC1049" s="49" t="n">
        <v>2.281472794138788</v>
      </c>
      <c r="AD1049" s="49" t="n">
        <v>2.237557879434761</v>
      </c>
      <c r="AE1049" s="49" t="n">
        <v>2.194872218157528</v>
      </c>
      <c r="AF1049" s="50" t="n">
        <v>2.153311842110712</v>
      </c>
    </row>
    <row r="1050" hidden="1" s="108">
      <c r="A1050" s="49" t="inlineStr">
        <is>
          <t>Algeria_Onshore_3_low_temp_optimistic</t>
        </is>
      </c>
      <c r="B1050" s="49" t="n">
        <v>5.148516949725757</v>
      </c>
      <c r="C1050" s="49" t="n">
        <v>4.998458920774467</v>
      </c>
      <c r="D1050" s="49" t="n">
        <v>4.865335260471174</v>
      </c>
      <c r="E1050" s="49" t="n">
        <v>4.745435445685023</v>
      </c>
      <c r="F1050" s="49" t="n">
        <v>4.636129928699195</v>
      </c>
      <c r="G1050" s="49" t="n">
        <v>4.535491296726773</v>
      </c>
      <c r="H1050" s="49" t="n">
        <v>4.442067136653185</v>
      </c>
      <c r="I1050" s="49" t="n">
        <v>4.354737353537486</v>
      </c>
      <c r="J1050" s="49" t="n">
        <v>4.272621003267655</v>
      </c>
      <c r="K1050" s="49" t="n">
        <v>4.195013435909589</v>
      </c>
      <c r="L1050" s="49" t="n">
        <v>4.121342685840289</v>
      </c>
      <c r="M1050" s="49" t="n">
        <v>4.012181606300078</v>
      </c>
      <c r="N1050" s="49" t="n">
        <v>3.925606750454449</v>
      </c>
      <c r="O1050" s="49" t="n">
        <v>3.841982098669864</v>
      </c>
      <c r="P1050" s="49" t="n">
        <v>3.761427050203208</v>
      </c>
      <c r="Q1050" s="49" t="n">
        <v>3.684595175866342</v>
      </c>
      <c r="R1050" s="49" t="n">
        <v>3.609346436256169</v>
      </c>
      <c r="S1050" s="49" t="n">
        <v>3.536001119358105</v>
      </c>
      <c r="T1050" s="49" t="n">
        <v>3.46817304777205</v>
      </c>
      <c r="U1050" s="49" t="n">
        <v>3.400013126516684</v>
      </c>
      <c r="V1050" s="49" t="n">
        <v>3.331942240765555</v>
      </c>
      <c r="W1050" s="49" t="n">
        <v>3.272497165143931</v>
      </c>
      <c r="X1050" s="49" t="n">
        <v>3.215406945130983</v>
      </c>
      <c r="Y1050" s="49" t="n">
        <v>3.159542727949658</v>
      </c>
      <c r="Z1050" s="49" t="n">
        <v>3.110620485179159</v>
      </c>
      <c r="AA1050" s="49" t="n">
        <v>3.010984058100647</v>
      </c>
      <c r="AB1050" s="49" t="n">
        <v>2.951629543759534</v>
      </c>
      <c r="AC1050" s="49" t="n">
        <v>2.89413876865106</v>
      </c>
      <c r="AD1050" s="49" t="n">
        <v>2.838339088898826</v>
      </c>
      <c r="AE1050" s="49" t="n">
        <v>2.784079551002764</v>
      </c>
      <c r="AF1050" s="50" t="n">
        <v>2.731227331144767</v>
      </c>
    </row>
    <row r="1051" hidden="1" s="108">
      <c r="A1051" s="49" t="inlineStr">
        <is>
          <t>Algeria_Offshore_1_low_temp_optimistic</t>
        </is>
      </c>
      <c r="B1051" s="49" t="n">
        <v>7.240535755810983</v>
      </c>
      <c r="C1051" s="49" t="n">
        <v>6.981214483631602</v>
      </c>
      <c r="D1051" s="49" t="n">
        <v>6.763691445104373</v>
      </c>
      <c r="E1051" s="49" t="n">
        <v>6.575889433477895</v>
      </c>
      <c r="F1051" s="49" t="n">
        <v>6.41024217265328</v>
      </c>
      <c r="G1051" s="49" t="n">
        <v>6.261711422705545</v>
      </c>
      <c r="H1051" s="49" t="n">
        <v>6.126781790617282</v>
      </c>
      <c r="I1051" s="49" t="n">
        <v>6.002907932652863</v>
      </c>
      <c r="J1051" s="49" t="n">
        <v>5.888190607249101</v>
      </c>
      <c r="K1051" s="49" t="n">
        <v>5.781176894089242</v>
      </c>
      <c r="L1051" s="49" t="n">
        <v>5.680731704515844</v>
      </c>
      <c r="M1051" s="49" t="n">
        <v>5.494740377877886</v>
      </c>
      <c r="N1051" s="49" t="n">
        <v>5.333119106410184</v>
      </c>
      <c r="O1051" s="49" t="n">
        <v>5.187408485262297</v>
      </c>
      <c r="P1051" s="49" t="n">
        <v>5.054062240542897</v>
      </c>
      <c r="Q1051" s="49" t="n">
        <v>4.930884570310069</v>
      </c>
      <c r="R1051" s="49" t="n">
        <v>4.817104209529959</v>
      </c>
      <c r="S1051" s="49" t="n">
        <v>4.709264640041553</v>
      </c>
      <c r="T1051" s="49" t="n">
        <v>4.607592537925631</v>
      </c>
      <c r="U1051" s="49" t="n">
        <v>4.512479812796502</v>
      </c>
      <c r="V1051" s="49" t="n">
        <v>4.419596978404035</v>
      </c>
      <c r="W1051" s="49" t="n">
        <v>4.315169552568478</v>
      </c>
      <c r="X1051" s="49" t="n">
        <v>4.215398639698969</v>
      </c>
      <c r="Y1051" s="49" t="n">
        <v>4.121903957718589</v>
      </c>
      <c r="Z1051" s="49" t="n">
        <v>4.037901329880423</v>
      </c>
      <c r="AA1051" s="49" t="n">
        <v>3.916589985868615</v>
      </c>
      <c r="AB1051" s="49" t="n">
        <v>3.831873893660504</v>
      </c>
      <c r="AC1051" s="49" t="n">
        <v>3.75147328319321</v>
      </c>
      <c r="AD1051" s="49" t="n">
        <v>3.674839856873164</v>
      </c>
      <c r="AE1051" s="49" t="n">
        <v>3.601523717254658</v>
      </c>
      <c r="AF1051" s="50" t="n">
        <v>3.531151178340943</v>
      </c>
    </row>
    <row r="1052" hidden="1" s="108">
      <c r="A1052" s="49" t="inlineStr">
        <is>
          <t>Algeria_Offshore_2_low_temp_optimistic</t>
        </is>
      </c>
      <c r="B1052" s="49" t="n">
        <v>9.500890092595942</v>
      </c>
      <c r="C1052" s="49" t="n">
        <v>9.156320249439331</v>
      </c>
      <c r="D1052" s="49" t="n">
        <v>8.868386046199459</v>
      </c>
      <c r="E1052" s="49" t="n">
        <v>8.620714614964955</v>
      </c>
      <c r="F1052" s="49" t="n">
        <v>8.403048573279627</v>
      </c>
      <c r="G1052" s="49" t="n">
        <v>8.208557801665387</v>
      </c>
      <c r="H1052" s="49" t="n">
        <v>8.032476703546868</v>
      </c>
      <c r="I1052" s="49" t="n">
        <v>7.871354775489569</v>
      </c>
      <c r="J1052" s="49" t="n">
        <v>7.72261743134395</v>
      </c>
      <c r="K1052" s="49" t="n">
        <v>7.584295159038779</v>
      </c>
      <c r="L1052" s="49" t="n">
        <v>7.454849327286954</v>
      </c>
      <c r="M1052" s="49" t="n">
        <v>7.21004399909191</v>
      </c>
      <c r="N1052" s="49" t="n">
        <v>6.998210191051903</v>
      </c>
      <c r="O1052" s="49" t="n">
        <v>6.807889746081715</v>
      </c>
      <c r="P1052" s="49" t="n">
        <v>6.634282546141734</v>
      </c>
      <c r="Q1052" s="49" t="n">
        <v>6.474417772339375</v>
      </c>
      <c r="R1052" s="49" t="n">
        <v>6.327256013323141</v>
      </c>
      <c r="S1052" s="49" t="n">
        <v>6.188111992982749</v>
      </c>
      <c r="T1052" s="49" t="n">
        <v>6.057297902650145</v>
      </c>
      <c r="U1052" s="49" t="n">
        <v>5.935350577620708</v>
      </c>
      <c r="V1052" s="49" t="n">
        <v>5.81639459013954</v>
      </c>
      <c r="W1052" s="49" t="n">
        <v>5.681550442001518</v>
      </c>
      <c r="X1052" s="49" t="n">
        <v>5.553025034774873</v>
      </c>
      <c r="Y1052" s="49" t="n">
        <v>5.433026110027948</v>
      </c>
      <c r="Z1052" s="49" t="n">
        <v>5.325934777756185</v>
      </c>
      <c r="AA1052" s="49" t="n">
        <v>5.16810024888207</v>
      </c>
      <c r="AB1052" s="49" t="n">
        <v>5.060037988195918</v>
      </c>
      <c r="AC1052" s="49" t="n">
        <v>4.957857472786559</v>
      </c>
      <c r="AD1052" s="49" t="n">
        <v>4.860818160312056</v>
      </c>
      <c r="AE1052" s="49" t="n">
        <v>4.768312697482175</v>
      </c>
      <c r="AF1052" s="50" t="n">
        <v>4.67983688393671</v>
      </c>
    </row>
    <row r="1053" hidden="1" s="108">
      <c r="A1053" s="49" t="inlineStr">
        <is>
          <t>Algeria_PV_2_low_temp_optimistic</t>
        </is>
      </c>
      <c r="B1053" s="49" t="n">
        <v>2.885395360630477</v>
      </c>
      <c r="C1053" s="49" t="n">
        <v>2.743532135955764</v>
      </c>
      <c r="D1053" s="49" t="n">
        <v>2.624143874184125</v>
      </c>
      <c r="E1053" s="49" t="n">
        <v>2.520667570897692</v>
      </c>
      <c r="F1053" s="49" t="n">
        <v>2.428983181034567</v>
      </c>
      <c r="G1053" s="49" t="n">
        <v>2.346352031289817</v>
      </c>
      <c r="H1053" s="49" t="n">
        <v>2.270870732810425</v>
      </c>
      <c r="I1053" s="49" t="n">
        <v>2.201168295371551</v>
      </c>
      <c r="J1053" s="49" t="n">
        <v>2.136227818075506</v>
      </c>
      <c r="K1053" s="49" t="n">
        <v>2.075276311888107</v>
      </c>
      <c r="L1053" s="49" t="n">
        <v>2.017713831432433</v>
      </c>
      <c r="M1053" s="49" t="n">
        <v>1.949308556724519</v>
      </c>
      <c r="N1053" s="49" t="n">
        <v>1.885727246745953</v>
      </c>
      <c r="O1053" s="49" t="n">
        <v>1.825457925506887</v>
      </c>
      <c r="P1053" s="49" t="n">
        <v>1.76819607955162</v>
      </c>
      <c r="Q1053" s="49" t="n">
        <v>1.712988187381955</v>
      </c>
      <c r="R1053" s="49" t="n">
        <v>1.659255057653289</v>
      </c>
      <c r="S1053" s="49" t="n">
        <v>1.608129856434508</v>
      </c>
      <c r="T1053" s="49" t="n">
        <v>1.558749914844152</v>
      </c>
      <c r="U1053" s="49" t="n">
        <v>1.511232683236153</v>
      </c>
      <c r="V1053" s="49" t="n">
        <v>1.464888147183111</v>
      </c>
      <c r="W1053" s="49" t="n">
        <v>1.418345960598334</v>
      </c>
      <c r="X1053" s="49" t="n">
        <v>1.372537612041201</v>
      </c>
      <c r="Y1053" s="49" t="n">
        <v>1.328451578858366</v>
      </c>
      <c r="Z1053" s="49" t="n">
        <v>1.289729780541882</v>
      </c>
      <c r="AA1053" s="49" t="n">
        <v>1.228940601449303</v>
      </c>
      <c r="AB1053" s="49" t="n">
        <v>1.186646842091403</v>
      </c>
      <c r="AC1053" s="49" t="n">
        <v>1.145882902992615</v>
      </c>
      <c r="AD1053" s="49" t="n">
        <v>1.106483815114119</v>
      </c>
      <c r="AE1053" s="49" t="n">
        <v>1.068310838343145</v>
      </c>
      <c r="AF1053" s="50" t="n">
        <v>1.031246223929402</v>
      </c>
    </row>
    <row r="1054" hidden="1" s="108">
      <c r="A1054" s="49" t="inlineStr">
        <is>
          <t>Algeria_PV_3_low_temp_optimistic</t>
        </is>
      </c>
      <c r="B1054" s="49" t="n">
        <v>3.067310653221653</v>
      </c>
      <c r="C1054" s="49" t="n">
        <v>2.915799504150001</v>
      </c>
      <c r="D1054" s="49" t="n">
        <v>2.788375445953266</v>
      </c>
      <c r="E1054" s="49" t="n">
        <v>2.678004805022277</v>
      </c>
      <c r="F1054" s="49" t="n">
        <v>2.580272115566796</v>
      </c>
      <c r="G1054" s="49" t="n">
        <v>2.492242360438873</v>
      </c>
      <c r="H1054" s="49" t="n">
        <v>2.411875706117137</v>
      </c>
      <c r="I1054" s="49" t="n">
        <v>2.337702890079183</v>
      </c>
      <c r="J1054" s="49" t="n">
        <v>2.268634122671327</v>
      </c>
      <c r="K1054" s="49" t="n">
        <v>2.2038410085117</v>
      </c>
      <c r="L1054" s="49" t="n">
        <v>2.142680596832226</v>
      </c>
      <c r="M1054" s="49" t="n">
        <v>2.069952885072557</v>
      </c>
      <c r="N1054" s="49" t="n">
        <v>2.002393722368395</v>
      </c>
      <c r="O1054" s="49" t="n">
        <v>1.938380966926212</v>
      </c>
      <c r="P1054" s="49" t="n">
        <v>1.877587826944818</v>
      </c>
      <c r="Q1054" s="49" t="n">
        <v>1.818991420084291</v>
      </c>
      <c r="R1054" s="49" t="n">
        <v>1.761970476530891</v>
      </c>
      <c r="S1054" s="49" t="n">
        <v>1.707740359588445</v>
      </c>
      <c r="T1054" s="49" t="n">
        <v>1.655375745716881</v>
      </c>
      <c r="U1054" s="49" t="n">
        <v>1.605002567446688</v>
      </c>
      <c r="V1054" s="49" t="n">
        <v>1.555880783536332</v>
      </c>
      <c r="W1054" s="49" t="n">
        <v>1.50654628626538</v>
      </c>
      <c r="X1054" s="49" t="n">
        <v>1.457992310040151</v>
      </c>
      <c r="Y1054" s="49" t="n">
        <v>1.411278890677505</v>
      </c>
      <c r="Z1054" s="49" t="n">
        <v>1.37031123683894</v>
      </c>
      <c r="AA1054" s="49" t="n">
        <v>1.305674712458878</v>
      </c>
      <c r="AB1054" s="49" t="n">
        <v>1.260864740822195</v>
      </c>
      <c r="AC1054" s="49" t="n">
        <v>1.217688937303155</v>
      </c>
      <c r="AD1054" s="49" t="n">
        <v>1.175970379021877</v>
      </c>
      <c r="AE1054" s="49" t="n">
        <v>1.135560282026862</v>
      </c>
      <c r="AF1054" s="50" t="n">
        <v>1.096332382120714</v>
      </c>
    </row>
    <row r="1055" hidden="1" s="108">
      <c r="A1055" s="49" t="inlineStr">
        <is>
          <t>Algeria_PV_4_low_temp_optimistic</t>
        </is>
      </c>
      <c r="B1055" s="49" t="n">
        <v>3.430313464244901</v>
      </c>
      <c r="C1055" s="49" t="n">
        <v>3.259329113843468</v>
      </c>
      <c r="D1055" s="49" t="n">
        <v>3.115735731062228</v>
      </c>
      <c r="E1055" s="49" t="n">
        <v>2.991531147808012</v>
      </c>
      <c r="F1055" s="49" t="n">
        <v>2.881691788924445</v>
      </c>
      <c r="G1055" s="49" t="n">
        <v>2.782878352071373</v>
      </c>
      <c r="H1055" s="49" t="n">
        <v>2.692769992957357</v>
      </c>
      <c r="I1055" s="49" t="n">
        <v>2.609695028368389</v>
      </c>
      <c r="J1055" s="49" t="n">
        <v>2.532413527807284</v>
      </c>
      <c r="K1055" s="49" t="n">
        <v>2.459982975006447</v>
      </c>
      <c r="L1055" s="49" t="n">
        <v>2.391671857817408</v>
      </c>
      <c r="M1055" s="49" t="n">
        <v>2.310326835566154</v>
      </c>
      <c r="N1055" s="49" t="n">
        <v>2.234833868842752</v>
      </c>
      <c r="O1055" s="49" t="n">
        <v>2.163354386191173</v>
      </c>
      <c r="P1055" s="49" t="n">
        <v>2.095519674350313</v>
      </c>
      <c r="Q1055" s="49" t="n">
        <v>2.030169691142721</v>
      </c>
      <c r="R1055" s="49" t="n">
        <v>1.966599770520617</v>
      </c>
      <c r="S1055" s="49" t="n">
        <v>1.906192604130182</v>
      </c>
      <c r="T1055" s="49" t="n">
        <v>1.847897940501358</v>
      </c>
      <c r="U1055" s="49" t="n">
        <v>1.791860250713223</v>
      </c>
      <c r="V1055" s="49" t="n">
        <v>1.737238939107353</v>
      </c>
      <c r="W1055" s="49" t="n">
        <v>1.682371398673702</v>
      </c>
      <c r="X1055" s="49" t="n">
        <v>1.628374496642557</v>
      </c>
      <c r="Y1055" s="49" t="n">
        <v>1.576453474784293</v>
      </c>
      <c r="Z1055" s="49" t="n">
        <v>1.531046978118344</v>
      </c>
      <c r="AA1055" s="49" t="n">
        <v>1.458719781962726</v>
      </c>
      <c r="AB1055" s="49" t="n">
        <v>1.408914172043725</v>
      </c>
      <c r="AC1055" s="49" t="n">
        <v>1.360948379979321</v>
      </c>
      <c r="AD1055" s="49" t="n">
        <v>1.314620709175681</v>
      </c>
      <c r="AE1055" s="49" t="n">
        <v>1.269761559843952</v>
      </c>
      <c r="AF1055" s="50" t="n">
        <v>1.226227019204519</v>
      </c>
    </row>
    <row r="1056" hidden="1" s="108">
      <c r="A1056" s="49" t="inlineStr">
        <is>
          <t>Algeria_Onshore_1_high_temp_optimistic</t>
        </is>
      </c>
      <c r="B1056" s="49" t="n">
        <v>4.473881291720675</v>
      </c>
      <c r="C1056" s="49" t="n">
        <v>4.263720750233306</v>
      </c>
      <c r="D1056" s="49" t="n">
        <v>4.062468141188464</v>
      </c>
      <c r="E1056" s="49" t="n">
        <v>3.867594391011569</v>
      </c>
      <c r="F1056" s="49" t="n">
        <v>3.67726541325636</v>
      </c>
      <c r="G1056" s="49" t="n">
        <v>3.490096678356856</v>
      </c>
      <c r="H1056" s="49" t="n">
        <v>3.305005661067483</v>
      </c>
      <c r="I1056" s="49" t="n">
        <v>3.121118809677425</v>
      </c>
      <c r="J1056" s="49" t="n">
        <v>2.937710489860069</v>
      </c>
      <c r="K1056" s="49" t="n">
        <v>2.754161497408943</v>
      </c>
      <c r="L1056" s="49" t="n">
        <v>2.569929983332309</v>
      </c>
      <c r="M1056" s="49" t="n">
        <v>2.51332715858796</v>
      </c>
      <c r="N1056" s="49" t="n">
        <v>2.468744879229247</v>
      </c>
      <c r="O1056" s="49" t="n">
        <v>2.425491886863159</v>
      </c>
      <c r="P1056" s="49" t="n">
        <v>2.383652449263615</v>
      </c>
      <c r="Q1056" s="49" t="n">
        <v>2.343607994996223</v>
      </c>
      <c r="R1056" s="49" t="n">
        <v>2.304189663466111</v>
      </c>
      <c r="S1056" s="49" t="n">
        <v>2.265586696257745</v>
      </c>
      <c r="T1056" s="49" t="n">
        <v>2.229836286328618</v>
      </c>
      <c r="U1056" s="49" t="n">
        <v>2.19368203711963</v>
      </c>
      <c r="V1056" s="49" t="n">
        <v>2.157360896571899</v>
      </c>
      <c r="W1056" s="49" t="n">
        <v>2.125536991564987</v>
      </c>
      <c r="X1056" s="49" t="n">
        <v>2.094893619590356</v>
      </c>
      <c r="Y1056" s="49" t="n">
        <v>2.06480305101154</v>
      </c>
      <c r="Z1056" s="49" t="n">
        <v>2.038541661630027</v>
      </c>
      <c r="AA1056" s="49" t="n">
        <v>1.983085227036974</v>
      </c>
      <c r="AB1056" s="49" t="n">
        <v>1.950506594556639</v>
      </c>
      <c r="AC1056" s="49" t="n">
        <v>1.918858171163586</v>
      </c>
      <c r="AD1056" s="49" t="n">
        <v>1.888052708317929</v>
      </c>
      <c r="AE1056" s="49" t="n">
        <v>1.858014295220195</v>
      </c>
      <c r="AF1056" s="50" t="n">
        <v>1.82867649051588</v>
      </c>
    </row>
    <row r="1057" hidden="1" s="108">
      <c r="A1057" s="49" t="inlineStr">
        <is>
          <t>Algeria_Onshore_2_high_temp_optimistic</t>
        </is>
      </c>
      <c r="B1057" s="49" t="n">
        <v>5.485425668199507</v>
      </c>
      <c r="C1057" s="49" t="n">
        <v>5.23317876607306</v>
      </c>
      <c r="D1057" s="49" t="n">
        <v>4.991976679328653</v>
      </c>
      <c r="E1057" s="49" t="n">
        <v>4.758587824560763</v>
      </c>
      <c r="F1057" s="49" t="n">
        <v>4.530658336982534</v>
      </c>
      <c r="G1057" s="49" t="n">
        <v>4.30640072825427</v>
      </c>
      <c r="H1057" s="49" t="n">
        <v>4.084406540374539</v>
      </c>
      <c r="I1057" s="49" t="n">
        <v>3.863528045392902</v>
      </c>
      <c r="J1057" s="49" t="n">
        <v>3.642800410883837</v>
      </c>
      <c r="K1057" s="49" t="n">
        <v>3.421388602164699</v>
      </c>
      <c r="L1057" s="49" t="n">
        <v>3.198549943206543</v>
      </c>
      <c r="M1057" s="49" t="n">
        <v>3.128035289179124</v>
      </c>
      <c r="N1057" s="49" t="n">
        <v>3.072699975605453</v>
      </c>
      <c r="O1057" s="49" t="n">
        <v>3.019039212199707</v>
      </c>
      <c r="P1057" s="49" t="n">
        <v>2.967159291889705</v>
      </c>
      <c r="Q1057" s="49" t="n">
        <v>2.917541785334422</v>
      </c>
      <c r="R1057" s="49" t="n">
        <v>2.868710343383357</v>
      </c>
      <c r="S1057" s="49" t="n">
        <v>2.820903897001064</v>
      </c>
      <c r="T1057" s="49" t="n">
        <v>2.776694944099336</v>
      </c>
      <c r="U1057" s="49" t="n">
        <v>2.731971081706416</v>
      </c>
      <c r="V1057" s="49" t="n">
        <v>2.687031587102791</v>
      </c>
      <c r="W1057" s="49" t="n">
        <v>2.647789680079255</v>
      </c>
      <c r="X1057" s="49" t="n">
        <v>2.610025745387809</v>
      </c>
      <c r="Y1057" s="49" t="n">
        <v>2.57294678268641</v>
      </c>
      <c r="Z1057" s="49" t="n">
        <v>2.540687128311477</v>
      </c>
      <c r="AA1057" s="49" t="n">
        <v>2.471575115630302</v>
      </c>
      <c r="AB1057" s="49" t="n">
        <v>2.431322180916252</v>
      </c>
      <c r="AC1057" s="49" t="n">
        <v>2.392230439905468</v>
      </c>
      <c r="AD1057" s="49" t="n">
        <v>2.35418925719955</v>
      </c>
      <c r="AE1057" s="49" t="n">
        <v>2.317102348702693</v>
      </c>
      <c r="AF1057" s="50" t="n">
        <v>2.280885416499517</v>
      </c>
    </row>
    <row r="1058" hidden="1" s="108">
      <c r="A1058" s="49" t="inlineStr">
        <is>
          <t>Algeria_Onshore_3_high_temp_optimistic</t>
        </is>
      </c>
      <c r="B1058" s="49" t="n">
        <v>6.849496703956058</v>
      </c>
      <c r="C1058" s="49" t="n">
        <v>6.540851254258937</v>
      </c>
      <c r="D1058" s="49" t="n">
        <v>6.246080517609469</v>
      </c>
      <c r="E1058" s="49" t="n">
        <v>5.960963050421579</v>
      </c>
      <c r="F1058" s="49" t="n">
        <v>5.682404068669328</v>
      </c>
      <c r="G1058" s="49" t="n">
        <v>5.408032824670522</v>
      </c>
      <c r="H1058" s="49" t="n">
        <v>5.13595990286947</v>
      </c>
      <c r="I1058" s="49" t="n">
        <v>4.864623495959373</v>
      </c>
      <c r="J1058" s="49" t="n">
        <v>4.592687752880725</v>
      </c>
      <c r="K1058" s="49" t="n">
        <v>4.318972871876453</v>
      </c>
      <c r="L1058" s="49" t="n">
        <v>4.042405190655968</v>
      </c>
      <c r="M1058" s="49" t="n">
        <v>3.953206952289614</v>
      </c>
      <c r="N1058" s="49" t="n">
        <v>3.883404500632201</v>
      </c>
      <c r="O1058" s="49" t="n">
        <v>3.815743248306271</v>
      </c>
      <c r="P1058" s="49" t="n">
        <v>3.750359915855601</v>
      </c>
      <c r="Q1058" s="49" t="n">
        <v>3.687871151322484</v>
      </c>
      <c r="R1058" s="49" t="n">
        <v>3.626390162948876</v>
      </c>
      <c r="S1058" s="49" t="n">
        <v>3.566222915609494</v>
      </c>
      <c r="T1058" s="49" t="n">
        <v>3.510660604432816</v>
      </c>
      <c r="U1058" s="49" t="n">
        <v>3.45444392442291</v>
      </c>
      <c r="V1058" s="49" t="n">
        <v>3.3979554832596</v>
      </c>
      <c r="W1058" s="49" t="n">
        <v>3.348737816322664</v>
      </c>
      <c r="X1058" s="49" t="n">
        <v>3.301400675079095</v>
      </c>
      <c r="Y1058" s="49" t="n">
        <v>3.254929040906243</v>
      </c>
      <c r="Z1058" s="49" t="n">
        <v>3.214610572080638</v>
      </c>
      <c r="AA1058" s="49" t="n">
        <v>3.127148850663557</v>
      </c>
      <c r="AB1058" s="49" t="n">
        <v>3.076588975569438</v>
      </c>
      <c r="AC1058" s="49" t="n">
        <v>3.027503577370827</v>
      </c>
      <c r="AD1058" s="49" t="n">
        <v>2.979750658527157</v>
      </c>
      <c r="AE1058" s="49" t="n">
        <v>2.933206612576121</v>
      </c>
      <c r="AF1058" s="50" t="n">
        <v>2.887763192781191</v>
      </c>
    </row>
    <row r="1059" hidden="1" s="108">
      <c r="A1059" s="49" t="inlineStr">
        <is>
          <t>Algeria_Offshore_1_high_temp_optimistic</t>
        </is>
      </c>
      <c r="B1059" s="49" t="n">
        <v>8.953728968272859</v>
      </c>
      <c r="C1059" s="49" t="n">
        <v>8.519026750217044</v>
      </c>
      <c r="D1059" s="49" t="n">
        <v>8.121646822819145</v>
      </c>
      <c r="E1059" s="49" t="n">
        <v>7.74941554304019</v>
      </c>
      <c r="F1059" s="49" t="n">
        <v>7.39458706814991</v>
      </c>
      <c r="G1059" s="49" t="n">
        <v>7.051892648849604</v>
      </c>
      <c r="H1059" s="49" t="n">
        <v>6.717549804341812</v>
      </c>
      <c r="I1059" s="49" t="n">
        <v>6.388715980462546</v>
      </c>
      <c r="J1059" s="49" t="n">
        <v>6.063167175637193</v>
      </c>
      <c r="K1059" s="49" t="n">
        <v>5.73909863901671</v>
      </c>
      <c r="L1059" s="49" t="n">
        <v>5.414995613364145</v>
      </c>
      <c r="M1059" s="49" t="n">
        <v>5.263473355385862</v>
      </c>
      <c r="N1059" s="49" t="n">
        <v>5.132139582923473</v>
      </c>
      <c r="O1059" s="49" t="n">
        <v>5.01380782902408</v>
      </c>
      <c r="P1059" s="49" t="n">
        <v>4.905508481465978</v>
      </c>
      <c r="Q1059" s="49" t="n">
        <v>4.805419920577682</v>
      </c>
      <c r="R1059" s="49" t="n">
        <v>4.712954797146377</v>
      </c>
      <c r="S1059" s="49" t="n">
        <v>4.625130067926621</v>
      </c>
      <c r="T1059" s="49" t="n">
        <v>4.542204307080324</v>
      </c>
      <c r="U1059" s="49" t="n">
        <v>4.464586313355488</v>
      </c>
      <c r="V1059" s="49" t="n">
        <v>4.388451760327722</v>
      </c>
      <c r="W1059" s="49" t="n">
        <v>4.301236568376742</v>
      </c>
      <c r="X1059" s="49" t="n">
        <v>4.217685222290768</v>
      </c>
      <c r="Y1059" s="49" t="n">
        <v>4.139308438529436</v>
      </c>
      <c r="Z1059" s="49" t="n">
        <v>4.069085764515171</v>
      </c>
      <c r="AA1059" s="49" t="n">
        <v>3.964432279558051</v>
      </c>
      <c r="AB1059" s="49" t="n">
        <v>3.892622707961503</v>
      </c>
      <c r="AC1059" s="49" t="n">
        <v>3.824358147598774</v>
      </c>
      <c r="AD1059" s="49" t="n">
        <v>3.759173514573072</v>
      </c>
      <c r="AE1059" s="49" t="n">
        <v>3.696688238314288</v>
      </c>
      <c r="AF1059" s="50" t="n">
        <v>3.636587132724553</v>
      </c>
    </row>
    <row r="1060" hidden="1" s="108">
      <c r="A1060" s="49" t="inlineStr">
        <is>
          <t>Algeria_Offshore_2_high_temp_optimistic</t>
        </is>
      </c>
      <c r="B1060" s="49" t="n">
        <v>11.01690283191079</v>
      </c>
      <c r="C1060" s="49" t="n">
        <v>10.49478585963767</v>
      </c>
      <c r="D1060" s="49" t="n">
        <v>10.02326566753613</v>
      </c>
      <c r="E1060" s="49" t="n">
        <v>9.586445656620263</v>
      </c>
      <c r="F1060" s="49" t="n">
        <v>9.174260028537374</v>
      </c>
      <c r="G1060" s="49" t="n">
        <v>8.779908500642792</v>
      </c>
      <c r="H1060" s="49" t="n">
        <v>8.398554052067103</v>
      </c>
      <c r="I1060" s="49" t="n">
        <v>8.026605493839208</v>
      </c>
      <c r="J1060" s="49" t="n">
        <v>7.661296055600292</v>
      </c>
      <c r="K1060" s="49" t="n">
        <v>7.300422641738017</v>
      </c>
      <c r="L1060" s="49" t="n">
        <v>6.942177341018358</v>
      </c>
      <c r="M1060" s="49" t="n">
        <v>6.745157162841984</v>
      </c>
      <c r="N1060" s="49" t="n">
        <v>6.575385451042132</v>
      </c>
      <c r="O1060" s="49" t="n">
        <v>6.42315136785756</v>
      </c>
      <c r="P1060" s="49" t="n">
        <v>6.284441715223648</v>
      </c>
      <c r="Q1060" s="49" t="n">
        <v>6.156794567025559</v>
      </c>
      <c r="R1060" s="49" t="n">
        <v>6.039415498579162</v>
      </c>
      <c r="S1060" s="49" t="n">
        <v>5.928274494893418</v>
      </c>
      <c r="T1060" s="49" t="n">
        <v>5.823720249293682</v>
      </c>
      <c r="U1060" s="49" t="n">
        <v>5.726304279199326</v>
      </c>
      <c r="V1060" s="49" t="n">
        <v>5.630861279235636</v>
      </c>
      <c r="W1060" s="49" t="n">
        <v>5.520432376260263</v>
      </c>
      <c r="X1060" s="49" t="n">
        <v>5.414920400639195</v>
      </c>
      <c r="Y1060" s="49" t="n">
        <v>5.316364378563835</v>
      </c>
      <c r="Z1060" s="49" t="n">
        <v>5.228785918124434</v>
      </c>
      <c r="AA1060" s="49" t="n">
        <v>5.094690968201141</v>
      </c>
      <c r="AB1060" s="49" t="n">
        <v>5.004907406842244</v>
      </c>
      <c r="AC1060" s="49" t="n">
        <v>4.919876655447094</v>
      </c>
      <c r="AD1060" s="49" t="n">
        <v>4.838970038397022</v>
      </c>
      <c r="AE1060" s="49" t="n">
        <v>4.761673085247091</v>
      </c>
      <c r="AF1060" s="50" t="n">
        <v>4.687559681254886</v>
      </c>
    </row>
    <row r="1061" hidden="1" s="108">
      <c r="A1061" s="49" t="inlineStr">
        <is>
          <t>Algeria_PV_2_high_temp_optimistic</t>
        </is>
      </c>
      <c r="B1061" s="49" t="n">
        <v>5.83406143003615</v>
      </c>
      <c r="C1061" s="49" t="n">
        <v>5.435399299793527</v>
      </c>
      <c r="D1061" s="49" t="n">
        <v>5.062102110843476</v>
      </c>
      <c r="E1061" s="49" t="n">
        <v>4.706125720001427</v>
      </c>
      <c r="F1061" s="49" t="n">
        <v>4.362373487452586</v>
      </c>
      <c r="G1061" s="49" t="n">
        <v>4.027418399269497</v>
      </c>
      <c r="H1061" s="49" t="n">
        <v>3.698844417526294</v>
      </c>
      <c r="I1061" s="49" t="n">
        <v>3.374880422637648</v>
      </c>
      <c r="J1061" s="49" t="n">
        <v>3.054184260988816</v>
      </c>
      <c r="K1061" s="49" t="n">
        <v>2.735709009270254</v>
      </c>
      <c r="L1061" s="49" t="n">
        <v>2.418616743732834</v>
      </c>
      <c r="M1061" s="49" t="n">
        <v>2.355077226283869</v>
      </c>
      <c r="N1061" s="49" t="n">
        <v>2.295576017516982</v>
      </c>
      <c r="O1061" s="49" t="n">
        <v>2.238762597923838</v>
      </c>
      <c r="P1061" s="49" t="n">
        <v>2.184392396523717</v>
      </c>
      <c r="Q1061" s="49" t="n">
        <v>2.131605445562121</v>
      </c>
      <c r="R1061" s="49" t="n">
        <v>2.079879786167658</v>
      </c>
      <c r="S1061" s="49" t="n">
        <v>2.03030830142132</v>
      </c>
      <c r="T1061" s="49" t="n">
        <v>1.982100926121873</v>
      </c>
      <c r="U1061" s="49" t="n">
        <v>1.935391213376354</v>
      </c>
      <c r="V1061" s="49" t="n">
        <v>1.88953884068134</v>
      </c>
      <c r="W1061" s="49" t="n">
        <v>1.843176453898339</v>
      </c>
      <c r="X1061" s="49" t="n">
        <v>1.797280417622217</v>
      </c>
      <c r="Y1061" s="49" t="n">
        <v>1.752818526964934</v>
      </c>
      <c r="Z1061" s="49" t="n">
        <v>1.713356281198783</v>
      </c>
      <c r="AA1061" s="49" t="n">
        <v>1.65213720764307</v>
      </c>
      <c r="AB1061" s="49" t="n">
        <v>1.608721815069319</v>
      </c>
      <c r="AC1061" s="49" t="n">
        <v>1.566600906214525</v>
      </c>
      <c r="AD1061" s="49" t="n">
        <v>1.52562761126396</v>
      </c>
      <c r="AE1061" s="49" t="n">
        <v>1.485678811628134</v>
      </c>
      <c r="AF1061" s="50" t="n">
        <v>1.446650375477818</v>
      </c>
    </row>
    <row r="1062" hidden="1" s="108">
      <c r="A1062" s="49" t="inlineStr">
        <is>
          <t>Algeria_PV_3_high_temp_optimistic</t>
        </is>
      </c>
      <c r="B1062" s="49" t="n">
        <v>6.143443254488231</v>
      </c>
      <c r="C1062" s="49" t="n">
        <v>5.723841361398064</v>
      </c>
      <c r="D1062" s="49" t="n">
        <v>5.331393409465697</v>
      </c>
      <c r="E1062" s="49" t="n">
        <v>4.957484196538238</v>
      </c>
      <c r="F1062" s="49" t="n">
        <v>4.596655311219846</v>
      </c>
      <c r="G1062" s="49" t="n">
        <v>4.245236432878192</v>
      </c>
      <c r="H1062" s="49" t="n">
        <v>3.90063988382388</v>
      </c>
      <c r="I1062" s="49" t="n">
        <v>3.560968569552449</v>
      </c>
      <c r="J1062" s="49" t="n">
        <v>3.224784689642305</v>
      </c>
      <c r="K1062" s="49" t="n">
        <v>2.890966505183663</v>
      </c>
      <c r="L1062" s="49" t="n">
        <v>2.558615984218257</v>
      </c>
      <c r="M1062" s="49" t="n">
        <v>2.491161195935099</v>
      </c>
      <c r="N1062" s="49" t="n">
        <v>2.428044888049748</v>
      </c>
      <c r="O1062" s="49" t="n">
        <v>2.367815163746832</v>
      </c>
      <c r="P1062" s="49" t="n">
        <v>2.310208745966412</v>
      </c>
      <c r="Q1062" s="49" t="n">
        <v>2.254301279799542</v>
      </c>
      <c r="R1062" s="49" t="n">
        <v>2.19953176190946</v>
      </c>
      <c r="S1062" s="49" t="n">
        <v>2.147074008911637</v>
      </c>
      <c r="T1062" s="49" t="n">
        <v>2.096078991470122</v>
      </c>
      <c r="U1062" s="49" t="n">
        <v>2.046689929400213</v>
      </c>
      <c r="V1062" s="49" t="n">
        <v>1.998218860400695</v>
      </c>
      <c r="W1062" s="49" t="n">
        <v>1.94920255891298</v>
      </c>
      <c r="X1062" s="49" t="n">
        <v>1.900684310115551</v>
      </c>
      <c r="Y1062" s="49" t="n">
        <v>1.853703843594709</v>
      </c>
      <c r="Z1062" s="49" t="n">
        <v>1.812091951849832</v>
      </c>
      <c r="AA1062" s="49" t="n">
        <v>1.747102735866672</v>
      </c>
      <c r="AB1062" s="49" t="n">
        <v>1.701237816084822</v>
      </c>
      <c r="AC1062" s="49" t="n">
        <v>1.656761351461832</v>
      </c>
      <c r="AD1062" s="49" t="n">
        <v>1.613515796625926</v>
      </c>
      <c r="AE1062" s="49" t="n">
        <v>1.571369087191317</v>
      </c>
      <c r="AF1062" s="50" t="n">
        <v>1.530209528047549</v>
      </c>
    </row>
    <row r="1063" hidden="1" s="108">
      <c r="A1063" s="49" t="inlineStr">
        <is>
          <t>Algeria_PV_4_high_temp_optimistic</t>
        </is>
      </c>
      <c r="B1063" s="49" t="n">
        <v>6.757668192295814</v>
      </c>
      <c r="C1063" s="49" t="n">
        <v>6.297289024192811</v>
      </c>
      <c r="D1063" s="49" t="n">
        <v>5.867735399820265</v>
      </c>
      <c r="E1063" s="49" t="n">
        <v>5.459084709172362</v>
      </c>
      <c r="F1063" s="49" t="n">
        <v>5.065041786270164</v>
      </c>
      <c r="G1063" s="49" t="n">
        <v>4.681365696571175</v>
      </c>
      <c r="H1063" s="49" t="n">
        <v>4.305058794045878</v>
      </c>
      <c r="I1063" s="49" t="n">
        <v>3.933915966047346</v>
      </c>
      <c r="J1063" s="49" t="n">
        <v>3.566258662635992</v>
      </c>
      <c r="K1063" s="49" t="n">
        <v>3.200770136288558</v>
      </c>
      <c r="L1063" s="49" t="n">
        <v>2.836389158833906</v>
      </c>
      <c r="M1063" s="49" t="n">
        <v>2.761271122558692</v>
      </c>
      <c r="N1063" s="49" t="n">
        <v>2.691052385165338</v>
      </c>
      <c r="O1063" s="49" t="n">
        <v>2.624092049713365</v>
      </c>
      <c r="P1063" s="49" t="n">
        <v>2.560094252527474</v>
      </c>
      <c r="Q1063" s="49" t="n">
        <v>2.49801357215426</v>
      </c>
      <c r="R1063" s="49" t="n">
        <v>2.437215402242058</v>
      </c>
      <c r="S1063" s="49" t="n">
        <v>2.379031632292332</v>
      </c>
      <c r="T1063" s="49" t="n">
        <v>2.322501158747802</v>
      </c>
      <c r="U1063" s="49" t="n">
        <v>2.267787595263897</v>
      </c>
      <c r="V1063" s="49" t="n">
        <v>2.214111496550658</v>
      </c>
      <c r="W1063" s="49" t="n">
        <v>2.159814935824015</v>
      </c>
      <c r="X1063" s="49" t="n">
        <v>2.106078615133506</v>
      </c>
      <c r="Y1063" s="49" t="n">
        <v>2.054082003558436</v>
      </c>
      <c r="Z1063" s="49" t="n">
        <v>2.008170219905712</v>
      </c>
      <c r="AA1063" s="49" t="n">
        <v>1.935736286965855</v>
      </c>
      <c r="AB1063" s="49" t="n">
        <v>1.884991141311235</v>
      </c>
      <c r="AC1063" s="49" t="n">
        <v>1.83581547005536</v>
      </c>
      <c r="AD1063" s="49" t="n">
        <v>1.788030257854446</v>
      </c>
      <c r="AE1063" s="49" t="n">
        <v>1.741485444673103</v>
      </c>
      <c r="AF1063" s="50" t="n">
        <v>1.696054117397253</v>
      </c>
    </row>
    <row r="1064" hidden="1" s="108">
      <c r="A1064" s="49" t="inlineStr">
        <is>
          <t>Egypt_Onshore_2_low_temp_optimistic</t>
        </is>
      </c>
      <c r="B1064" s="49" t="n">
        <v>4.027419764745466</v>
      </c>
      <c r="C1064" s="49" t="n">
        <v>3.909499174901005</v>
      </c>
      <c r="D1064" s="49" t="n">
        <v>3.805072249177014</v>
      </c>
      <c r="E1064" s="49" t="n">
        <v>3.711180780306106</v>
      </c>
      <c r="F1064" s="49" t="n">
        <v>3.62572838183024</v>
      </c>
      <c r="G1064" s="49" t="n">
        <v>3.547178452470818</v>
      </c>
      <c r="H1064" s="49" t="n">
        <v>3.474373089588047</v>
      </c>
      <c r="I1064" s="49" t="n">
        <v>3.406419334545599</v>
      </c>
      <c r="J1064" s="49" t="n">
        <v>3.342614893893828</v>
      </c>
      <c r="K1064" s="49" t="n">
        <v>3.282398026149437</v>
      </c>
      <c r="L1064" s="49" t="n">
        <v>3.225312773320271</v>
      </c>
      <c r="M1064" s="49" t="n">
        <v>3.140023808984227</v>
      </c>
      <c r="N1064" s="49" t="n">
        <v>3.072746119210942</v>
      </c>
      <c r="O1064" s="49" t="n">
        <v>3.007825889941085</v>
      </c>
      <c r="P1064" s="49" t="n">
        <v>2.945360358863738</v>
      </c>
      <c r="Q1064" s="49" t="n">
        <v>2.885873511386904</v>
      </c>
      <c r="R1064" s="49" t="n">
        <v>2.827658453419442</v>
      </c>
      <c r="S1064" s="49" t="n">
        <v>2.770972118231111</v>
      </c>
      <c r="T1064" s="49" t="n">
        <v>2.718704558658499</v>
      </c>
      <c r="U1064" s="49" t="n">
        <v>2.666182876148064</v>
      </c>
      <c r="V1064" s="49" t="n">
        <v>2.613743279374928</v>
      </c>
      <c r="W1064" s="49" t="n">
        <v>2.568060416032193</v>
      </c>
      <c r="X1064" s="49" t="n">
        <v>2.524309014919127</v>
      </c>
      <c r="Y1064" s="49" t="n">
        <v>2.481588274936831</v>
      </c>
      <c r="Z1064" s="49" t="n">
        <v>2.44448288699377</v>
      </c>
      <c r="AA1064" s="49" t="n">
        <v>2.366754283884787</v>
      </c>
      <c r="AB1064" s="49" t="n">
        <v>2.321366925718602</v>
      </c>
      <c r="AC1064" s="49" t="n">
        <v>2.277524772783385</v>
      </c>
      <c r="AD1064" s="49" t="n">
        <v>2.235092487875349</v>
      </c>
      <c r="AE1064" s="49" t="n">
        <v>2.19395196822632</v>
      </c>
      <c r="AF1064" s="50" t="n">
        <v>2.153999524126355</v>
      </c>
    </row>
    <row r="1065" hidden="1" s="108">
      <c r="A1065" s="49" t="inlineStr">
        <is>
          <t>Egypt_Onshore_3_low_temp_optimistic</t>
        </is>
      </c>
      <c r="B1065" s="49" t="n">
        <v>5.215705286806042</v>
      </c>
      <c r="C1065" s="49" t="n">
        <v>5.062519628110501</v>
      </c>
      <c r="D1065" s="49" t="n">
        <v>4.927024493732588</v>
      </c>
      <c r="E1065" s="49" t="n">
        <v>4.805340587315228</v>
      </c>
      <c r="F1065" s="49" t="n">
        <v>4.694718797292764</v>
      </c>
      <c r="G1065" s="49" t="n">
        <v>4.593144107593028</v>
      </c>
      <c r="H1065" s="49" t="n">
        <v>4.499098121412962</v>
      </c>
      <c r="I1065" s="49" t="n">
        <v>4.411409884139273</v>
      </c>
      <c r="J1065" s="49" t="n">
        <v>4.329158474814036</v>
      </c>
      <c r="K1065" s="49" t="n">
        <v>4.251607288279992</v>
      </c>
      <c r="L1065" s="49" t="n">
        <v>4.178158440335625</v>
      </c>
      <c r="M1065" s="49" t="n">
        <v>4.067879469718956</v>
      </c>
      <c r="N1065" s="49" t="n">
        <v>3.98120453130647</v>
      </c>
      <c r="O1065" s="49" t="n">
        <v>3.897600341817791</v>
      </c>
      <c r="P1065" s="49" t="n">
        <v>3.817194257915632</v>
      </c>
      <c r="Q1065" s="49" t="n">
        <v>3.740673191875815</v>
      </c>
      <c r="R1065" s="49" t="n">
        <v>3.665798640847366</v>
      </c>
      <c r="S1065" s="49" t="n">
        <v>3.592907525920081</v>
      </c>
      <c r="T1065" s="49" t="n">
        <v>3.525788918425298</v>
      </c>
      <c r="U1065" s="49" t="n">
        <v>3.458315871843795</v>
      </c>
      <c r="V1065" s="49" t="n">
        <v>3.390929497555153</v>
      </c>
      <c r="W1065" s="49" t="n">
        <v>3.332427491187127</v>
      </c>
      <c r="X1065" s="49" t="n">
        <v>3.276426661005973</v>
      </c>
      <c r="Y1065" s="49" t="n">
        <v>3.221745780121537</v>
      </c>
      <c r="Z1065" s="49" t="n">
        <v>3.174392057483251</v>
      </c>
      <c r="AA1065" s="49" t="n">
        <v>3.073780871537203</v>
      </c>
      <c r="AB1065" s="49" t="n">
        <v>3.015518303613963</v>
      </c>
      <c r="AC1065" s="49" t="n">
        <v>2.959249904500618</v>
      </c>
      <c r="AD1065" s="49" t="n">
        <v>2.904797743053667</v>
      </c>
      <c r="AE1065" s="49" t="n">
        <v>2.852006506905601</v>
      </c>
      <c r="AF1065" s="50" t="n">
        <v>2.800739797355963</v>
      </c>
    </row>
    <row r="1066" hidden="1" s="108">
      <c r="A1066" s="49" t="inlineStr">
        <is>
          <t>Egypt_Offshore_1_low_temp_optimistic</t>
        </is>
      </c>
      <c r="B1066" s="49" t="n">
        <v>7.345923014820253</v>
      </c>
      <c r="C1066" s="49" t="n">
        <v>7.082452792156303</v>
      </c>
      <c r="D1066" s="49" t="n">
        <v>6.861542809883614</v>
      </c>
      <c r="E1066" s="49" t="n">
        <v>6.670895875026503</v>
      </c>
      <c r="F1066" s="49" t="n">
        <v>6.502807939862176</v>
      </c>
      <c r="G1066" s="49" t="n">
        <v>6.352149056017405</v>
      </c>
      <c r="H1066" s="49" t="n">
        <v>6.215339862583966</v>
      </c>
      <c r="I1066" s="49" t="n">
        <v>6.089788714067518</v>
      </c>
      <c r="J1066" s="49" t="n">
        <v>5.973561830683474</v>
      </c>
      <c r="K1066" s="49" t="n">
        <v>5.865179877963567</v>
      </c>
      <c r="L1066" s="49" t="n">
        <v>5.763487136894151</v>
      </c>
      <c r="M1066" s="49" t="n">
        <v>5.574710488067698</v>
      </c>
      <c r="N1066" s="49" t="n">
        <v>5.410749419444455</v>
      </c>
      <c r="O1066" s="49" t="n">
        <v>5.262988088823684</v>
      </c>
      <c r="P1066" s="49" t="n">
        <v>5.127814748223146</v>
      </c>
      <c r="Q1066" s="49" t="n">
        <v>5.002993107380998</v>
      </c>
      <c r="R1066" s="49" t="n">
        <v>4.887737805141471</v>
      </c>
      <c r="S1066" s="49" t="n">
        <v>4.778528369279559</v>
      </c>
      <c r="T1066" s="49" t="n">
        <v>4.675595838071126</v>
      </c>
      <c r="U1066" s="49" t="n">
        <v>4.579339555615446</v>
      </c>
      <c r="V1066" s="49" t="n">
        <v>4.485349771300499</v>
      </c>
      <c r="W1066" s="49" t="n">
        <v>4.379587455968622</v>
      </c>
      <c r="X1066" s="49" t="n">
        <v>4.278576742873738</v>
      </c>
      <c r="Y1066" s="49" t="n">
        <v>4.183969245972115</v>
      </c>
      <c r="Z1066" s="49" t="n">
        <v>4.099043682705983</v>
      </c>
      <c r="AA1066" s="49" t="n">
        <v>3.976109192711311</v>
      </c>
      <c r="AB1066" s="49" t="n">
        <v>3.890475925733789</v>
      </c>
      <c r="AC1066" s="49" t="n">
        <v>3.809252913470849</v>
      </c>
      <c r="AD1066" s="49" t="n">
        <v>3.731882647175044</v>
      </c>
      <c r="AE1066" s="49" t="n">
        <v>3.657907742519982</v>
      </c>
      <c r="AF1066" s="50" t="n">
        <v>3.586948362626002</v>
      </c>
    </row>
    <row r="1067" hidden="1" s="108">
      <c r="A1067" s="49" t="inlineStr">
        <is>
          <t>Egypt_Offshore_2_low_temp_optimistic</t>
        </is>
      </c>
      <c r="B1067" s="49" t="n">
        <v>9.682823256728975</v>
      </c>
      <c r="C1067" s="49" t="n">
        <v>9.331065249844313</v>
      </c>
      <c r="D1067" s="49" t="n">
        <v>9.037270883261952</v>
      </c>
      <c r="E1067" s="49" t="n">
        <v>8.784683151059376</v>
      </c>
      <c r="F1067" s="49" t="n">
        <v>8.562804064809418</v>
      </c>
      <c r="G1067" s="49" t="n">
        <v>8.364643325939145</v>
      </c>
      <c r="H1067" s="49" t="n">
        <v>8.185323599382491</v>
      </c>
      <c r="I1067" s="49" t="n">
        <v>8.021313495158653</v>
      </c>
      <c r="J1067" s="49" t="n">
        <v>7.869978086479828</v>
      </c>
      <c r="K1067" s="49" t="n">
        <v>7.729301711440432</v>
      </c>
      <c r="L1067" s="49" t="n">
        <v>7.597709692882042</v>
      </c>
      <c r="M1067" s="49" t="n">
        <v>7.348143334305886</v>
      </c>
      <c r="N1067" s="49" t="n">
        <v>7.13231619647554</v>
      </c>
      <c r="O1067" s="49" t="n">
        <v>6.93849327303314</v>
      </c>
      <c r="P1067" s="49" t="n">
        <v>6.761757101605639</v>
      </c>
      <c r="Q1067" s="49" t="n">
        <v>6.599063766576182</v>
      </c>
      <c r="R1067" s="49" t="n">
        <v>6.449346498410894</v>
      </c>
      <c r="S1067" s="49" t="n">
        <v>6.307809108962419</v>
      </c>
      <c r="T1067" s="49" t="n">
        <v>6.174769200601211</v>
      </c>
      <c r="U1067" s="49" t="n">
        <v>6.050773983949735</v>
      </c>
      <c r="V1067" s="49" t="n">
        <v>5.929812496755598</v>
      </c>
      <c r="W1067" s="49" t="n">
        <v>5.792633327491135</v>
      </c>
      <c r="X1067" s="49" t="n">
        <v>5.661900106086663</v>
      </c>
      <c r="Y1067" s="49" t="n">
        <v>5.539869783188547</v>
      </c>
      <c r="Z1067" s="49" t="n">
        <v>5.431021218073255</v>
      </c>
      <c r="AA1067" s="49" t="n">
        <v>5.270270673699232</v>
      </c>
      <c r="AB1067" s="49" t="n">
        <v>5.160396535413002</v>
      </c>
      <c r="AC1067" s="49" t="n">
        <v>5.056518574802008</v>
      </c>
      <c r="AD1067" s="49" t="n">
        <v>4.957879000220902</v>
      </c>
      <c r="AE1067" s="49" t="n">
        <v>4.863856298145572</v>
      </c>
      <c r="AF1067" s="50" t="n">
        <v>4.77393450002623</v>
      </c>
    </row>
    <row r="1068" hidden="1" s="108">
      <c r="A1068" s="49" t="inlineStr">
        <is>
          <t>Egypt_PV_1_low_temp_optimistic</t>
        </is>
      </c>
      <c r="B1068" s="49" t="n">
        <v>2.737646529217909</v>
      </c>
      <c r="C1068" s="49" t="n">
        <v>2.603466060774759</v>
      </c>
      <c r="D1068" s="49" t="n">
        <v>2.490531407285081</v>
      </c>
      <c r="E1068" s="49" t="n">
        <v>2.392633288418996</v>
      </c>
      <c r="F1068" s="49" t="n">
        <v>2.305873389055836</v>
      </c>
      <c r="G1068" s="49" t="n">
        <v>2.227660242450261</v>
      </c>
      <c r="H1068" s="49" t="n">
        <v>2.156192671198124</v>
      </c>
      <c r="I1068" s="49" t="n">
        <v>2.090173259793546</v>
      </c>
      <c r="J1068" s="49" t="n">
        <v>2.028639664120118</v>
      </c>
      <c r="K1068" s="49" t="n">
        <v>1.970860370395682</v>
      </c>
      <c r="L1068" s="49" t="n">
        <v>1.916267640836886</v>
      </c>
      <c r="M1068" s="49" t="n">
        <v>1.85138374348928</v>
      </c>
      <c r="N1068" s="49" t="n">
        <v>1.791036382119854</v>
      </c>
      <c r="O1068" s="49" t="n">
        <v>1.733805928013611</v>
      </c>
      <c r="P1068" s="49" t="n">
        <v>1.679406655513714</v>
      </c>
      <c r="Q1068" s="49" t="n">
        <v>1.626943119604585</v>
      </c>
      <c r="R1068" s="49" t="n">
        <v>1.575871343406044</v>
      </c>
      <c r="S1068" s="49" t="n">
        <v>1.52725596005943</v>
      </c>
      <c r="T1068" s="49" t="n">
        <v>1.480286691737352</v>
      </c>
      <c r="U1068" s="49" t="n">
        <v>1.435073990295365</v>
      </c>
      <c r="V1068" s="49" t="n">
        <v>1.390969616326075</v>
      </c>
      <c r="W1068" s="49" t="n">
        <v>1.346664570064272</v>
      </c>
      <c r="X1068" s="49" t="n">
        <v>1.303062223562578</v>
      </c>
      <c r="Y1068" s="49" t="n">
        <v>1.261092542393102</v>
      </c>
      <c r="Z1068" s="49" t="n">
        <v>1.224183583262036</v>
      </c>
      <c r="AA1068" s="49" t="n">
        <v>1.166519242253207</v>
      </c>
      <c r="AB1068" s="49" t="n">
        <v>1.126271570253652</v>
      </c>
      <c r="AC1068" s="49" t="n">
        <v>1.087477850852989</v>
      </c>
      <c r="AD1068" s="49" t="n">
        <v>1.049983725729506</v>
      </c>
      <c r="AE1068" s="49" t="n">
        <v>1.01365936162489</v>
      </c>
      <c r="AF1068" s="50" t="n">
        <v>0.9783945528024369</v>
      </c>
    </row>
    <row r="1069" hidden="1" s="108">
      <c r="A1069" s="49" t="inlineStr">
        <is>
          <t>Egypt_PV_2_low_temp_optimistic</t>
        </is>
      </c>
      <c r="B1069" s="49" t="n">
        <v>2.868371756866583</v>
      </c>
      <c r="C1069" s="49" t="n">
        <v>2.727063294511999</v>
      </c>
      <c r="D1069" s="49" t="n">
        <v>2.608228086038183</v>
      </c>
      <c r="E1069" s="49" t="n">
        <v>2.505296205840795</v>
      </c>
      <c r="F1069" s="49" t="n">
        <v>2.414142839806016</v>
      </c>
      <c r="G1069" s="49" t="n">
        <v>2.332025908283586</v>
      </c>
      <c r="H1069" s="49" t="n">
        <v>2.257039527388629</v>
      </c>
      <c r="I1069" s="49" t="n">
        <v>2.187810847749831</v>
      </c>
      <c r="J1069" s="49" t="n">
        <v>2.123321568320651</v>
      </c>
      <c r="K1069" s="49" t="n">
        <v>2.062797640506069</v>
      </c>
      <c r="L1069" s="49" t="n">
        <v>2.005638317929978</v>
      </c>
      <c r="M1069" s="49" t="n">
        <v>1.937655632181421</v>
      </c>
      <c r="N1069" s="49" t="n">
        <v>1.874458736362649</v>
      </c>
      <c r="O1069" s="49" t="n">
        <v>1.814548732903031</v>
      </c>
      <c r="P1069" s="49" t="n">
        <v>1.757624378718369</v>
      </c>
      <c r="Q1069" s="49" t="n">
        <v>1.7027400777393</v>
      </c>
      <c r="R1069" s="49" t="n">
        <v>1.649321379928382</v>
      </c>
      <c r="S1069" s="49" t="n">
        <v>1.598493680110561</v>
      </c>
      <c r="T1069" s="49" t="n">
        <v>1.549401116002703</v>
      </c>
      <c r="U1069" s="49" t="n">
        <v>1.50216076478199</v>
      </c>
      <c r="V1069" s="49" t="n">
        <v>1.456087770070817</v>
      </c>
      <c r="W1069" s="49" t="n">
        <v>1.409807698248306</v>
      </c>
      <c r="X1069" s="49" t="n">
        <v>1.36426316314905</v>
      </c>
      <c r="Y1069" s="49" t="n">
        <v>1.320437029853126</v>
      </c>
      <c r="Z1069" s="49" t="n">
        <v>1.281951853349693</v>
      </c>
      <c r="AA1069" s="49" t="n">
        <v>1.221526500929287</v>
      </c>
      <c r="AB1069" s="49" t="n">
        <v>1.179499749426542</v>
      </c>
      <c r="AC1069" s="49" t="n">
        <v>1.139002350701276</v>
      </c>
      <c r="AD1069" s="49" t="n">
        <v>1.099871082353746</v>
      </c>
      <c r="AE1069" s="49" t="n">
        <v>1.061968667170408</v>
      </c>
      <c r="AF1069" s="50" t="n">
        <v>1.025178591830741</v>
      </c>
    </row>
    <row r="1070" hidden="1" s="108">
      <c r="A1070" s="49" t="inlineStr">
        <is>
          <t>Egypt_PV_3_low_temp_optimistic</t>
        </is>
      </c>
      <c r="B1070" s="49" t="n">
        <v>2.991771783023446</v>
      </c>
      <c r="C1070" s="49" t="n">
        <v>2.84382241822631</v>
      </c>
      <c r="D1070" s="49" t="n">
        <v>2.71945411325803</v>
      </c>
      <c r="E1070" s="49" t="n">
        <v>2.611774912110458</v>
      </c>
      <c r="F1070" s="49" t="n">
        <v>2.51645795288436</v>
      </c>
      <c r="G1070" s="49" t="n">
        <v>2.430626915119791</v>
      </c>
      <c r="H1070" s="49" t="n">
        <v>2.352282653161684</v>
      </c>
      <c r="I1070" s="49" t="n">
        <v>2.279985161250537</v>
      </c>
      <c r="J1070" s="49" t="n">
        <v>2.21266633494558</v>
      </c>
      <c r="K1070" s="49" t="n">
        <v>2.149514269463879</v>
      </c>
      <c r="L1070" s="49" t="n">
        <v>2.089898833837201</v>
      </c>
      <c r="M1070" s="49" t="n">
        <v>2.018979415683753</v>
      </c>
      <c r="N1070" s="49" t="n">
        <v>1.953087264359429</v>
      </c>
      <c r="O1070" s="49" t="n">
        <v>1.890646631271147</v>
      </c>
      <c r="P1070" s="49" t="n">
        <v>1.831341362717499</v>
      </c>
      <c r="Q1070" s="49" t="n">
        <v>1.774177182757948</v>
      </c>
      <c r="R1070" s="49" t="n">
        <v>1.718550052719385</v>
      </c>
      <c r="S1070" s="49" t="n">
        <v>1.665644690252152</v>
      </c>
      <c r="T1070" s="49" t="n">
        <v>1.614560915626062</v>
      </c>
      <c r="U1070" s="49" t="n">
        <v>1.565422365194841</v>
      </c>
      <c r="V1070" s="49" t="n">
        <v>1.517508530326218</v>
      </c>
      <c r="W1070" s="49" t="n">
        <v>1.469363859324656</v>
      </c>
      <c r="X1070" s="49" t="n">
        <v>1.421987075174371</v>
      </c>
      <c r="Y1070" s="49" t="n">
        <v>1.376412629971674</v>
      </c>
      <c r="Z1070" s="49" t="n">
        <v>1.336452687890747</v>
      </c>
      <c r="AA1070" s="49" t="n">
        <v>1.273397616511711</v>
      </c>
      <c r="AB1070" s="49" t="n">
        <v>1.229698969385662</v>
      </c>
      <c r="AC1070" s="49" t="n">
        <v>1.1876033825122</v>
      </c>
      <c r="AD1070" s="49" t="n">
        <v>1.146938939353312</v>
      </c>
      <c r="AE1070" s="49" t="n">
        <v>1.107561061404257</v>
      </c>
      <c r="AF1070" s="50" t="n">
        <v>1.069347048638205</v>
      </c>
    </row>
    <row r="1071" hidden="1" s="108">
      <c r="A1071" s="49" t="inlineStr">
        <is>
          <t>Egypt_PV_4_low_temp_optimistic</t>
        </is>
      </c>
      <c r="B1071" s="49" t="n">
        <v>4.079480491705482</v>
      </c>
      <c r="C1071" s="49" t="n">
        <v>3.871054834669359</v>
      </c>
      <c r="D1071" s="49" t="n">
        <v>3.696683342714667</v>
      </c>
      <c r="E1071" s="49" t="n">
        <v>3.54640825219177</v>
      </c>
      <c r="F1071" s="49" t="n">
        <v>3.413978139809781</v>
      </c>
      <c r="G1071" s="49" t="n">
        <v>3.295237436796107</v>
      </c>
      <c r="H1071" s="49" t="n">
        <v>3.187297952527156</v>
      </c>
      <c r="I1071" s="49" t="n">
        <v>3.088079344493981</v>
      </c>
      <c r="J1071" s="49" t="n">
        <v>2.996038581825083</v>
      </c>
      <c r="K1071" s="49" t="n">
        <v>2.910002774083635</v>
      </c>
      <c r="L1071" s="49" t="n">
        <v>2.829061639448168</v>
      </c>
      <c r="M1071" s="49" t="n">
        <v>2.732282650262492</v>
      </c>
      <c r="N1071" s="49" t="n">
        <v>2.642722907544514</v>
      </c>
      <c r="O1071" s="49" t="n">
        <v>2.558101245978305</v>
      </c>
      <c r="P1071" s="49" t="n">
        <v>2.477960275577588</v>
      </c>
      <c r="Q1071" s="49" t="n">
        <v>2.400861114361494</v>
      </c>
      <c r="R1071" s="49" t="n">
        <v>2.32592998690347</v>
      </c>
      <c r="S1071" s="49" t="n">
        <v>2.254882189733692</v>
      </c>
      <c r="T1071" s="49" t="n">
        <v>2.186415277011807</v>
      </c>
      <c r="U1071" s="49" t="n">
        <v>2.120708694253618</v>
      </c>
      <c r="V1071" s="49" t="n">
        <v>2.056720269885409</v>
      </c>
      <c r="W1071" s="49" t="n">
        <v>1.992368983734178</v>
      </c>
      <c r="X1071" s="49" t="n">
        <v>1.929070544112358</v>
      </c>
      <c r="Y1071" s="49" t="n">
        <v>1.868321530910625</v>
      </c>
      <c r="Z1071" s="49" t="n">
        <v>1.815633889065065</v>
      </c>
      <c r="AA1071" s="49" t="n">
        <v>1.729498095066735</v>
      </c>
      <c r="AB1071" s="49" t="n">
        <v>1.671295491327864</v>
      </c>
      <c r="AC1071" s="49" t="n">
        <v>1.615354460915333</v>
      </c>
      <c r="AD1071" s="49" t="n">
        <v>1.561426209117793</v>
      </c>
      <c r="AE1071" s="49" t="n">
        <v>1.509301592286336</v>
      </c>
      <c r="AF1071" s="50" t="n">
        <v>1.458803197415119</v>
      </c>
    </row>
    <row r="1072" hidden="1" s="108">
      <c r="A1072" s="49" t="inlineStr">
        <is>
          <t>Egypt_Onshore_2_high_temp_optimistic</t>
        </is>
      </c>
      <c r="B1072" s="49" t="n">
        <v>5.34386002118506</v>
      </c>
      <c r="C1072" s="49" t="n">
        <v>5.09641356821585</v>
      </c>
      <c r="D1072" s="49" t="n">
        <v>4.860431190096108</v>
      </c>
      <c r="E1072" s="49" t="n">
        <v>4.632833868227799</v>
      </c>
      <c r="F1072" s="49" t="n">
        <v>4.411400408224192</v>
      </c>
      <c r="G1072" s="49" t="n">
        <v>4.194465462749706</v>
      </c>
      <c r="H1072" s="49" t="n">
        <v>3.980738112396557</v>
      </c>
      <c r="I1072" s="49" t="n">
        <v>3.769187606844365</v>
      </c>
      <c r="J1072" s="49" t="n">
        <v>3.558968501170359</v>
      </c>
      <c r="K1072" s="49" t="n">
        <v>3.349369913699612</v>
      </c>
      <c r="L1072" s="49" t="n">
        <v>3.139780097158394</v>
      </c>
      <c r="M1072" s="49" t="n">
        <v>3.070460233624264</v>
      </c>
      <c r="N1072" s="49" t="n">
        <v>3.016313867157727</v>
      </c>
      <c r="O1072" s="49" t="n">
        <v>2.963843330635395</v>
      </c>
      <c r="P1072" s="49" t="n">
        <v>2.913156051449993</v>
      </c>
      <c r="Q1072" s="49" t="n">
        <v>2.864735121987802</v>
      </c>
      <c r="R1072" s="49" t="n">
        <v>2.817104295250131</v>
      </c>
      <c r="S1072" s="49" t="n">
        <v>2.770503273597866</v>
      </c>
      <c r="T1072" s="49" t="n">
        <v>2.727508947284802</v>
      </c>
      <c r="U1072" s="49" t="n">
        <v>2.684004497845637</v>
      </c>
      <c r="V1072" s="49" t="n">
        <v>2.640289341411655</v>
      </c>
      <c r="W1072" s="49" t="n">
        <v>2.602219042528563</v>
      </c>
      <c r="X1072" s="49" t="n">
        <v>2.565644364295511</v>
      </c>
      <c r="Y1072" s="49" t="n">
        <v>2.529771488892404</v>
      </c>
      <c r="Z1072" s="49" t="n">
        <v>2.498748498435038</v>
      </c>
      <c r="AA1072" s="49" t="n">
        <v>2.430764243609172</v>
      </c>
      <c r="AB1072" s="49" t="n">
        <v>2.391743453285987</v>
      </c>
      <c r="AC1072" s="49" t="n">
        <v>2.353902250589183</v>
      </c>
      <c r="AD1072" s="49" t="n">
        <v>2.31713071377545</v>
      </c>
      <c r="AE1072" s="49" t="n">
        <v>2.281333222773583</v>
      </c>
      <c r="AF1072" s="50" t="n">
        <v>2.24642610226391</v>
      </c>
    </row>
    <row r="1073" hidden="1" s="108">
      <c r="A1073" s="49" t="inlineStr">
        <is>
          <t>Egypt_Onshore_3_high_temp_optimistic</t>
        </is>
      </c>
      <c r="B1073" s="49" t="n">
        <v>6.715179322764893</v>
      </c>
      <c r="C1073" s="49" t="n">
        <v>6.41093618037724</v>
      </c>
      <c r="D1073" s="49" t="n">
        <v>6.121696077994396</v>
      </c>
      <c r="E1073" s="49" t="n">
        <v>5.843441398466881</v>
      </c>
      <c r="F1073" s="49" t="n">
        <v>5.573272842528979</v>
      </c>
      <c r="G1073" s="49" t="n">
        <v>5.309015413387897</v>
      </c>
      <c r="H1073" s="49" t="n">
        <v>5.048981681691247</v>
      </c>
      <c r="I1073" s="49" t="n">
        <v>4.791822658919258</v>
      </c>
      <c r="J1073" s="49" t="n">
        <v>4.536430052847134</v>
      </c>
      <c r="K1073" s="49" t="n">
        <v>4.281869977042099</v>
      </c>
      <c r="L1073" s="49" t="n">
        <v>4.027336621642148</v>
      </c>
      <c r="M1073" s="49" t="n">
        <v>3.938283056171458</v>
      </c>
      <c r="N1073" s="49" t="n">
        <v>3.86915916045661</v>
      </c>
      <c r="O1073" s="49" t="n">
        <v>3.802228206276191</v>
      </c>
      <c r="P1073" s="49" t="n">
        <v>3.737631133168923</v>
      </c>
      <c r="Q1073" s="49" t="n">
        <v>3.676002393145168</v>
      </c>
      <c r="R1073" s="49" t="n">
        <v>3.615402303868863</v>
      </c>
      <c r="S1073" s="49" t="n">
        <v>3.556145687101838</v>
      </c>
      <c r="T1073" s="49" t="n">
        <v>3.501617463432431</v>
      </c>
      <c r="U1073" s="49" t="n">
        <v>3.446409425542577</v>
      </c>
      <c r="V1073" s="49" t="n">
        <v>3.39091499914545</v>
      </c>
      <c r="W1073" s="49" t="n">
        <v>3.342819175367615</v>
      </c>
      <c r="X1073" s="49" t="n">
        <v>3.296684321775886</v>
      </c>
      <c r="Y1073" s="49" t="n">
        <v>3.251467888807148</v>
      </c>
      <c r="Z1073" s="49" t="n">
        <v>3.212619383979085</v>
      </c>
      <c r="AA1073" s="49" t="n">
        <v>3.125209630726444</v>
      </c>
      <c r="AB1073" s="49" t="n">
        <v>3.075845754628275</v>
      </c>
      <c r="AC1073" s="49" t="n">
        <v>3.028027996855891</v>
      </c>
      <c r="AD1073" s="49" t="n">
        <v>2.98161213505383</v>
      </c>
      <c r="AE1073" s="49" t="n">
        <v>2.936472716392077</v>
      </c>
      <c r="AF1073" s="50" t="n">
        <v>2.892499964177588</v>
      </c>
    </row>
    <row r="1074" hidden="1" s="108">
      <c r="A1074" s="49" t="inlineStr">
        <is>
          <t>Egypt_Offshore_1_high_temp_optimistic</t>
        </is>
      </c>
      <c r="B1074" s="49" t="n">
        <v>8.910243563075792</v>
      </c>
      <c r="C1074" s="49" t="n">
        <v>8.487815135592362</v>
      </c>
      <c r="D1074" s="49" t="n">
        <v>8.103382510954969</v>
      </c>
      <c r="E1074" s="49" t="n">
        <v>7.744257094525784</v>
      </c>
      <c r="F1074" s="49" t="n">
        <v>7.402320575581582</v>
      </c>
      <c r="G1074" s="49" t="n">
        <v>7.072004618261824</v>
      </c>
      <c r="H1074" s="49" t="n">
        <v>6.749263629917463</v>
      </c>
      <c r="I1074" s="49" t="n">
        <v>6.431007207368085</v>
      </c>
      <c r="J1074" s="49" t="n">
        <v>6.114765043423929</v>
      </c>
      <c r="K1074" s="49" t="n">
        <v>5.798477747991013</v>
      </c>
      <c r="L1074" s="49" t="n">
        <v>5.480359665582571</v>
      </c>
      <c r="M1074" s="49" t="n">
        <v>5.326475715259906</v>
      </c>
      <c r="N1074" s="49" t="n">
        <v>5.193293856806662</v>
      </c>
      <c r="O1074" s="49" t="n">
        <v>5.073439716171979</v>
      </c>
      <c r="P1074" s="49" t="n">
        <v>4.963864634966686</v>
      </c>
      <c r="Q1074" s="49" t="n">
        <v>4.862697974224929</v>
      </c>
      <c r="R1074" s="49" t="n">
        <v>4.769334731520657</v>
      </c>
      <c r="S1074" s="49" t="n">
        <v>4.680715893133655</v>
      </c>
      <c r="T1074" s="49" t="n">
        <v>4.597104584549282</v>
      </c>
      <c r="U1074" s="49" t="n">
        <v>4.518917640556757</v>
      </c>
      <c r="V1074" s="49" t="n">
        <v>4.442236697205001</v>
      </c>
      <c r="W1074" s="49" t="n">
        <v>4.354249564792874</v>
      </c>
      <c r="X1074" s="49" t="n">
        <v>4.26998842162927</v>
      </c>
      <c r="Y1074" s="49" t="n">
        <v>4.190994431594478</v>
      </c>
      <c r="Z1074" s="49" t="n">
        <v>4.120308138194082</v>
      </c>
      <c r="AA1074" s="49" t="n">
        <v>4.014393914496996</v>
      </c>
      <c r="AB1074" s="49" t="n">
        <v>3.942027532252082</v>
      </c>
      <c r="AC1074" s="49" t="n">
        <v>3.873246594447668</v>
      </c>
      <c r="AD1074" s="49" t="n">
        <v>3.807571857567985</v>
      </c>
      <c r="AE1074" s="49" t="n">
        <v>3.744610996914282</v>
      </c>
      <c r="AF1074" s="50" t="n">
        <v>3.684038935596549</v>
      </c>
    </row>
    <row r="1075" hidden="1" s="108">
      <c r="A1075" s="49" t="inlineStr">
        <is>
          <t>Egypt_Offshore_2_high_temp_optimistic</t>
        </is>
      </c>
      <c r="B1075" s="49" t="n">
        <v>11.08655452297968</v>
      </c>
      <c r="C1075" s="49" t="n">
        <v>10.5740697208001</v>
      </c>
      <c r="D1075" s="49" t="n">
        <v>10.11286572223046</v>
      </c>
      <c r="E1075" s="49" t="n">
        <v>9.686165696700057</v>
      </c>
      <c r="F1075" s="49" t="n">
        <v>9.283253762579042</v>
      </c>
      <c r="G1075" s="49" t="n">
        <v>8.896795551496931</v>
      </c>
      <c r="H1075" s="49" t="n">
        <v>8.521475877236487</v>
      </c>
      <c r="I1075" s="49" t="n">
        <v>8.153245961752861</v>
      </c>
      <c r="J1075" s="49" t="n">
        <v>7.78887882959109</v>
      </c>
      <c r="K1075" s="49" t="n">
        <v>7.425691540966522</v>
      </c>
      <c r="L1075" s="49" t="n">
        <v>7.061362729025381</v>
      </c>
      <c r="M1075" s="49" t="n">
        <v>6.860769886604754</v>
      </c>
      <c r="N1075" s="49" t="n">
        <v>6.687983968640749</v>
      </c>
      <c r="O1075" s="49" t="n">
        <v>6.53309520827503</v>
      </c>
      <c r="P1075" s="49" t="n">
        <v>6.392008509433817</v>
      </c>
      <c r="Q1075" s="49" t="n">
        <v>6.26221182611022</v>
      </c>
      <c r="R1075" s="49" t="n">
        <v>6.142894972642186</v>
      </c>
      <c r="S1075" s="49" t="n">
        <v>6.029944944244759</v>
      </c>
      <c r="T1075" s="49" t="n">
        <v>5.923718072954644</v>
      </c>
      <c r="U1075" s="49" t="n">
        <v>5.824777766097276</v>
      </c>
      <c r="V1075" s="49" t="n">
        <v>5.727851614364947</v>
      </c>
      <c r="W1075" s="49" t="n">
        <v>5.615612299343068</v>
      </c>
      <c r="X1075" s="49" t="n">
        <v>5.508394487441706</v>
      </c>
      <c r="Y1075" s="49" t="n">
        <v>5.408280676733849</v>
      </c>
      <c r="Z1075" s="49" t="n">
        <v>5.319378044565995</v>
      </c>
      <c r="AA1075" s="49" t="n">
        <v>5.182982738248295</v>
      </c>
      <c r="AB1075" s="49" t="n">
        <v>5.091834011452468</v>
      </c>
      <c r="AC1075" s="49" t="n">
        <v>5.005542480252416</v>
      </c>
      <c r="AD1075" s="49" t="n">
        <v>4.923466879943909</v>
      </c>
      <c r="AE1075" s="49" t="n">
        <v>4.845082464087695</v>
      </c>
      <c r="AF1075" s="50" t="n">
        <v>4.769954630920807</v>
      </c>
    </row>
    <row r="1076" hidden="1" s="108">
      <c r="A1076" s="49" t="inlineStr">
        <is>
          <t>Egypt_PV_1_high_temp_optimistic</t>
        </is>
      </c>
      <c r="B1076" s="49" t="n">
        <v>5.652169474660967</v>
      </c>
      <c r="C1076" s="49" t="n">
        <v>5.263725309830879</v>
      </c>
      <c r="D1076" s="49" t="n">
        <v>4.898987716217263</v>
      </c>
      <c r="E1076" s="49" t="n">
        <v>4.550591443008891</v>
      </c>
      <c r="F1076" s="49" t="n">
        <v>4.213876327938143</v>
      </c>
      <c r="G1076" s="49" t="n">
        <v>3.885714890388377</v>
      </c>
      <c r="H1076" s="49" t="n">
        <v>3.563908078656078</v>
      </c>
      <c r="I1076" s="49" t="n">
        <v>3.246849473622736</v>
      </c>
      <c r="J1076" s="49" t="n">
        <v>2.933327214970674</v>
      </c>
      <c r="K1076" s="49" t="n">
        <v>2.622401362203238</v>
      </c>
      <c r="L1076" s="49" t="n">
        <v>2.31332484299448</v>
      </c>
      <c r="M1076" s="49" t="n">
        <v>2.252961530684491</v>
      </c>
      <c r="N1076" s="49" t="n">
        <v>2.196346252266367</v>
      </c>
      <c r="O1076" s="49" t="n">
        <v>2.142227412138208</v>
      </c>
      <c r="P1076" s="49" t="n">
        <v>2.090377952405349</v>
      </c>
      <c r="Q1076" s="49" t="n">
        <v>2.040001054196548</v>
      </c>
      <c r="R1076" s="49" t="n">
        <v>1.990613105315191</v>
      </c>
      <c r="S1076" s="49" t="n">
        <v>1.943225700757374</v>
      </c>
      <c r="T1076" s="49" t="n">
        <v>1.897106986370455</v>
      </c>
      <c r="U1076" s="49" t="n">
        <v>1.852380309920506</v>
      </c>
      <c r="V1076" s="49" t="n">
        <v>1.808452673640136</v>
      </c>
      <c r="W1076" s="49" t="n">
        <v>1.764062524803559</v>
      </c>
      <c r="X1076" s="49" t="n">
        <v>1.720109467077105</v>
      </c>
      <c r="Y1076" s="49" t="n">
        <v>1.677489568211251</v>
      </c>
      <c r="Z1076" s="49" t="n">
        <v>1.639504466128516</v>
      </c>
      <c r="AA1076" s="49" t="n">
        <v>1.581378786734208</v>
      </c>
      <c r="AB1076" s="49" t="n">
        <v>1.539743466911349</v>
      </c>
      <c r="AC1076" s="49" t="n">
        <v>1.49931252033086</v>
      </c>
      <c r="AD1076" s="49" t="n">
        <v>1.459950151334775</v>
      </c>
      <c r="AE1076" s="49" t="n">
        <v>1.421542521636621</v>
      </c>
      <c r="AF1076" s="50" t="n">
        <v>1.383993345508832</v>
      </c>
    </row>
    <row r="1077" hidden="1" s="108">
      <c r="A1077" s="49" t="inlineStr">
        <is>
          <t>Egypt_PV_2_high_temp_optimistic</t>
        </is>
      </c>
      <c r="B1077" s="49" t="n">
        <v>5.871142688042539</v>
      </c>
      <c r="C1077" s="49" t="n">
        <v>5.467827309381022</v>
      </c>
      <c r="D1077" s="49" t="n">
        <v>5.089174982665502</v>
      </c>
      <c r="E1077" s="49" t="n">
        <v>4.72761398318602</v>
      </c>
      <c r="F1077" s="49" t="n">
        <v>4.378358105418516</v>
      </c>
      <c r="G1077" s="49" t="n">
        <v>4.038199274774833</v>
      </c>
      <c r="H1077" s="49" t="n">
        <v>3.70488536729776</v>
      </c>
      <c r="I1077" s="49" t="n">
        <v>3.376774509810939</v>
      </c>
      <c r="J1077" s="49" t="n">
        <v>3.052631202180426</v>
      </c>
      <c r="K1077" s="49" t="n">
        <v>2.731500110934058</v>
      </c>
      <c r="L1077" s="49" t="n">
        <v>2.412624737649558</v>
      </c>
      <c r="M1077" s="49" t="n">
        <v>2.349476447791711</v>
      </c>
      <c r="N1077" s="49" t="n">
        <v>2.290289672599163</v>
      </c>
      <c r="O1077" s="49" t="n">
        <v>2.233740729230893</v>
      </c>
      <c r="P1077" s="49" t="n">
        <v>2.179589791270242</v>
      </c>
      <c r="Q1077" s="49" t="n">
        <v>2.126994017191588</v>
      </c>
      <c r="R1077" s="49" t="n">
        <v>2.07544184329032</v>
      </c>
      <c r="S1077" s="49" t="n">
        <v>2.026004089088257</v>
      </c>
      <c r="T1077" s="49" t="n">
        <v>1.977906474449702</v>
      </c>
      <c r="U1077" s="49" t="n">
        <v>1.931279775136972</v>
      </c>
      <c r="V1077" s="49" t="n">
        <v>1.885496498564555</v>
      </c>
      <c r="W1077" s="49" t="n">
        <v>1.839222331867072</v>
      </c>
      <c r="X1077" s="49" t="n">
        <v>1.793408491822803</v>
      </c>
      <c r="Y1077" s="49" t="n">
        <v>1.749003857718358</v>
      </c>
      <c r="Z1077" s="49" t="n">
        <v>1.709504966781483</v>
      </c>
      <c r="AA1077" s="49" t="n">
        <v>1.648675431455811</v>
      </c>
      <c r="AB1077" s="49" t="n">
        <v>1.605305955962478</v>
      </c>
      <c r="AC1077" s="49" t="n">
        <v>1.563210076710421</v>
      </c>
      <c r="AD1077" s="49" t="n">
        <v>1.522244253374406</v>
      </c>
      <c r="AE1077" s="49" t="n">
        <v>1.482288158271815</v>
      </c>
      <c r="AF1077" s="50" t="n">
        <v>1.443240019454984</v>
      </c>
    </row>
    <row r="1078" hidden="1" s="108">
      <c r="A1078" s="49" t="inlineStr">
        <is>
          <t>Egypt_PV_3_high_temp_optimistic</t>
        </is>
      </c>
      <c r="B1078" s="49" t="n">
        <v>6.074669048015749</v>
      </c>
      <c r="C1078" s="49" t="n">
        <v>5.657742251577623</v>
      </c>
      <c r="D1078" s="49" t="n">
        <v>5.266624017329795</v>
      </c>
      <c r="E1078" s="49" t="n">
        <v>4.893378055056322</v>
      </c>
      <c r="F1078" s="49" t="n">
        <v>4.532987611320269</v>
      </c>
      <c r="G1078" s="49" t="n">
        <v>4.182089922879733</v>
      </c>
      <c r="H1078" s="49" t="n">
        <v>3.838324079219871</v>
      </c>
      <c r="I1078" s="49" t="n">
        <v>3.499968684102051</v>
      </c>
      <c r="J1078" s="49" t="n">
        <v>3.1657281684612</v>
      </c>
      <c r="K1078" s="49" t="n">
        <v>2.834600513371804</v>
      </c>
      <c r="L1078" s="49" t="n">
        <v>2.505792006973573</v>
      </c>
      <c r="M1078" s="49" t="n">
        <v>2.44003356857799</v>
      </c>
      <c r="N1078" s="49" t="n">
        <v>2.378438890688015</v>
      </c>
      <c r="O1078" s="49" t="n">
        <v>2.319615922228859</v>
      </c>
      <c r="P1078" s="49" t="n">
        <v>2.263311955304109</v>
      </c>
      <c r="Q1078" s="49" t="n">
        <v>2.208640845880322</v>
      </c>
      <c r="R1078" s="49" t="n">
        <v>2.155064793684811</v>
      </c>
      <c r="S1078" s="49" t="n">
        <v>2.10370836194314</v>
      </c>
      <c r="T1078" s="49" t="n">
        <v>2.053757755307484</v>
      </c>
      <c r="U1078" s="49" t="n">
        <v>2.00534999192674</v>
      </c>
      <c r="V1078" s="49" t="n">
        <v>1.957825762029853</v>
      </c>
      <c r="W1078" s="49" t="n">
        <v>1.909780042598106</v>
      </c>
      <c r="X1078" s="49" t="n">
        <v>1.862216368553872</v>
      </c>
      <c r="Y1078" s="49" t="n">
        <v>1.816132189434806</v>
      </c>
      <c r="Z1078" s="49" t="n">
        <v>1.775204064568511</v>
      </c>
      <c r="AA1078" s="49" t="n">
        <v>1.711849161731821</v>
      </c>
      <c r="AB1078" s="49" t="n">
        <v>1.666847684844396</v>
      </c>
      <c r="AC1078" s="49" t="n">
        <v>1.623185377797444</v>
      </c>
      <c r="AD1078" s="49" t="n">
        <v>1.58071211178175</v>
      </c>
      <c r="AE1078" s="49" t="n">
        <v>1.539302039813555</v>
      </c>
      <c r="AF1078" s="50" t="n">
        <v>1.498848724506479</v>
      </c>
    </row>
    <row r="1079" hidden="1" s="108">
      <c r="A1079" s="49" t="inlineStr">
        <is>
          <t>Egypt_PV_4_high_temp_optimistic</t>
        </is>
      </c>
      <c r="B1079" s="49" t="n">
        <v>7.795161415920846</v>
      </c>
      <c r="C1079" s="49" t="n">
        <v>7.262412820637556</v>
      </c>
      <c r="D1079" s="49" t="n">
        <v>6.766567231112084</v>
      </c>
      <c r="E1079" s="49" t="n">
        <v>6.295929201719741</v>
      </c>
      <c r="F1079" s="49" t="n">
        <v>5.843089706633844</v>
      </c>
      <c r="G1079" s="49" t="n">
        <v>5.403067386981317</v>
      </c>
      <c r="H1079" s="49" t="n">
        <v>4.972350566752453</v>
      </c>
      <c r="I1079" s="49" t="n">
        <v>4.548364863769121</v>
      </c>
      <c r="J1079" s="49" t="n">
        <v>4.129159123802943</v>
      </c>
      <c r="K1079" s="49" t="n">
        <v>3.713210927437895</v>
      </c>
      <c r="L1079" s="49" t="n">
        <v>3.299301180721032</v>
      </c>
      <c r="M1079" s="49" t="n">
        <v>3.211145821535538</v>
      </c>
      <c r="N1079" s="49" t="n">
        <v>3.128914775131639</v>
      </c>
      <c r="O1079" s="49" t="n">
        <v>3.050620364011841</v>
      </c>
      <c r="P1079" s="49" t="n">
        <v>2.975901255463501</v>
      </c>
      <c r="Q1079" s="49" t="n">
        <v>2.903492450321681</v>
      </c>
      <c r="R1079" s="49" t="n">
        <v>2.832626314740539</v>
      </c>
      <c r="S1079" s="49" t="n">
        <v>2.764906929473736</v>
      </c>
      <c r="T1079" s="49" t="n">
        <v>2.699172891071711</v>
      </c>
      <c r="U1079" s="49" t="n">
        <v>2.635619347261841</v>
      </c>
      <c r="V1079" s="49" t="n">
        <v>2.573305628801089</v>
      </c>
      <c r="W1079" s="49" t="n">
        <v>2.510232270498651</v>
      </c>
      <c r="X1079" s="49" t="n">
        <v>2.447825886255402</v>
      </c>
      <c r="Y1079" s="49" t="n">
        <v>2.38750840897507</v>
      </c>
      <c r="Z1079" s="49" t="n">
        <v>2.334519886309364</v>
      </c>
      <c r="AA1079" s="49" t="n">
        <v>2.249545210566036</v>
      </c>
      <c r="AB1079" s="49" t="n">
        <v>2.190711579120657</v>
      </c>
      <c r="AC1079" s="49" t="n">
        <v>2.133765535850823</v>
      </c>
      <c r="AD1079" s="49" t="n">
        <v>2.078492594311172</v>
      </c>
      <c r="AE1079" s="49" t="n">
        <v>2.024712973386383</v>
      </c>
      <c r="AF1079" s="50" t="n">
        <v>1.972274634044851</v>
      </c>
    </row>
    <row r="1080" hidden="1" s="108">
      <c r="A1080" s="49" t="inlineStr">
        <is>
          <t>Spain_Onshore_3_low_temp_optimistic</t>
        </is>
      </c>
      <c r="B1080" s="49" t="n">
        <v>5.181943073266376</v>
      </c>
      <c r="C1080" s="49" t="n">
        <v>5.031251771578567</v>
      </c>
      <c r="D1080" s="49" t="n">
        <v>4.897455620251147</v>
      </c>
      <c r="E1080" s="49" t="n">
        <v>4.776850852028519</v>
      </c>
      <c r="F1080" s="49" t="n">
        <v>4.666812626290244</v>
      </c>
      <c r="G1080" s="49" t="n">
        <v>4.565416922253168</v>
      </c>
      <c r="H1080" s="49" t="n">
        <v>4.471213839681806</v>
      </c>
      <c r="I1080" s="49" t="n">
        <v>4.383085188803305</v>
      </c>
      <c r="J1080" s="49" t="n">
        <v>4.300151498591875</v>
      </c>
      <c r="K1080" s="49" t="n">
        <v>4.221709277533108</v>
      </c>
      <c r="L1080" s="49" t="n">
        <v>4.147187484474888</v>
      </c>
      <c r="M1080" s="49" t="n">
        <v>4.037233575707986</v>
      </c>
      <c r="N1080" s="49" t="n">
        <v>3.949783465305771</v>
      </c>
      <c r="O1080" s="49" t="n">
        <v>3.865273970908953</v>
      </c>
      <c r="P1080" s="49" t="n">
        <v>3.783823007965211</v>
      </c>
      <c r="Q1080" s="49" t="n">
        <v>3.706080257883959</v>
      </c>
      <c r="R1080" s="49" t="n">
        <v>3.629913927572782</v>
      </c>
      <c r="S1080" s="49" t="n">
        <v>3.555642278575831</v>
      </c>
      <c r="T1080" s="49" t="n">
        <v>3.486861389313502</v>
      </c>
      <c r="U1080" s="49" t="n">
        <v>3.417748419494413</v>
      </c>
      <c r="V1080" s="49" t="n">
        <v>3.348722280231591</v>
      </c>
      <c r="W1080" s="49" t="n">
        <v>3.288355839923056</v>
      </c>
      <c r="X1080" s="49" t="n">
        <v>3.230350415036135</v>
      </c>
      <c r="Y1080" s="49" t="n">
        <v>3.1735830870506</v>
      </c>
      <c r="Z1080" s="49" t="n">
        <v>3.123743301892711</v>
      </c>
      <c r="AA1080" s="49" t="n">
        <v>3.023443297671819</v>
      </c>
      <c r="AB1080" s="49" t="n">
        <v>2.963253639886132</v>
      </c>
      <c r="AC1080" s="49" t="n">
        <v>2.90493728224475</v>
      </c>
      <c r="AD1080" s="49" t="n">
        <v>2.848322903914573</v>
      </c>
      <c r="AE1080" s="49" t="n">
        <v>2.793260764411874</v>
      </c>
      <c r="AF1080" s="50" t="n">
        <v>2.739619164606069</v>
      </c>
    </row>
    <row r="1081" hidden="1" s="108">
      <c r="A1081" s="49" t="inlineStr">
        <is>
          <t>Spain_Offshore_1_low_temp_optimistic</t>
        </is>
      </c>
      <c r="B1081" s="49" t="n">
        <v>6.489109060940322</v>
      </c>
      <c r="C1081" s="49" t="n">
        <v>6.256624782993529</v>
      </c>
      <c r="D1081" s="49" t="n">
        <v>6.06163019014828</v>
      </c>
      <c r="E1081" s="49" t="n">
        <v>5.893293682241242</v>
      </c>
      <c r="F1081" s="49" t="n">
        <v>5.744829383756096</v>
      </c>
      <c r="G1081" s="49" t="n">
        <v>5.611718732058966</v>
      </c>
      <c r="H1081" s="49" t="n">
        <v>5.490808949813088</v>
      </c>
      <c r="I1081" s="49" t="n">
        <v>5.379817257202153</v>
      </c>
      <c r="J1081" s="49" t="n">
        <v>5.277040334406897</v>
      </c>
      <c r="K1081" s="49" t="n">
        <v>5.181175145281089</v>
      </c>
      <c r="L1081" s="49" t="n">
        <v>5.091203700066928</v>
      </c>
      <c r="M1081" s="49" t="n">
        <v>4.924484413692568</v>
      </c>
      <c r="N1081" s="49" t="n">
        <v>4.779629072367785</v>
      </c>
      <c r="O1081" s="49" t="n">
        <v>4.649053110106899</v>
      </c>
      <c r="P1081" s="49" t="n">
        <v>4.529578233073354</v>
      </c>
      <c r="Q1081" s="49" t="n">
        <v>4.419236941372255</v>
      </c>
      <c r="R1081" s="49" t="n">
        <v>4.317339755932569</v>
      </c>
      <c r="S1081" s="49" t="n">
        <v>4.220785777966821</v>
      </c>
      <c r="T1081" s="49" t="n">
        <v>4.129780185897845</v>
      </c>
      <c r="U1081" s="49" t="n">
        <v>4.044676694168665</v>
      </c>
      <c r="V1081" s="49" t="n">
        <v>3.961588216752214</v>
      </c>
      <c r="W1081" s="49" t="n">
        <v>3.868038613732748</v>
      </c>
      <c r="X1081" s="49" t="n">
        <v>3.77871022801729</v>
      </c>
      <c r="Y1081" s="49" t="n">
        <v>3.695062625620587</v>
      </c>
      <c r="Z1081" s="49" t="n">
        <v>3.619992764994399</v>
      </c>
      <c r="AA1081" s="49" t="n">
        <v>3.511404546855712</v>
      </c>
      <c r="AB1081" s="49" t="n">
        <v>3.435773587696326</v>
      </c>
      <c r="AC1081" s="49" t="n">
        <v>3.364072374359998</v>
      </c>
      <c r="AD1081" s="49" t="n">
        <v>3.295810704760525</v>
      </c>
      <c r="AE1081" s="49" t="n">
        <v>3.230586472929392</v>
      </c>
      <c r="AF1081" s="50" t="n">
        <v>3.168065804296626</v>
      </c>
    </row>
    <row r="1082" hidden="1" s="108">
      <c r="A1082" s="49" t="inlineStr">
        <is>
          <t>Spain_Offshore_2_low_temp_optimistic</t>
        </is>
      </c>
      <c r="B1082" s="49" t="n">
        <v>8.735119568067002</v>
      </c>
      <c r="C1082" s="49" t="n">
        <v>8.417789451059775</v>
      </c>
      <c r="D1082" s="49" t="n">
        <v>8.152749936077603</v>
      </c>
      <c r="E1082" s="49" t="n">
        <v>7.924884064259599</v>
      </c>
      <c r="F1082" s="49" t="n">
        <v>7.724721309676855</v>
      </c>
      <c r="G1082" s="49" t="n">
        <v>7.545955530510651</v>
      </c>
      <c r="H1082" s="49" t="n">
        <v>7.384186747808497</v>
      </c>
      <c r="I1082" s="49" t="n">
        <v>7.23622919693494</v>
      </c>
      <c r="J1082" s="49" t="n">
        <v>7.099705837514892</v>
      </c>
      <c r="K1082" s="49" t="n">
        <v>6.97279828516462</v>
      </c>
      <c r="L1082" s="49" t="n">
        <v>6.854085980047144</v>
      </c>
      <c r="M1082" s="49" t="n">
        <v>6.628917913241798</v>
      </c>
      <c r="N1082" s="49" t="n">
        <v>6.434190428031193</v>
      </c>
      <c r="O1082" s="49" t="n">
        <v>6.259323444524654</v>
      </c>
      <c r="P1082" s="49" t="n">
        <v>6.09988513343664</v>
      </c>
      <c r="Q1082" s="49" t="n">
        <v>5.953132787899315</v>
      </c>
      <c r="R1082" s="49" t="n">
        <v>5.818107355944747</v>
      </c>
      <c r="S1082" s="49" t="n">
        <v>5.690482108164631</v>
      </c>
      <c r="T1082" s="49" t="n">
        <v>5.570546000026092</v>
      </c>
      <c r="U1082" s="49" t="n">
        <v>5.458795529699469</v>
      </c>
      <c r="V1082" s="49" t="n">
        <v>5.349803951538363</v>
      </c>
      <c r="W1082" s="49" t="n">
        <v>5.226075940591341</v>
      </c>
      <c r="X1082" s="49" t="n">
        <v>5.108188392382213</v>
      </c>
      <c r="Y1082" s="49" t="n">
        <v>4.99818185507386</v>
      </c>
      <c r="Z1082" s="49" t="n">
        <v>4.900105384002658</v>
      </c>
      <c r="AA1082" s="49" t="n">
        <v>4.755148296937917</v>
      </c>
      <c r="AB1082" s="49" t="n">
        <v>4.65618301833393</v>
      </c>
      <c r="AC1082" s="49" t="n">
        <v>4.562658256174462</v>
      </c>
      <c r="AD1082" s="49" t="n">
        <v>4.473890504869669</v>
      </c>
      <c r="AE1082" s="49" t="n">
        <v>4.389319217077619</v>
      </c>
      <c r="AF1082" s="50" t="n">
        <v>4.308479074140574</v>
      </c>
    </row>
    <row r="1083" hidden="1" s="108">
      <c r="A1083" s="49" t="inlineStr">
        <is>
          <t>Spain_PV_2_low_temp_optimistic</t>
        </is>
      </c>
      <c r="B1083" s="49" t="n">
        <v>2.82962733145129</v>
      </c>
      <c r="C1083" s="49" t="n">
        <v>2.691237007169595</v>
      </c>
      <c r="D1083" s="49" t="n">
        <v>2.574692828993467</v>
      </c>
      <c r="E1083" s="49" t="n">
        <v>2.473613983201596</v>
      </c>
      <c r="F1083" s="49" t="n">
        <v>2.38399465644732</v>
      </c>
      <c r="G1083" s="49" t="n">
        <v>2.303172027804551</v>
      </c>
      <c r="H1083" s="49" t="n">
        <v>2.229295382461258</v>
      </c>
      <c r="I1083" s="49" t="n">
        <v>2.161031648809266</v>
      </c>
      <c r="J1083" s="49" t="n">
        <v>2.097392042852145</v>
      </c>
      <c r="K1083" s="49" t="n">
        <v>2.037624948630502</v>
      </c>
      <c r="L1083" s="49" t="n">
        <v>1.981147014968265</v>
      </c>
      <c r="M1083" s="49" t="n">
        <v>1.914076040679168</v>
      </c>
      <c r="N1083" s="49" t="n">
        <v>1.851687830969762</v>
      </c>
      <c r="O1083" s="49" t="n">
        <v>1.792517861353314</v>
      </c>
      <c r="P1083" s="49" t="n">
        <v>1.736271831384108</v>
      </c>
      <c r="Q1083" s="49" t="n">
        <v>1.682025741403246</v>
      </c>
      <c r="R1083" s="49" t="n">
        <v>1.629218213625934</v>
      </c>
      <c r="S1083" s="49" t="n">
        <v>1.578949024168609</v>
      </c>
      <c r="T1083" s="49" t="n">
        <v>1.530381791087221</v>
      </c>
      <c r="U1083" s="49" t="n">
        <v>1.483630923951257</v>
      </c>
      <c r="V1083" s="49" t="n">
        <v>1.438027090563095</v>
      </c>
      <c r="W1083" s="49" t="n">
        <v>1.392234218738148</v>
      </c>
      <c r="X1083" s="49" t="n">
        <v>1.347160243835148</v>
      </c>
      <c r="Y1083" s="49" t="n">
        <v>1.303764685645962</v>
      </c>
      <c r="Z1083" s="49" t="n">
        <v>1.265583090728067</v>
      </c>
      <c r="AA1083" s="49" t="n">
        <v>1.205984688203167</v>
      </c>
      <c r="AB1083" s="49" t="n">
        <v>1.164347776610705</v>
      </c>
      <c r="AC1083" s="49" t="n">
        <v>1.124202256382593</v>
      </c>
      <c r="AD1083" s="49" t="n">
        <v>1.085387960068656</v>
      </c>
      <c r="AE1083" s="49" t="n">
        <v>1.047770175607164</v>
      </c>
      <c r="AF1083" s="50" t="n">
        <v>1.011234563465119</v>
      </c>
    </row>
    <row r="1084" hidden="1" s="108">
      <c r="A1084" s="49" t="inlineStr">
        <is>
          <t>Spain_PV_3_low_temp_optimistic</t>
        </is>
      </c>
      <c r="B1084" s="49" t="n">
        <v>2.999875315748393</v>
      </c>
      <c r="C1084" s="49" t="n">
        <v>2.852461745887034</v>
      </c>
      <c r="D1084" s="49" t="n">
        <v>2.728395749447796</v>
      </c>
      <c r="E1084" s="49" t="n">
        <v>2.620858960684091</v>
      </c>
      <c r="F1084" s="49" t="n">
        <v>2.525570980520174</v>
      </c>
      <c r="G1084" s="49" t="n">
        <v>2.439686519162432</v>
      </c>
      <c r="H1084" s="49" t="n">
        <v>2.361228074497419</v>
      </c>
      <c r="I1084" s="49" t="n">
        <v>2.288771266034455</v>
      </c>
      <c r="J1084" s="49" t="n">
        <v>2.221259588982378</v>
      </c>
      <c r="K1084" s="49" t="n">
        <v>2.157889949663105</v>
      </c>
      <c r="L1084" s="49" t="n">
        <v>2.098039039118118</v>
      </c>
      <c r="M1084" s="49" t="n">
        <v>2.026919637502005</v>
      </c>
      <c r="N1084" s="49" t="n">
        <v>1.960807692526052</v>
      </c>
      <c r="O1084" s="49" t="n">
        <v>1.898134919492103</v>
      </c>
      <c r="P1084" s="49" t="n">
        <v>1.83858616387178</v>
      </c>
      <c r="Q1084" s="49" t="n">
        <v>1.781172039616976</v>
      </c>
      <c r="R1084" s="49" t="n">
        <v>1.725291490869901</v>
      </c>
      <c r="S1084" s="49" t="n">
        <v>1.672122116108704</v>
      </c>
      <c r="T1084" s="49" t="n">
        <v>1.620768399804683</v>
      </c>
      <c r="U1084" s="49" t="n">
        <v>1.571352873101312</v>
      </c>
      <c r="V1084" s="49" t="n">
        <v>1.523158934667229</v>
      </c>
      <c r="W1084" s="49" t="n">
        <v>1.474752418238804</v>
      </c>
      <c r="X1084" s="49" t="n">
        <v>1.427109285722919</v>
      </c>
      <c r="Y1084" s="49" t="n">
        <v>1.381256818639782</v>
      </c>
      <c r="Z1084" s="49" t="n">
        <v>1.340979884388852</v>
      </c>
      <c r="AA1084" s="49" t="n">
        <v>1.277769907200437</v>
      </c>
      <c r="AB1084" s="49" t="n">
        <v>1.233782207262794</v>
      </c>
      <c r="AC1084" s="49" t="n">
        <v>1.191384996749868</v>
      </c>
      <c r="AD1084" s="49" t="n">
        <v>1.150406791211168</v>
      </c>
      <c r="AE1084" s="49" t="n">
        <v>1.110703370272097</v>
      </c>
      <c r="AF1084" s="50" t="n">
        <v>1.072152333414588</v>
      </c>
    </row>
    <row r="1085" hidden="1" s="108">
      <c r="A1085" s="49" t="inlineStr">
        <is>
          <t>Spain_PV_4_low_temp_optimistic</t>
        </is>
      </c>
      <c r="B1085" s="49" t="n">
        <v>3.579542555190006</v>
      </c>
      <c r="C1085" s="49" t="n">
        <v>3.401171591252865</v>
      </c>
      <c r="D1085" s="49" t="n">
        <v>3.251340812596659</v>
      </c>
      <c r="E1085" s="49" t="n">
        <v>3.121716047824565</v>
      </c>
      <c r="F1085" s="49" t="n">
        <v>3.007065483089471</v>
      </c>
      <c r="G1085" s="49" t="n">
        <v>2.903911490898618</v>
      </c>
      <c r="H1085" s="49" t="n">
        <v>2.80983713565551</v>
      </c>
      <c r="I1085" s="49" t="n">
        <v>2.723101536204082</v>
      </c>
      <c r="J1085" s="49" t="n">
        <v>2.642413433554036</v>
      </c>
      <c r="K1085" s="49" t="n">
        <v>2.566791280867623</v>
      </c>
      <c r="L1085" s="49" t="n">
        <v>2.495473252443909</v>
      </c>
      <c r="M1085" s="49" t="n">
        <v>2.410585016053491</v>
      </c>
      <c r="N1085" s="49" t="n">
        <v>2.331812175771225</v>
      </c>
      <c r="O1085" s="49" t="n">
        <v>2.257232110263728</v>
      </c>
      <c r="P1085" s="49" t="n">
        <v>2.186458404015739</v>
      </c>
      <c r="Q1085" s="49" t="n">
        <v>2.118278408445294</v>
      </c>
      <c r="R1085" s="49" t="n">
        <v>2.051955595620756</v>
      </c>
      <c r="S1085" s="49" t="n">
        <v>1.988933172272596</v>
      </c>
      <c r="T1085" s="49" t="n">
        <v>1.928113740509118</v>
      </c>
      <c r="U1085" s="49" t="n">
        <v>1.869647521715772</v>
      </c>
      <c r="V1085" s="49" t="n">
        <v>1.812656562279837</v>
      </c>
      <c r="W1085" s="49" t="n">
        <v>1.755419692368741</v>
      </c>
      <c r="X1085" s="49" t="n">
        <v>1.699090902278945</v>
      </c>
      <c r="Y1085" s="49" t="n">
        <v>1.644928142433644</v>
      </c>
      <c r="Z1085" s="49" t="n">
        <v>1.597564219408861</v>
      </c>
      <c r="AA1085" s="49" t="n">
        <v>1.522101665498822</v>
      </c>
      <c r="AB1085" s="49" t="n">
        <v>1.470144995148555</v>
      </c>
      <c r="AC1085" s="49" t="n">
        <v>1.420108133530192</v>
      </c>
      <c r="AD1085" s="49" t="n">
        <v>1.371780616890545</v>
      </c>
      <c r="AE1085" s="49" t="n">
        <v>1.324985474117208</v>
      </c>
      <c r="AF1085" s="50" t="n">
        <v>1.279572538137177</v>
      </c>
    </row>
    <row r="1086" hidden="1" s="108">
      <c r="A1086" s="49" t="inlineStr">
        <is>
          <t>Spain_Onshore_3_high_temp_optimistic</t>
        </is>
      </c>
      <c r="B1086" s="49" t="n">
        <v>6.960923313284921</v>
      </c>
      <c r="C1086" s="49" t="n">
        <v>6.644977122607277</v>
      </c>
      <c r="D1086" s="49" t="n">
        <v>6.342907923842377</v>
      </c>
      <c r="E1086" s="49" t="n">
        <v>6.050528796841476</v>
      </c>
      <c r="F1086" s="49" t="n">
        <v>5.764776639066297</v>
      </c>
      <c r="G1086" s="49" t="n">
        <v>5.483311633975585</v>
      </c>
      <c r="H1086" s="49" t="n">
        <v>5.204275980647291</v>
      </c>
      <c r="I1086" s="49" t="n">
        <v>4.926141265600163</v>
      </c>
      <c r="J1086" s="49" t="n">
        <v>4.647607740641127</v>
      </c>
      <c r="K1086" s="49" t="n">
        <v>4.367535281385893</v>
      </c>
      <c r="L1086" s="49" t="n">
        <v>4.084894344595233</v>
      </c>
      <c r="M1086" s="49" t="n">
        <v>3.994854566172188</v>
      </c>
      <c r="N1086" s="49" t="n">
        <v>3.924245453491121</v>
      </c>
      <c r="O1086" s="49" t="n">
        <v>3.855776181575292</v>
      </c>
      <c r="P1086" s="49" t="n">
        <v>3.789582394693065</v>
      </c>
      <c r="Q1086" s="49" t="n">
        <v>3.726279997928882</v>
      </c>
      <c r="R1086" s="49" t="n">
        <v>3.663979009077118</v>
      </c>
      <c r="S1086" s="49" t="n">
        <v>3.602985001614545</v>
      </c>
      <c r="T1086" s="49" t="n">
        <v>3.546589470397367</v>
      </c>
      <c r="U1086" s="49" t="n">
        <v>3.489529619807596</v>
      </c>
      <c r="V1086" s="49" t="n">
        <v>3.432188515852246</v>
      </c>
      <c r="W1086" s="49" t="n">
        <v>3.382164552755568</v>
      </c>
      <c r="X1086" s="49" t="n">
        <v>3.334027504294099</v>
      </c>
      <c r="Y1086" s="49" t="n">
        <v>3.286762716719668</v>
      </c>
      <c r="Z1086" s="49" t="n">
        <v>3.24565912548754</v>
      </c>
      <c r="AA1086" s="49" t="n">
        <v>3.157407245987321</v>
      </c>
      <c r="AB1086" s="49" t="n">
        <v>3.106070591172317</v>
      </c>
      <c r="AC1086" s="49" t="n">
        <v>3.056215339105988</v>
      </c>
      <c r="AD1086" s="49" t="n">
        <v>3.007699832230418</v>
      </c>
      <c r="AE1086" s="49" t="n">
        <v>2.960400779623424</v>
      </c>
      <c r="AF1086" s="50" t="n">
        <v>2.914210229984117</v>
      </c>
    </row>
    <row r="1087" hidden="1" s="108">
      <c r="A1087" s="49" t="inlineStr">
        <is>
          <t>Spain_Offshore_1_high_temp_optimistic</t>
        </is>
      </c>
      <c r="B1087" s="49" t="n">
        <v>8.119506199273703</v>
      </c>
      <c r="C1087" s="49" t="n">
        <v>7.722468125997972</v>
      </c>
      <c r="D1087" s="49" t="n">
        <v>7.358714123203838</v>
      </c>
      <c r="E1087" s="49" t="n">
        <v>7.017363570862337</v>
      </c>
      <c r="F1087" s="49" t="n">
        <v>6.691492885625831</v>
      </c>
      <c r="G1087" s="49" t="n">
        <v>6.376392472622999</v>
      </c>
      <c r="H1087" s="49" t="n">
        <v>6.068681375560192</v>
      </c>
      <c r="I1087" s="49" t="n">
        <v>5.765819109546992</v>
      </c>
      <c r="J1087" s="49" t="n">
        <v>5.465818532966038</v>
      </c>
      <c r="K1087" s="49" t="n">
        <v>5.16706781671894</v>
      </c>
      <c r="L1087" s="49" t="n">
        <v>4.868215022156565</v>
      </c>
      <c r="M1087" s="49" t="n">
        <v>4.732349248890936</v>
      </c>
      <c r="N1087" s="49" t="n">
        <v>4.614460818356279</v>
      </c>
      <c r="O1087" s="49" t="n">
        <v>4.508150764082048</v>
      </c>
      <c r="P1087" s="49" t="n">
        <v>4.410774501973068</v>
      </c>
      <c r="Q1087" s="49" t="n">
        <v>4.320709641689617</v>
      </c>
      <c r="R1087" s="49" t="n">
        <v>4.237432567171344</v>
      </c>
      <c r="S1087" s="49" t="n">
        <v>4.158287644557256</v>
      </c>
      <c r="T1087" s="49" t="n">
        <v>4.083504504758805</v>
      </c>
      <c r="U1087" s="49" t="n">
        <v>4.01344642494487</v>
      </c>
      <c r="V1087" s="49" t="n">
        <v>3.944709719254843</v>
      </c>
      <c r="W1087" s="49" t="n">
        <v>3.86613136136446</v>
      </c>
      <c r="X1087" s="49" t="n">
        <v>3.790811915202942</v>
      </c>
      <c r="Y1087" s="49" t="n">
        <v>3.720094434438888</v>
      </c>
      <c r="Z1087" s="49" t="n">
        <v>3.656628004784021</v>
      </c>
      <c r="AA1087" s="49" t="n">
        <v>3.562533846463421</v>
      </c>
      <c r="AB1087" s="49" t="n">
        <v>3.49765185894634</v>
      </c>
      <c r="AC1087" s="49" t="n">
        <v>3.435919015236815</v>
      </c>
      <c r="AD1087" s="49" t="n">
        <v>3.376920844514507</v>
      </c>
      <c r="AE1087" s="49" t="n">
        <v>3.320318166650718</v>
      </c>
      <c r="AF1087" s="50" t="n">
        <v>3.265830051818777</v>
      </c>
    </row>
    <row r="1088" hidden="1" s="108">
      <c r="A1088" s="49" t="inlineStr">
        <is>
          <t>Spain_Offshore_2_high_temp_optimistic</t>
        </is>
      </c>
      <c r="B1088" s="49" t="n">
        <v>10.19921117477456</v>
      </c>
      <c r="C1088" s="49" t="n">
        <v>9.711511940257108</v>
      </c>
      <c r="D1088" s="49" t="n">
        <v>9.270155057990941</v>
      </c>
      <c r="E1088" s="49" t="n">
        <v>8.860685401255205</v>
      </c>
      <c r="F1088" s="49" t="n">
        <v>8.473961622173441</v>
      </c>
      <c r="G1088" s="49" t="n">
        <v>8.10381965873313</v>
      </c>
      <c r="H1088" s="49" t="n">
        <v>7.745886791133918</v>
      </c>
      <c r="I1088" s="49" t="n">
        <v>7.396928456021979</v>
      </c>
      <c r="J1088" s="49" t="n">
        <v>7.054464742945292</v>
      </c>
      <c r="K1088" s="49" t="n">
        <v>6.716533288653098</v>
      </c>
      <c r="L1088" s="49" t="n">
        <v>6.38153625458783</v>
      </c>
      <c r="M1088" s="49" t="n">
        <v>6.200737652764838</v>
      </c>
      <c r="N1088" s="49" t="n">
        <v>6.044834846843734</v>
      </c>
      <c r="O1088" s="49" t="n">
        <v>5.904956428324909</v>
      </c>
      <c r="P1088" s="49" t="n">
        <v>5.777436078324788</v>
      </c>
      <c r="Q1088" s="49" t="n">
        <v>5.660024651714934</v>
      </c>
      <c r="R1088" s="49" t="n">
        <v>5.551996344770168</v>
      </c>
      <c r="S1088" s="49" t="n">
        <v>5.449669529969566</v>
      </c>
      <c r="T1088" s="49" t="n">
        <v>5.353362707273761</v>
      </c>
      <c r="U1088" s="49" t="n">
        <v>5.263579660972376</v>
      </c>
      <c r="V1088" s="49" t="n">
        <v>5.175601674731599</v>
      </c>
      <c r="W1088" s="49" t="n">
        <v>5.073905193921173</v>
      </c>
      <c r="X1088" s="49" t="n">
        <v>4.976721586743386</v>
      </c>
      <c r="Y1088" s="49" t="n">
        <v>4.885918551167353</v>
      </c>
      <c r="Z1088" s="49" t="n">
        <v>4.805179006346103</v>
      </c>
      <c r="AA1088" s="49" t="n">
        <v>4.681917077465866</v>
      </c>
      <c r="AB1088" s="49" t="n">
        <v>4.599207313536829</v>
      </c>
      <c r="AC1088" s="49" t="n">
        <v>4.520876121877219</v>
      </c>
      <c r="AD1088" s="49" t="n">
        <v>4.446351564342354</v>
      </c>
      <c r="AE1088" s="49" t="n">
        <v>4.375165699744787</v>
      </c>
      <c r="AF1088" s="50" t="n">
        <v>4.306931041435352</v>
      </c>
    </row>
    <row r="1089" hidden="1" s="108">
      <c r="A1089" s="49" t="inlineStr">
        <is>
          <t>Spain_PV_2_high_temp_optimistic</t>
        </is>
      </c>
      <c r="B1089" s="49" t="n">
        <v>5.80806594362048</v>
      </c>
      <c r="C1089" s="49" t="n">
        <v>5.411415166323372</v>
      </c>
      <c r="D1089" s="49" t="n">
        <v>5.039324716357899</v>
      </c>
      <c r="E1089" s="49" t="n">
        <v>4.683971332453909</v>
      </c>
      <c r="F1089" s="49" t="n">
        <v>4.34039624264279</v>
      </c>
      <c r="G1089" s="49" t="n">
        <v>4.005263319526842</v>
      </c>
      <c r="H1089" s="49" t="n">
        <v>3.67621896331822</v>
      </c>
      <c r="I1089" s="49" t="n">
        <v>3.351536321009193</v>
      </c>
      <c r="J1089" s="49" t="n">
        <v>3.02990538163206</v>
      </c>
      <c r="K1089" s="49" t="n">
        <v>2.710302975081758</v>
      </c>
      <c r="L1089" s="49" t="n">
        <v>2.39190894110069</v>
      </c>
      <c r="M1089" s="49" t="n">
        <v>2.329431344115836</v>
      </c>
      <c r="N1089" s="49" t="n">
        <v>2.270844637268809</v>
      </c>
      <c r="O1089" s="49" t="n">
        <v>2.214849332767996</v>
      </c>
      <c r="P1089" s="49" t="n">
        <v>2.161210187496605</v>
      </c>
      <c r="Q1089" s="49" t="n">
        <v>2.109099669563088</v>
      </c>
      <c r="R1089" s="49" t="n">
        <v>2.058015486803238</v>
      </c>
      <c r="S1089" s="49" t="n">
        <v>2.009009520828398</v>
      </c>
      <c r="T1089" s="49" t="n">
        <v>1.961321446584493</v>
      </c>
      <c r="U1089" s="49" t="n">
        <v>1.915079855274608</v>
      </c>
      <c r="V1089" s="49" t="n">
        <v>1.869668477967194</v>
      </c>
      <c r="W1089" s="49" t="n">
        <v>1.823779192924265</v>
      </c>
      <c r="X1089" s="49" t="n">
        <v>1.778343471810097</v>
      </c>
      <c r="Y1089" s="49" t="n">
        <v>1.734293185956308</v>
      </c>
      <c r="Z1089" s="49" t="n">
        <v>1.695061956444147</v>
      </c>
      <c r="AA1089" s="49" t="n">
        <v>1.634884361978743</v>
      </c>
      <c r="AB1089" s="49" t="n">
        <v>1.591855069914695</v>
      </c>
      <c r="AC1089" s="49" t="n">
        <v>1.550077459307898</v>
      </c>
      <c r="AD1089" s="49" t="n">
        <v>1.509410367952768</v>
      </c>
      <c r="AE1089" s="49" t="n">
        <v>1.469735459753603</v>
      </c>
      <c r="AF1089" s="50" t="n">
        <v>1.430952645572346</v>
      </c>
    </row>
    <row r="1090" hidden="1" s="108">
      <c r="A1090" s="49" t="inlineStr">
        <is>
          <t>Spain_PV_3_high_temp_optimistic</t>
        </is>
      </c>
      <c r="B1090" s="49" t="n">
        <v>6.101363406266897</v>
      </c>
      <c r="C1090" s="49" t="n">
        <v>5.685116437356215</v>
      </c>
      <c r="D1090" s="49" t="n">
        <v>5.295030564440411</v>
      </c>
      <c r="E1090" s="49" t="n">
        <v>4.922741553477284</v>
      </c>
      <c r="F1090" s="49" t="n">
        <v>4.562946223252846</v>
      </c>
      <c r="G1090" s="49" t="n">
        <v>4.21207525723635</v>
      </c>
      <c r="H1090" s="49" t="n">
        <v>3.867609089769383</v>
      </c>
      <c r="I1090" s="49" t="n">
        <v>3.5276976647671</v>
      </c>
      <c r="J1090" s="49" t="n">
        <v>3.190936092515193</v>
      </c>
      <c r="K1090" s="49" t="n">
        <v>2.856225698754299</v>
      </c>
      <c r="L1090" s="49" t="n">
        <v>2.522684414682931</v>
      </c>
      <c r="M1090" s="49" t="n">
        <v>2.456615885494233</v>
      </c>
      <c r="N1090" s="49" t="n">
        <v>2.394703133927184</v>
      </c>
      <c r="O1090" s="49" t="n">
        <v>2.335557327858591</v>
      </c>
      <c r="P1090" s="49" t="n">
        <v>2.278925990257892</v>
      </c>
      <c r="Q1090" s="49" t="n">
        <v>2.223925177562474</v>
      </c>
      <c r="R1090" s="49" t="n">
        <v>2.170018449442153</v>
      </c>
      <c r="S1090" s="49" t="n">
        <v>2.118326665204499</v>
      </c>
      <c r="T1090" s="49" t="n">
        <v>2.068038230764354</v>
      </c>
      <c r="U1090" s="49" t="n">
        <v>2.019289477688235</v>
      </c>
      <c r="V1090" s="49" t="n">
        <v>1.971423018119715</v>
      </c>
      <c r="W1090" s="49" t="n">
        <v>1.923040272933221</v>
      </c>
      <c r="X1090" s="49" t="n">
        <v>1.875139440635175</v>
      </c>
      <c r="Y1090" s="49" t="n">
        <v>1.828714240158621</v>
      </c>
      <c r="Z1090" s="49" t="n">
        <v>1.787427059236719</v>
      </c>
      <c r="AA1090" s="49" t="n">
        <v>1.72379953474906</v>
      </c>
      <c r="AB1090" s="49" t="n">
        <v>1.67845791537212</v>
      </c>
      <c r="AC1090" s="49" t="n">
        <v>1.634451183086984</v>
      </c>
      <c r="AD1090" s="49" t="n">
        <v>1.59162945026339</v>
      </c>
      <c r="AE1090" s="49" t="n">
        <v>1.549867069969855</v>
      </c>
      <c r="AF1090" s="50" t="n">
        <v>1.509057772348663</v>
      </c>
    </row>
    <row r="1091" hidden="1" s="108">
      <c r="A1091" s="49" t="inlineStr">
        <is>
          <t>Spain_PV_4_high_temp_optimistic</t>
        </is>
      </c>
      <c r="B1091" s="49" t="n">
        <v>7.089223745604329</v>
      </c>
      <c r="C1091" s="49" t="n">
        <v>6.604321348135644</v>
      </c>
      <c r="D1091" s="49" t="n">
        <v>6.1516216941245</v>
      </c>
      <c r="E1091" s="49" t="n">
        <v>5.720850024216054</v>
      </c>
      <c r="F1091" s="49" t="n">
        <v>5.305492391713742</v>
      </c>
      <c r="G1091" s="49" t="n">
        <v>4.901165010611627</v>
      </c>
      <c r="H1091" s="49" t="n">
        <v>4.504773714958042</v>
      </c>
      <c r="I1091" s="49" t="n">
        <v>4.114046768960688</v>
      </c>
      <c r="J1091" s="49" t="n">
        <v>3.727259219180501</v>
      </c>
      <c r="K1091" s="49" t="n">
        <v>3.343062162001125</v>
      </c>
      <c r="L1091" s="49" t="n">
        <v>2.960372631961589</v>
      </c>
      <c r="M1091" s="49" t="n">
        <v>2.882081596252398</v>
      </c>
      <c r="N1091" s="49" t="n">
        <v>2.808880455135783</v>
      </c>
      <c r="O1091" s="49" t="n">
        <v>2.73906475984451</v>
      </c>
      <c r="P1091" s="49" t="n">
        <v>2.672324719378529</v>
      </c>
      <c r="Q1091" s="49" t="n">
        <v>2.607575524324848</v>
      </c>
      <c r="R1091" s="49" t="n">
        <v>2.544158855595107</v>
      </c>
      <c r="S1091" s="49" t="n">
        <v>2.4834504405482</v>
      </c>
      <c r="T1091" s="49" t="n">
        <v>2.424454254770875</v>
      </c>
      <c r="U1091" s="49" t="n">
        <v>2.367337686673738</v>
      </c>
      <c r="V1091" s="49" t="n">
        <v>2.311293964657926</v>
      </c>
      <c r="W1091" s="49" t="n">
        <v>2.254605870755497</v>
      </c>
      <c r="X1091" s="49" t="n">
        <v>2.198499139163496</v>
      </c>
      <c r="Y1091" s="49" t="n">
        <v>2.144192973617717</v>
      </c>
      <c r="Z1091" s="49" t="n">
        <v>2.096180134846708</v>
      </c>
      <c r="AA1091" s="49" t="n">
        <v>2.020750494664654</v>
      </c>
      <c r="AB1091" s="49" t="n">
        <v>1.967744583394623</v>
      </c>
      <c r="AC1091" s="49" t="n">
        <v>1.916365726299544</v>
      </c>
      <c r="AD1091" s="49" t="n">
        <v>1.866429724874003</v>
      </c>
      <c r="AE1091" s="49" t="n">
        <v>1.817782176838827</v>
      </c>
      <c r="AF1091" s="50" t="n">
        <v>1.770292498176478</v>
      </c>
    </row>
    <row r="1092" hidden="1" s="108">
      <c r="A1092" s="49" t="inlineStr">
        <is>
          <t>Finland_Onshore_3_low_temp_optimistic</t>
        </is>
      </c>
      <c r="B1092" s="49" t="n">
        <v>5.011370456459938</v>
      </c>
      <c r="C1092" s="49" t="n">
        <v>4.865539538619053</v>
      </c>
      <c r="D1092" s="49" t="n">
        <v>4.736087146887114</v>
      </c>
      <c r="E1092" s="49" t="n">
        <v>4.619425940747148</v>
      </c>
      <c r="F1092" s="49" t="n">
        <v>4.513013681035642</v>
      </c>
      <c r="G1092" s="49" t="n">
        <v>4.414986957743549</v>
      </c>
      <c r="H1092" s="49" t="n">
        <v>4.323941591190991</v>
      </c>
      <c r="I1092" s="49" t="n">
        <v>4.238794685422866</v>
      </c>
      <c r="J1092" s="49" t="n">
        <v>4.158694553064004</v>
      </c>
      <c r="K1092" s="49" t="n">
        <v>4.082959945157327</v>
      </c>
      <c r="L1092" s="49" t="n">
        <v>4.011037889103679</v>
      </c>
      <c r="M1092" s="49" t="n">
        <v>3.904736011945065</v>
      </c>
      <c r="N1092" s="49" t="n">
        <v>3.820283688333755</v>
      </c>
      <c r="O1092" s="49" t="n">
        <v>3.738686140951589</v>
      </c>
      <c r="P1092" s="49" t="n">
        <v>3.660058277162475</v>
      </c>
      <c r="Q1092" s="49" t="n">
        <v>3.58503149101949</v>
      </c>
      <c r="R1092" s="49" t="n">
        <v>3.511535803770589</v>
      </c>
      <c r="S1092" s="49" t="n">
        <v>3.439880567039207</v>
      </c>
      <c r="T1092" s="49" t="n">
        <v>3.373559123507894</v>
      </c>
      <c r="U1092" s="49" t="n">
        <v>3.306915978576634</v>
      </c>
      <c r="V1092" s="49" t="n">
        <v>3.240358038018503</v>
      </c>
      <c r="W1092" s="49" t="n">
        <v>3.182177977344912</v>
      </c>
      <c r="X1092" s="49" t="n">
        <v>3.126300553207841</v>
      </c>
      <c r="Y1092" s="49" t="n">
        <v>3.071635378485464</v>
      </c>
      <c r="Z1092" s="49" t="n">
        <v>3.023712057246592</v>
      </c>
      <c r="AA1092" s="49" t="n">
        <v>2.926756864550245</v>
      </c>
      <c r="AB1092" s="49" t="n">
        <v>2.868790773964769</v>
      </c>
      <c r="AC1092" s="49" t="n">
        <v>2.812655057141891</v>
      </c>
      <c r="AD1092" s="49" t="n">
        <v>2.758183886934167</v>
      </c>
      <c r="AE1092" s="49" t="n">
        <v>2.705232379008242</v>
      </c>
      <c r="AF1092" s="50" t="n">
        <v>2.653673159301905</v>
      </c>
    </row>
    <row r="1093" hidden="1" s="108">
      <c r="A1093" s="49" t="inlineStr">
        <is>
          <t>Finland_Offshore_1_low_temp_optimistic</t>
        </is>
      </c>
      <c r="B1093" s="49" t="n">
        <v>4.69504812963061</v>
      </c>
      <c r="C1093" s="49" t="n">
        <v>4.526108786213796</v>
      </c>
      <c r="D1093" s="49" t="n">
        <v>4.38459878438468</v>
      </c>
      <c r="E1093" s="49" t="n">
        <v>4.262591670511139</v>
      </c>
      <c r="F1093" s="49" t="n">
        <v>4.155121623767967</v>
      </c>
      <c r="G1093" s="49" t="n">
        <v>4.058882026793322</v>
      </c>
      <c r="H1093" s="49" t="n">
        <v>3.971565734082168</v>
      </c>
      <c r="I1093" s="49" t="n">
        <v>3.891502257946726</v>
      </c>
      <c r="J1093" s="49" t="n">
        <v>3.817445155183151</v>
      </c>
      <c r="K1093" s="49" t="n">
        <v>3.74844090708853</v>
      </c>
      <c r="L1093" s="49" t="n">
        <v>3.683744589621696</v>
      </c>
      <c r="M1093" s="49" t="n">
        <v>3.562998218792623</v>
      </c>
      <c r="N1093" s="49" t="n">
        <v>3.458239057752493</v>
      </c>
      <c r="O1093" s="49" t="n">
        <v>3.36391727994754</v>
      </c>
      <c r="P1093" s="49" t="n">
        <v>3.277707432564845</v>
      </c>
      <c r="Q1093" s="49" t="n">
        <v>3.198170056791522</v>
      </c>
      <c r="R1093" s="49" t="n">
        <v>3.124800936524954</v>
      </c>
      <c r="S1093" s="49" t="n">
        <v>3.055331032672071</v>
      </c>
      <c r="T1093" s="49" t="n">
        <v>2.989910782477702</v>
      </c>
      <c r="U1093" s="49" t="n">
        <v>2.928799336147698</v>
      </c>
      <c r="V1093" s="49" t="n">
        <v>2.869152117348606</v>
      </c>
      <c r="W1093" s="49" t="n">
        <v>2.801830309218</v>
      </c>
      <c r="X1093" s="49" t="n">
        <v>2.737586967845143</v>
      </c>
      <c r="Y1093" s="49" t="n">
        <v>2.67749043098525</v>
      </c>
      <c r="Z1093" s="49" t="n">
        <v>2.623661001771567</v>
      </c>
      <c r="AA1093" s="49" t="n">
        <v>2.545290072253076</v>
      </c>
      <c r="AB1093" s="49" t="n">
        <v>2.491029083217677</v>
      </c>
      <c r="AC1093" s="49" t="n">
        <v>2.439633840364554</v>
      </c>
      <c r="AD1093" s="49" t="n">
        <v>2.390745689505418</v>
      </c>
      <c r="AE1093" s="49" t="n">
        <v>2.344070450307314</v>
      </c>
      <c r="AF1093" s="50" t="n">
        <v>2.299363877583734</v>
      </c>
    </row>
    <row r="1094" hidden="1" s="108">
      <c r="A1094" s="49" t="inlineStr">
        <is>
          <t>Finland_Offshore_2_low_temp_optimistic</t>
        </is>
      </c>
      <c r="B1094" s="49" t="n">
        <v>5.821264873361065</v>
      </c>
      <c r="C1094" s="49" t="n">
        <v>5.609183301025502</v>
      </c>
      <c r="D1094" s="49" t="n">
        <v>5.432201945591348</v>
      </c>
      <c r="E1094" s="49" t="n">
        <v>5.280172296231261</v>
      </c>
      <c r="F1094" s="49" t="n">
        <v>5.146736488427374</v>
      </c>
      <c r="G1094" s="49" t="n">
        <v>5.027661018381452</v>
      </c>
      <c r="H1094" s="49" t="n">
        <v>4.919992055389955</v>
      </c>
      <c r="I1094" s="49" t="n">
        <v>4.821590912749611</v>
      </c>
      <c r="J1094" s="49" t="n">
        <v>4.730861828199676</v>
      </c>
      <c r="K1094" s="49" t="n">
        <v>4.646584084409061</v>
      </c>
      <c r="L1094" s="49" t="n">
        <v>4.567804037243484</v>
      </c>
      <c r="M1094" s="49" t="n">
        <v>4.417646872414179</v>
      </c>
      <c r="N1094" s="49" t="n">
        <v>4.287915412520578</v>
      </c>
      <c r="O1094" s="49" t="n">
        <v>4.171507282373402</v>
      </c>
      <c r="P1094" s="49" t="n">
        <v>4.065447558074728</v>
      </c>
      <c r="Q1094" s="49" t="n">
        <v>3.9678952378146</v>
      </c>
      <c r="R1094" s="49" t="n">
        <v>3.878206746074447</v>
      </c>
      <c r="S1094" s="49" t="n">
        <v>3.793477540566965</v>
      </c>
      <c r="T1094" s="49" t="n">
        <v>3.713901836558558</v>
      </c>
      <c r="U1094" s="49" t="n">
        <v>3.639813191951277</v>
      </c>
      <c r="V1094" s="49" t="n">
        <v>3.567568419583731</v>
      </c>
      <c r="W1094" s="49" t="n">
        <v>3.485397255354171</v>
      </c>
      <c r="X1094" s="49" t="n">
        <v>3.407149675447098</v>
      </c>
      <c r="Y1094" s="49" t="n">
        <v>3.334196889344143</v>
      </c>
      <c r="Z1094" s="49" t="n">
        <v>3.269259513775309</v>
      </c>
      <c r="AA1094" s="49" t="n">
        <v>3.172838490017619</v>
      </c>
      <c r="AB1094" s="49" t="n">
        <v>3.107310044216895</v>
      </c>
      <c r="AC1094" s="49" t="n">
        <v>3.045440527212535</v>
      </c>
      <c r="AD1094" s="49" t="n">
        <v>2.986771613840737</v>
      </c>
      <c r="AE1094" s="49" t="n">
        <v>2.930927447375745</v>
      </c>
      <c r="AF1094" s="50" t="n">
        <v>2.877596040292869</v>
      </c>
    </row>
    <row r="1095" hidden="1" s="108">
      <c r="A1095" s="49" t="inlineStr">
        <is>
          <t>Finland_PV_4_low_temp_optimistic</t>
        </is>
      </c>
      <c r="B1095" s="49" t="n">
        <v>4.482278571210156</v>
      </c>
      <c r="C1095" s="49" t="n">
        <v>4.25744545195523</v>
      </c>
      <c r="D1095" s="49" t="n">
        <v>4.068692261847351</v>
      </c>
      <c r="E1095" s="49" t="n">
        <v>3.905493443153826</v>
      </c>
      <c r="F1095" s="49" t="n">
        <v>3.761242129111086</v>
      </c>
      <c r="G1095" s="49" t="n">
        <v>3.631546981555636</v>
      </c>
      <c r="H1095" s="49" t="n">
        <v>3.513356166690487</v>
      </c>
      <c r="I1095" s="49" t="n">
        <v>3.404471522257822</v>
      </c>
      <c r="J1095" s="49" t="n">
        <v>3.303262577471378</v>
      </c>
      <c r="K1095" s="49" t="n">
        <v>3.208489864482378</v>
      </c>
      <c r="L1095" s="49" t="n">
        <v>3.119191281093499</v>
      </c>
      <c r="M1095" s="49" t="n">
        <v>3.012844800117691</v>
      </c>
      <c r="N1095" s="49" t="n">
        <v>2.914273742214792</v>
      </c>
      <c r="O1095" s="49" t="n">
        <v>2.821027058529443</v>
      </c>
      <c r="P1095" s="49" t="n">
        <v>2.732611493979038</v>
      </c>
      <c r="Q1095" s="49" t="n">
        <v>2.647481612973239</v>
      </c>
      <c r="R1095" s="49" t="n">
        <v>2.564698949415916</v>
      </c>
      <c r="S1095" s="49" t="n">
        <v>2.486101138162644</v>
      </c>
      <c r="T1095" s="49" t="n">
        <v>2.410290107224964</v>
      </c>
      <c r="U1095" s="49" t="n">
        <v>2.337456768685047</v>
      </c>
      <c r="V1095" s="49" t="n">
        <v>2.266483032469733</v>
      </c>
      <c r="W1095" s="49" t="n">
        <v>2.195205346785026</v>
      </c>
      <c r="X1095" s="49" t="n">
        <v>2.125056013232111</v>
      </c>
      <c r="Y1095" s="49" t="n">
        <v>2.057634421721067</v>
      </c>
      <c r="Z1095" s="49" t="n">
        <v>1.998827855340276</v>
      </c>
      <c r="AA1095" s="49" t="n">
        <v>1.90428093150579</v>
      </c>
      <c r="AB1095" s="49" t="n">
        <v>1.839587347069816</v>
      </c>
      <c r="AC1095" s="49" t="n">
        <v>1.777304134752059</v>
      </c>
      <c r="AD1095" s="49" t="n">
        <v>1.717162139530279</v>
      </c>
      <c r="AE1095" s="49" t="n">
        <v>1.658935041372964</v>
      </c>
      <c r="AF1095" s="50" t="n">
        <v>1.602430800618741</v>
      </c>
    </row>
    <row r="1096" hidden="1" s="108">
      <c r="A1096" s="49" t="inlineStr">
        <is>
          <t>Finland_Onshore_3_high_temp_optimistic</t>
        </is>
      </c>
      <c r="B1096" s="49" t="n">
        <v>6.702220347334941</v>
      </c>
      <c r="C1096" s="49" t="n">
        <v>6.400663637213738</v>
      </c>
      <c r="D1096" s="49" t="n">
        <v>6.11250924155285</v>
      </c>
      <c r="E1096" s="49" t="n">
        <v>5.833589425508679</v>
      </c>
      <c r="F1096" s="49" t="n">
        <v>5.560839151483648</v>
      </c>
      <c r="G1096" s="49" t="n">
        <v>5.291900593281304</v>
      </c>
      <c r="H1096" s="49" t="n">
        <v>5.024884507502124</v>
      </c>
      <c r="I1096" s="49" t="n">
        <v>4.758218845664835</v>
      </c>
      <c r="J1096" s="49" t="n">
        <v>4.490548378239639</v>
      </c>
      <c r="K1096" s="49" t="n">
        <v>4.22066536906373</v>
      </c>
      <c r="L1096" s="49" t="n">
        <v>3.947459753083027</v>
      </c>
      <c r="M1096" s="49" t="n">
        <v>3.860439500477651</v>
      </c>
      <c r="N1096" s="49" t="n">
        <v>3.792275318118369</v>
      </c>
      <c r="O1096" s="49" t="n">
        <v>3.726184316661092</v>
      </c>
      <c r="P1096" s="49" t="n">
        <v>3.662297773133678</v>
      </c>
      <c r="Q1096" s="49" t="n">
        <v>3.601212924275752</v>
      </c>
      <c r="R1096" s="49" t="n">
        <v>3.541095525634899</v>
      </c>
      <c r="S1096" s="49" t="n">
        <v>3.482241880490163</v>
      </c>
      <c r="T1096" s="49" t="n">
        <v>3.427844912706624</v>
      </c>
      <c r="U1096" s="49" t="n">
        <v>3.372798566545582</v>
      </c>
      <c r="V1096" s="49" t="n">
        <v>3.317474555969326</v>
      </c>
      <c r="W1096" s="49" t="n">
        <v>3.269281756743289</v>
      </c>
      <c r="X1096" s="49" t="n">
        <v>3.222901642613556</v>
      </c>
      <c r="Y1096" s="49" t="n">
        <v>3.177349295532543</v>
      </c>
      <c r="Z1096" s="49" t="n">
        <v>3.137749903941763</v>
      </c>
      <c r="AA1096" s="49" t="n">
        <v>3.052444249031375</v>
      </c>
      <c r="AB1096" s="49" t="n">
        <v>3.002899129544654</v>
      </c>
      <c r="AC1096" s="49" t="n">
        <v>2.954771737962536</v>
      </c>
      <c r="AD1096" s="49" t="n">
        <v>2.907923750270185</v>
      </c>
      <c r="AE1096" s="49" t="n">
        <v>2.862234715659087</v>
      </c>
      <c r="AF1096" s="50" t="n">
        <v>2.817599109836389</v>
      </c>
    </row>
    <row r="1097" hidden="1" s="108">
      <c r="A1097" s="49" t="inlineStr">
        <is>
          <t>Finland_Offshore_1_high_temp_optimistic</t>
        </is>
      </c>
      <c r="B1097" s="49" t="n">
        <v>5.779370635498813</v>
      </c>
      <c r="C1097" s="49" t="n">
        <v>5.494522091618755</v>
      </c>
      <c r="D1097" s="49" t="n">
        <v>5.234104879720944</v>
      </c>
      <c r="E1097" s="49" t="n">
        <v>4.990549934303078</v>
      </c>
      <c r="F1097" s="49" t="n">
        <v>4.759077697554266</v>
      </c>
      <c r="G1097" s="49" t="n">
        <v>4.536472439431852</v>
      </c>
      <c r="H1097" s="49" t="n">
        <v>4.320460222957131</v>
      </c>
      <c r="I1097" s="49" t="n">
        <v>4.109366396285475</v>
      </c>
      <c r="J1097" s="49" t="n">
        <v>3.901914592575188</v>
      </c>
      <c r="K1097" s="49" t="n">
        <v>3.697102559522469</v>
      </c>
      <c r="L1097" s="49" t="n">
        <v>3.494122128124819</v>
      </c>
      <c r="M1097" s="49" t="n">
        <v>3.396179513060186</v>
      </c>
      <c r="N1097" s="49" t="n">
        <v>3.311350249756959</v>
      </c>
      <c r="O1097" s="49" t="n">
        <v>3.234965178818082</v>
      </c>
      <c r="P1097" s="49" t="n">
        <v>3.165094654798399</v>
      </c>
      <c r="Q1097" s="49" t="n">
        <v>3.100554904033472</v>
      </c>
      <c r="R1097" s="49" t="n">
        <v>3.040963919637492</v>
      </c>
      <c r="S1097" s="49" t="n">
        <v>2.984383933300374</v>
      </c>
      <c r="T1097" s="49" t="n">
        <v>2.930982563899641</v>
      </c>
      <c r="U1097" s="49" t="n">
        <v>2.881024956417729</v>
      </c>
      <c r="V1097" s="49" t="n">
        <v>2.832027437054769</v>
      </c>
      <c r="W1097" s="49" t="n">
        <v>2.775843117240998</v>
      </c>
      <c r="X1097" s="49" t="n">
        <v>2.722037198064027</v>
      </c>
      <c r="Y1097" s="49" t="n">
        <v>2.671591080510511</v>
      </c>
      <c r="Z1097" s="49" t="n">
        <v>2.626440285050238</v>
      </c>
      <c r="AA1097" s="49" t="n">
        <v>2.55892708305064</v>
      </c>
      <c r="AB1097" s="49" t="n">
        <v>2.512744600067643</v>
      </c>
      <c r="AC1097" s="49" t="n">
        <v>2.468864660386988</v>
      </c>
      <c r="AD1097" s="49" t="n">
        <v>2.426985457469146</v>
      </c>
      <c r="AE1097" s="49" t="n">
        <v>2.386860035026522</v>
      </c>
      <c r="AF1097" s="50" t="n">
        <v>2.34828387177404</v>
      </c>
    </row>
    <row r="1098" hidden="1" s="108">
      <c r="A1098" s="49" t="inlineStr">
        <is>
          <t>Finland_Offshore_2_high_temp_optimistic</t>
        </is>
      </c>
      <c r="B1098" s="49" t="n">
        <v>6.710510373147429</v>
      </c>
      <c r="C1098" s="49" t="n">
        <v>6.389001267774617</v>
      </c>
      <c r="D1098" s="49" t="n">
        <v>6.098614078224918</v>
      </c>
      <c r="E1098" s="49" t="n">
        <v>5.82991515181418</v>
      </c>
      <c r="F1098" s="49" t="n">
        <v>5.576960643807405</v>
      </c>
      <c r="G1098" s="49" t="n">
        <v>5.335763440079436</v>
      </c>
      <c r="H1098" s="49" t="n">
        <v>5.103515286853294</v>
      </c>
      <c r="I1098" s="49" t="n">
        <v>4.878158589899938</v>
      </c>
      <c r="J1098" s="49" t="n">
        <v>4.658135212748618</v>
      </c>
      <c r="K1098" s="49" t="n">
        <v>4.442231366512358</v>
      </c>
      <c r="L1098" s="49" t="n">
        <v>4.229477702807307</v>
      </c>
      <c r="M1098" s="49" t="n">
        <v>4.109295481498514</v>
      </c>
      <c r="N1098" s="49" t="n">
        <v>4.005786344159072</v>
      </c>
      <c r="O1098" s="49" t="n">
        <v>3.913008559118611</v>
      </c>
      <c r="P1098" s="49" t="n">
        <v>3.828506936708113</v>
      </c>
      <c r="Q1098" s="49" t="n">
        <v>3.750775457187691</v>
      </c>
      <c r="R1098" s="49" t="n">
        <v>3.679328611617323</v>
      </c>
      <c r="S1098" s="49" t="n">
        <v>3.61170008241957</v>
      </c>
      <c r="T1098" s="49" t="n">
        <v>3.548103775812587</v>
      </c>
      <c r="U1098" s="49" t="n">
        <v>3.488877806884774</v>
      </c>
      <c r="V1098" s="49" t="n">
        <v>3.430860251721691</v>
      </c>
      <c r="W1098" s="49" t="n">
        <v>3.363643966376729</v>
      </c>
      <c r="X1098" s="49" t="n">
        <v>3.299448424627368</v>
      </c>
      <c r="Y1098" s="49" t="n">
        <v>3.239525270550976</v>
      </c>
      <c r="Z1098" s="49" t="n">
        <v>3.186342622537846</v>
      </c>
      <c r="AA1098" s="49" t="n">
        <v>3.104658891196605</v>
      </c>
      <c r="AB1098" s="49" t="n">
        <v>3.050148359757296</v>
      </c>
      <c r="AC1098" s="49" t="n">
        <v>2.998568344120862</v>
      </c>
      <c r="AD1098" s="49" t="n">
        <v>2.94953550321454</v>
      </c>
      <c r="AE1098" s="49" t="n">
        <v>2.902736200467353</v>
      </c>
      <c r="AF1098" s="50" t="n">
        <v>2.857910724423417</v>
      </c>
    </row>
    <row r="1099" hidden="1" s="108">
      <c r="A1099" s="49" t="inlineStr">
        <is>
          <t>Finland_PV_4_high_temp_optimistic</t>
        </is>
      </c>
      <c r="B1099" s="49" t="n">
        <v>8.509107130847962</v>
      </c>
      <c r="C1099" s="49" t="n">
        <v>7.931617924402978</v>
      </c>
      <c r="D1099" s="49" t="n">
        <v>7.396916641890121</v>
      </c>
      <c r="E1099" s="49" t="n">
        <v>6.890808197127077</v>
      </c>
      <c r="F1099" s="49" t="n">
        <v>6.404251338823522</v>
      </c>
      <c r="G1099" s="49" t="n">
        <v>5.931120655074986</v>
      </c>
      <c r="H1099" s="49" t="n">
        <v>5.46705252469321</v>
      </c>
      <c r="I1099" s="49" t="n">
        <v>5.008803278407262</v>
      </c>
      <c r="J1099" s="49" t="n">
        <v>4.553870130601479</v>
      </c>
      <c r="K1099" s="49" t="n">
        <v>4.100256017762621</v>
      </c>
      <c r="L1099" s="49" t="n">
        <v>3.646317557163009</v>
      </c>
      <c r="M1099" s="49" t="n">
        <v>3.548400204496495</v>
      </c>
      <c r="N1099" s="49" t="n">
        <v>3.457159713733453</v>
      </c>
      <c r="O1099" s="49" t="n">
        <v>3.370354125232167</v>
      </c>
      <c r="P1099" s="49" t="n">
        <v>3.287578328389246</v>
      </c>
      <c r="Q1099" s="49" t="n">
        <v>3.207404419249872</v>
      </c>
      <c r="R1099" s="49" t="n">
        <v>3.128965724873481</v>
      </c>
      <c r="S1099" s="49" t="n">
        <v>3.054079192278362</v>
      </c>
      <c r="T1099" s="49" t="n">
        <v>2.981432584889245</v>
      </c>
      <c r="U1099" s="49" t="n">
        <v>2.911248557758268</v>
      </c>
      <c r="V1099" s="49" t="n">
        <v>2.842463300533333</v>
      </c>
      <c r="W1099" s="49" t="n">
        <v>2.772816623553332</v>
      </c>
      <c r="X1099" s="49" t="n">
        <v>2.703918717737899</v>
      </c>
      <c r="Y1099" s="49" t="n">
        <v>2.637379823726632</v>
      </c>
      <c r="Z1099" s="49" t="n">
        <v>2.579133181349195</v>
      </c>
      <c r="AA1099" s="49" t="n">
        <v>2.484660476475213</v>
      </c>
      <c r="AB1099" s="49" t="n">
        <v>2.419782675832989</v>
      </c>
      <c r="AC1099" s="49" t="n">
        <v>2.357034713768609</v>
      </c>
      <c r="AD1099" s="49" t="n">
        <v>2.296173279487792</v>
      </c>
      <c r="AE1099" s="49" t="n">
        <v>2.236994434606518</v>
      </c>
      <c r="AF1099" s="50" t="n">
        <v>2.17932571394793</v>
      </c>
    </row>
    <row r="1100" hidden="1" s="108">
      <c r="A1100" s="49" t="inlineStr">
        <is>
          <t>France_Onshore_1_low_temp_optimistic</t>
        </is>
      </c>
      <c r="B1100" s="49" t="n">
        <v>2.697292639672237</v>
      </c>
      <c r="C1100" s="49" t="n">
        <v>2.619156120167831</v>
      </c>
      <c r="D1100" s="49" t="n">
        <v>2.549675651947922</v>
      </c>
      <c r="E1100" s="49" t="n">
        <v>2.486955045938128</v>
      </c>
      <c r="F1100" s="49" t="n">
        <v>2.429650488648461</v>
      </c>
      <c r="G1100" s="49" t="n">
        <v>2.37677696104652</v>
      </c>
      <c r="H1100" s="49" t="n">
        <v>2.327592174939744</v>
      </c>
      <c r="I1100" s="49" t="n">
        <v>2.28152366347561</v>
      </c>
      <c r="J1100" s="49" t="n">
        <v>2.238121172578682</v>
      </c>
      <c r="K1100" s="49" t="n">
        <v>2.197024540806447</v>
      </c>
      <c r="L1100" s="49" t="n">
        <v>2.157941414181973</v>
      </c>
      <c r="M1100" s="49" t="n">
        <v>2.10058005046842</v>
      </c>
      <c r="N1100" s="49" t="n">
        <v>2.054770638216035</v>
      </c>
      <c r="O1100" s="49" t="n">
        <v>2.010491831566715</v>
      </c>
      <c r="P1100" s="49" t="n">
        <v>1.967805080033793</v>
      </c>
      <c r="Q1100" s="49" t="n">
        <v>1.927044817767453</v>
      </c>
      <c r="R1100" s="49" t="n">
        <v>1.887118267197284</v>
      </c>
      <c r="S1100" s="49" t="n">
        <v>1.848189246997776</v>
      </c>
      <c r="T1100" s="49" t="n">
        <v>1.812105441201614</v>
      </c>
      <c r="U1100" s="49" t="n">
        <v>1.775877530133758</v>
      </c>
      <c r="V1100" s="49" t="n">
        <v>1.739720320152192</v>
      </c>
      <c r="W1100" s="49" t="n">
        <v>1.707951192498249</v>
      </c>
      <c r="X1100" s="49" t="n">
        <v>1.677418292863841</v>
      </c>
      <c r="Y1100" s="49" t="n">
        <v>1.647544893448628</v>
      </c>
      <c r="Z1100" s="49" t="n">
        <v>1.621258096571534</v>
      </c>
      <c r="AA1100" s="49" t="n">
        <v>1.569034153293617</v>
      </c>
      <c r="AB1100" s="49" t="n">
        <v>1.537465303312654</v>
      </c>
      <c r="AC1100" s="49" t="n">
        <v>1.506883304919677</v>
      </c>
      <c r="AD1100" s="49" t="n">
        <v>1.477200712772826</v>
      </c>
      <c r="AE1100" s="49" t="n">
        <v>1.44834115683048</v>
      </c>
      <c r="AF1100" s="50" t="n">
        <v>1.420237529052045</v>
      </c>
    </row>
    <row r="1101" hidden="1" s="108">
      <c r="A1101" s="49" t="inlineStr">
        <is>
          <t>France_Onshore_2_low_temp_optimistic</t>
        </is>
      </c>
      <c r="B1101" s="49" t="n">
        <v>3.398206930003763</v>
      </c>
      <c r="C1101" s="49" t="n">
        <v>3.299484934424628</v>
      </c>
      <c r="D1101" s="49" t="n">
        <v>3.211799052079838</v>
      </c>
      <c r="E1101" s="49" t="n">
        <v>3.132730391812775</v>
      </c>
      <c r="F1101" s="49" t="n">
        <v>3.060564701695318</v>
      </c>
      <c r="G1101" s="49" t="n">
        <v>2.994045429043852</v>
      </c>
      <c r="H1101" s="49" t="n">
        <v>2.932225664348053</v>
      </c>
      <c r="I1101" s="49" t="n">
        <v>2.874375134205215</v>
      </c>
      <c r="J1101" s="49" t="n">
        <v>2.819919469178683</v>
      </c>
      <c r="K1101" s="49" t="n">
        <v>2.768399229388574</v>
      </c>
      <c r="L1101" s="49" t="n">
        <v>2.719441476086747</v>
      </c>
      <c r="M1101" s="49" t="n">
        <v>2.647284168913694</v>
      </c>
      <c r="N1101" s="49" t="n">
        <v>2.589843989238069</v>
      </c>
      <c r="O1101" s="49" t="n">
        <v>2.534342710192539</v>
      </c>
      <c r="P1101" s="49" t="n">
        <v>2.480858643562332</v>
      </c>
      <c r="Q1101" s="49" t="n">
        <v>2.429818090119216</v>
      </c>
      <c r="R1101" s="49" t="n">
        <v>2.379827877467124</v>
      </c>
      <c r="S1101" s="49" t="n">
        <v>2.331096884029085</v>
      </c>
      <c r="T1101" s="49" t="n">
        <v>2.285980329337085</v>
      </c>
      <c r="U1101" s="49" t="n">
        <v>2.240667665009003</v>
      </c>
      <c r="V1101" s="49" t="n">
        <v>2.195432870519747</v>
      </c>
      <c r="W1101" s="49" t="n">
        <v>2.155758164137621</v>
      </c>
      <c r="X1101" s="49" t="n">
        <v>2.117659529595586</v>
      </c>
      <c r="Y1101" s="49" t="n">
        <v>2.080402167195575</v>
      </c>
      <c r="Z1101" s="49" t="n">
        <v>2.047718335781618</v>
      </c>
      <c r="AA1101" s="49" t="n">
        <v>1.98196414467535</v>
      </c>
      <c r="AB1101" s="49" t="n">
        <v>1.942545118489354</v>
      </c>
      <c r="AC1101" s="49" t="n">
        <v>1.904385169849599</v>
      </c>
      <c r="AD1101" s="49" t="n">
        <v>1.867373169443867</v>
      </c>
      <c r="AE1101" s="49" t="n">
        <v>1.831412085131713</v>
      </c>
      <c r="AF1101" s="50" t="n">
        <v>1.796416674072132</v>
      </c>
    </row>
    <row r="1102" hidden="1" s="108">
      <c r="A1102" s="49" t="inlineStr">
        <is>
          <t>France_Onshore_3_low_temp_optimistic</t>
        </is>
      </c>
      <c r="B1102" s="49" t="n">
        <v>4.492100761571105</v>
      </c>
      <c r="C1102" s="49" t="n">
        <v>4.361231734698106</v>
      </c>
      <c r="D1102" s="49" t="n">
        <v>4.245112488959846</v>
      </c>
      <c r="E1102" s="49" t="n">
        <v>4.14051155540094</v>
      </c>
      <c r="F1102" s="49" t="n">
        <v>4.045138883751907</v>
      </c>
      <c r="G1102" s="49" t="n">
        <v>3.957315909862566</v>
      </c>
      <c r="H1102" s="49" t="n">
        <v>3.875777743720541</v>
      </c>
      <c r="I1102" s="49" t="n">
        <v>3.799548908423388</v>
      </c>
      <c r="J1102" s="49" t="n">
        <v>3.727862201068725</v>
      </c>
      <c r="K1102" s="49" t="n">
        <v>3.660103951215325</v>
      </c>
      <c r="L1102" s="49" t="n">
        <v>3.595776041337071</v>
      </c>
      <c r="M1102" s="49" t="n">
        <v>3.500487882690103</v>
      </c>
      <c r="N1102" s="49" t="n">
        <v>3.424889928281944</v>
      </c>
      <c r="O1102" s="49" t="n">
        <v>3.351879186517554</v>
      </c>
      <c r="P1102" s="49" t="n">
        <v>3.281560975008119</v>
      </c>
      <c r="Q1102" s="49" t="n">
        <v>3.214506541298833</v>
      </c>
      <c r="R1102" s="49" t="n">
        <v>3.148851140808656</v>
      </c>
      <c r="S1102" s="49" t="n">
        <v>3.084874753773707</v>
      </c>
      <c r="T1102" s="49" t="n">
        <v>3.025731514677776</v>
      </c>
      <c r="U1102" s="49" t="n">
        <v>2.966319441959788</v>
      </c>
      <c r="V1102" s="49" t="n">
        <v>2.907005474464555</v>
      </c>
      <c r="W1102" s="49" t="n">
        <v>2.855287169280817</v>
      </c>
      <c r="X1102" s="49" t="n">
        <v>2.805613405543537</v>
      </c>
      <c r="Y1102" s="49" t="n">
        <v>2.756998433110753</v>
      </c>
      <c r="Z1102" s="49" t="n">
        <v>2.714431315662826</v>
      </c>
      <c r="AA1102" s="49" t="n">
        <v>2.62758599103423</v>
      </c>
      <c r="AB1102" s="49" t="n">
        <v>2.575890135929794</v>
      </c>
      <c r="AC1102" s="49" t="n">
        <v>2.525808896090714</v>
      </c>
      <c r="AD1102" s="49" t="n">
        <v>2.477191188508249</v>
      </c>
      <c r="AE1102" s="49" t="n">
        <v>2.429904857290451</v>
      </c>
      <c r="AF1102" s="50" t="n">
        <v>2.383833563591718</v>
      </c>
    </row>
    <row r="1103" hidden="1" s="108">
      <c r="A1103" s="49" t="inlineStr">
        <is>
          <t>France_Offshore_1_low_temp_optimistic</t>
        </is>
      </c>
      <c r="B1103" s="49" t="n">
        <v>4.586257472463167</v>
      </c>
      <c r="C1103" s="49" t="n">
        <v>4.422108218446763</v>
      </c>
      <c r="D1103" s="49" t="n">
        <v>4.284389096183268</v>
      </c>
      <c r="E1103" s="49" t="n">
        <v>4.165463755352225</v>
      </c>
      <c r="F1103" s="49" t="n">
        <v>4.060548087412676</v>
      </c>
      <c r="G1103" s="49" t="n">
        <v>3.966456447982953</v>
      </c>
      <c r="H1103" s="49" t="n">
        <v>3.880966079639517</v>
      </c>
      <c r="I1103" s="49" t="n">
        <v>3.802467580515858</v>
      </c>
      <c r="J1103" s="49" t="n">
        <v>3.729760074238522</v>
      </c>
      <c r="K1103" s="49" t="n">
        <v>3.661924889618525</v>
      </c>
      <c r="L1103" s="49" t="n">
        <v>3.598244317519761</v>
      </c>
      <c r="M1103" s="49" t="n">
        <v>3.480442425732079</v>
      </c>
      <c r="N1103" s="49" t="n">
        <v>3.378054422610558</v>
      </c>
      <c r="O1103" s="49" t="n">
        <v>3.285734813109427</v>
      </c>
      <c r="P1103" s="49" t="n">
        <v>3.201243698536395</v>
      </c>
      <c r="Q1103" s="49" t="n">
        <v>3.12319452111735</v>
      </c>
      <c r="R1103" s="49" t="n">
        <v>3.05110154069874</v>
      </c>
      <c r="S1103" s="49" t="n">
        <v>2.982779044202477</v>
      </c>
      <c r="T1103" s="49" t="n">
        <v>2.918371819351829</v>
      </c>
      <c r="U1103" s="49" t="n">
        <v>2.858129384817504</v>
      </c>
      <c r="V1103" s="49" t="n">
        <v>2.799311531127329</v>
      </c>
      <c r="W1103" s="49" t="n">
        <v>2.733122935695055</v>
      </c>
      <c r="X1103" s="49" t="n">
        <v>2.669908709458387</v>
      </c>
      <c r="Y1103" s="49" t="n">
        <v>2.610697411256072</v>
      </c>
      <c r="Z1103" s="49" t="n">
        <v>2.557530624907968</v>
      </c>
      <c r="AA1103" s="49" t="n">
        <v>2.480735934683305</v>
      </c>
      <c r="AB1103" s="49" t="n">
        <v>2.427170141361101</v>
      </c>
      <c r="AC1103" s="49" t="n">
        <v>2.37637186947947</v>
      </c>
      <c r="AD1103" s="49" t="n">
        <v>2.327995325757892</v>
      </c>
      <c r="AE1103" s="49" t="n">
        <v>2.281756853433902</v>
      </c>
      <c r="AF1103" s="50" t="n">
        <v>2.237420921418071</v>
      </c>
    </row>
    <row r="1104" hidden="1" s="108">
      <c r="A1104" s="49" t="inlineStr">
        <is>
          <t>France_Offshore_2_low_temp_optimistic</t>
        </is>
      </c>
      <c r="B1104" s="49" t="n">
        <v>5.926385658906123</v>
      </c>
      <c r="C1104" s="49" t="n">
        <v>5.7112637129966</v>
      </c>
      <c r="D1104" s="49" t="n">
        <v>5.531546785963035</v>
      </c>
      <c r="E1104" s="49" t="n">
        <v>5.376999802438446</v>
      </c>
      <c r="F1104" s="49" t="n">
        <v>5.241210653175203</v>
      </c>
      <c r="G1104" s="49" t="n">
        <v>5.11990970251288</v>
      </c>
      <c r="H1104" s="49" t="n">
        <v>5.010117898847861</v>
      </c>
      <c r="I1104" s="49" t="n">
        <v>4.909678284907933</v>
      </c>
      <c r="J1104" s="49" t="n">
        <v>4.816981457216386</v>
      </c>
      <c r="K1104" s="49" t="n">
        <v>4.730796255215988</v>
      </c>
      <c r="L1104" s="49" t="n">
        <v>4.650160868953514</v>
      </c>
      <c r="M1104" s="49" t="n">
        <v>4.497426242345423</v>
      </c>
      <c r="N1104" s="49" t="n">
        <v>4.365304292859633</v>
      </c>
      <c r="O1104" s="49" t="n">
        <v>4.246631361195891</v>
      </c>
      <c r="P1104" s="49" t="n">
        <v>4.138406606606069</v>
      </c>
      <c r="Q1104" s="49" t="n">
        <v>4.038772871561583</v>
      </c>
      <c r="R1104" s="49" t="n">
        <v>3.94708063817355</v>
      </c>
      <c r="S1104" s="49" t="n">
        <v>3.860400418934859</v>
      </c>
      <c r="T1104" s="49" t="n">
        <v>3.778927710967794</v>
      </c>
      <c r="U1104" s="49" t="n">
        <v>3.702998513322776</v>
      </c>
      <c r="V1104" s="49" t="n">
        <v>3.62893874775866</v>
      </c>
      <c r="W1104" s="49" t="n">
        <v>3.544896781640782</v>
      </c>
      <c r="X1104" s="49" t="n">
        <v>3.464818042697104</v>
      </c>
      <c r="Y1104" s="49" t="n">
        <v>3.390084657762541</v>
      </c>
      <c r="Z1104" s="49" t="n">
        <v>3.323439112880411</v>
      </c>
      <c r="AA1104" s="49" t="n">
        <v>3.225056959285615</v>
      </c>
      <c r="AB1104" s="49" t="n">
        <v>3.157827925737874</v>
      </c>
      <c r="AC1104" s="49" t="n">
        <v>3.094293290855474</v>
      </c>
      <c r="AD1104" s="49" t="n">
        <v>3.033990585723612</v>
      </c>
      <c r="AE1104" s="49" t="n">
        <v>2.976540534918747</v>
      </c>
      <c r="AF1104" s="50" t="n">
        <v>2.921628294518405</v>
      </c>
    </row>
    <row r="1105" hidden="1" s="108">
      <c r="A1105" s="49" t="inlineStr">
        <is>
          <t>France_PV_4_low_temp_optimistic</t>
        </is>
      </c>
      <c r="B1105" s="49" t="n">
        <v>4.526256866173346</v>
      </c>
      <c r="C1105" s="49" t="n">
        <v>4.298934766004326</v>
      </c>
      <c r="D1105" s="49" t="n">
        <v>4.108165342329078</v>
      </c>
      <c r="E1105" s="49" t="n">
        <v>3.943279810601953</v>
      </c>
      <c r="F1105" s="49" t="n">
        <v>3.797581198249218</v>
      </c>
      <c r="G1105" s="49" t="n">
        <v>3.66661818561732</v>
      </c>
      <c r="H1105" s="49" t="n">
        <v>3.547297224510421</v>
      </c>
      <c r="I1105" s="49" t="n">
        <v>3.437390113499166</v>
      </c>
      <c r="J1105" s="49" t="n">
        <v>3.335244128217318</v>
      </c>
      <c r="K1105" s="49" t="n">
        <v>3.239602923860062</v>
      </c>
      <c r="L1105" s="49" t="n">
        <v>3.149491344831771</v>
      </c>
      <c r="M1105" s="49" t="n">
        <v>3.042110095798248</v>
      </c>
      <c r="N1105" s="49" t="n">
        <v>2.942584471260556</v>
      </c>
      <c r="O1105" s="49" t="n">
        <v>2.848437003524214</v>
      </c>
      <c r="P1105" s="49" t="n">
        <v>2.759168292188412</v>
      </c>
      <c r="Q1105" s="49" t="n">
        <v>2.6732166493745</v>
      </c>
      <c r="R1105" s="49" t="n">
        <v>2.589633826501155</v>
      </c>
      <c r="S1105" s="49" t="n">
        <v>2.510274632426904</v>
      </c>
      <c r="T1105" s="49" t="n">
        <v>2.433726755665186</v>
      </c>
      <c r="U1105" s="49" t="n">
        <v>2.360182320737306</v>
      </c>
      <c r="V1105" s="49" t="n">
        <v>2.288512213982255</v>
      </c>
      <c r="W1105" s="49" t="n">
        <v>2.216554795949741</v>
      </c>
      <c r="X1105" s="49" t="n">
        <v>2.145737200694153</v>
      </c>
      <c r="Y1105" s="49" t="n">
        <v>2.077674099569212</v>
      </c>
      <c r="Z1105" s="49" t="n">
        <v>2.018309469681463</v>
      </c>
      <c r="AA1105" s="49" t="n">
        <v>1.922862759587836</v>
      </c>
      <c r="AB1105" s="49" t="n">
        <v>1.857555890364853</v>
      </c>
      <c r="AC1105" s="49" t="n">
        <v>1.794684115639722</v>
      </c>
      <c r="AD1105" s="49" t="n">
        <v>1.73397605329754</v>
      </c>
      <c r="AE1105" s="49" t="n">
        <v>1.675203514933261</v>
      </c>
      <c r="AF1105" s="50" t="n">
        <v>1.618172879481969</v>
      </c>
    </row>
    <row r="1106" hidden="1" s="108">
      <c r="A1106" s="49" t="inlineStr">
        <is>
          <t>France_Onshore_1_high_temp_optimistic</t>
        </is>
      </c>
      <c r="B1106" s="49" t="n">
        <v>3.834402556560137</v>
      </c>
      <c r="C1106" s="49" t="n">
        <v>3.649357446296649</v>
      </c>
      <c r="D1106" s="49" t="n">
        <v>3.47173955967811</v>
      </c>
      <c r="E1106" s="49" t="n">
        <v>3.299539451117855</v>
      </c>
      <c r="F1106" s="49" t="n">
        <v>3.131308388857259</v>
      </c>
      <c r="G1106" s="49" t="n">
        <v>2.965961249463883</v>
      </c>
      <c r="H1106" s="49" t="n">
        <v>2.802658122567093</v>
      </c>
      <c r="I1106" s="49" t="n">
        <v>2.640729769573603</v>
      </c>
      <c r="J1106" s="49" t="n">
        <v>2.479628811728792</v>
      </c>
      <c r="K1106" s="49" t="n">
        <v>2.318896677124553</v>
      </c>
      <c r="L1106" s="49" t="n">
        <v>2.158140556987632</v>
      </c>
      <c r="M1106" s="49" t="n">
        <v>2.110687254598258</v>
      </c>
      <c r="N1106" s="49" t="n">
        <v>2.073076701027176</v>
      </c>
      <c r="O1106" s="49" t="n">
        <v>2.036559745995222</v>
      </c>
      <c r="P1106" s="49" t="n">
        <v>2.001205650658705</v>
      </c>
      <c r="Q1106" s="49" t="n">
        <v>1.967327017933865</v>
      </c>
      <c r="R1106" s="49" t="n">
        <v>1.93396710631599</v>
      </c>
      <c r="S1106" s="49" t="n">
        <v>1.901281002675678</v>
      </c>
      <c r="T1106" s="49" t="n">
        <v>1.8709373930011</v>
      </c>
      <c r="U1106" s="49" t="n">
        <v>1.840269585103012</v>
      </c>
      <c r="V1106" s="49" t="n">
        <v>1.80947154101821</v>
      </c>
      <c r="W1106" s="49" t="n">
        <v>1.782375693083193</v>
      </c>
      <c r="X1106" s="49" t="n">
        <v>1.756246328184107</v>
      </c>
      <c r="Y1106" s="49" t="n">
        <v>1.730569066763853</v>
      </c>
      <c r="Z1106" s="49" t="n">
        <v>1.708026818868199</v>
      </c>
      <c r="AA1106" s="49" t="n">
        <v>1.661577352581809</v>
      </c>
      <c r="AB1106" s="49" t="n">
        <v>1.633862332696574</v>
      </c>
      <c r="AC1106" s="49" t="n">
        <v>1.606908453231045</v>
      </c>
      <c r="AD1106" s="49" t="n">
        <v>1.580644061070108</v>
      </c>
      <c r="AE1106" s="49" t="n">
        <v>1.555006806939643</v>
      </c>
      <c r="AF1106" s="50" t="n">
        <v>1.529942112343149</v>
      </c>
    </row>
    <row r="1107" hidden="1" s="108">
      <c r="A1107" s="49" t="inlineStr">
        <is>
          <t>France_Onshore_2_high_temp_optimistic</t>
        </is>
      </c>
      <c r="B1107" s="49" t="n">
        <v>4.663166110792901</v>
      </c>
      <c r="C1107" s="49" t="n">
        <v>4.446175980698342</v>
      </c>
      <c r="D1107" s="49" t="n">
        <v>4.238383981845891</v>
      </c>
      <c r="E1107" s="49" t="n">
        <v>4.0371318920836</v>
      </c>
      <c r="F1107" s="49" t="n">
        <v>3.840488026432056</v>
      </c>
      <c r="G1107" s="49" t="n">
        <v>3.646990169023837</v>
      </c>
      <c r="H1107" s="49" t="n">
        <v>3.455490973368601</v>
      </c>
      <c r="I1107" s="49" t="n">
        <v>3.265060432792587</v>
      </c>
      <c r="J1107" s="49" t="n">
        <v>3.074921811319494</v>
      </c>
      <c r="K1107" s="49" t="n">
        <v>2.884408043716626</v>
      </c>
      <c r="L1107" s="49" t="n">
        <v>2.692931109286672</v>
      </c>
      <c r="M1107" s="49" t="n">
        <v>2.633628124600615</v>
      </c>
      <c r="N1107" s="49" t="n">
        <v>2.586942954567172</v>
      </c>
      <c r="O1107" s="49" t="n">
        <v>2.541651609664558</v>
      </c>
      <c r="P1107" s="49" t="n">
        <v>2.497842421208006</v>
      </c>
      <c r="Q1107" s="49" t="n">
        <v>2.455915619486995</v>
      </c>
      <c r="R1107" s="49" t="n">
        <v>2.414644182558023</v>
      </c>
      <c r="S1107" s="49" t="n">
        <v>2.374226679313186</v>
      </c>
      <c r="T1107" s="49" t="n">
        <v>2.336801141923693</v>
      </c>
      <c r="U1107" s="49" t="n">
        <v>2.298949684488651</v>
      </c>
      <c r="V1107" s="49" t="n">
        <v>2.260921029543087</v>
      </c>
      <c r="W1107" s="49" t="n">
        <v>2.227631285820848</v>
      </c>
      <c r="X1107" s="49" t="n">
        <v>2.195570105958329</v>
      </c>
      <c r="Y1107" s="49" t="n">
        <v>2.16407834230597</v>
      </c>
      <c r="Z1107" s="49" t="n">
        <v>2.13659155078885</v>
      </c>
      <c r="AA1107" s="49" t="n">
        <v>2.078481424488144</v>
      </c>
      <c r="AB1107" s="49" t="n">
        <v>2.044353463357104</v>
      </c>
      <c r="AC1107" s="49" t="n">
        <v>2.011190641199717</v>
      </c>
      <c r="AD1107" s="49" t="n">
        <v>1.978900916583887</v>
      </c>
      <c r="AE1107" s="49" t="n">
        <v>1.947404183864245</v>
      </c>
      <c r="AF1107" s="50" t="n">
        <v>1.916630306191905</v>
      </c>
    </row>
    <row r="1108" hidden="1" s="108">
      <c r="A1108" s="49" t="inlineStr">
        <is>
          <t>France_Onshore_3_high_temp_optimistic</t>
        </is>
      </c>
      <c r="B1108" s="49" t="n">
        <v>5.97283222436635</v>
      </c>
      <c r="C1108" s="49" t="n">
        <v>5.704822176620985</v>
      </c>
      <c r="D1108" s="49" t="n">
        <v>5.448835255695401</v>
      </c>
      <c r="E1108" s="49" t="n">
        <v>5.201169093587593</v>
      </c>
      <c r="F1108" s="49" t="n">
        <v>4.959104507759103</v>
      </c>
      <c r="G1108" s="49" t="n">
        <v>4.720553368209248</v>
      </c>
      <c r="H1108" s="49" t="n">
        <v>4.483846211462279</v>
      </c>
      <c r="I1108" s="49" t="n">
        <v>4.247597590047326</v>
      </c>
      <c r="J1108" s="49" t="n">
        <v>4.010616889806444</v>
      </c>
      <c r="K1108" s="49" t="n">
        <v>3.771846839490027</v>
      </c>
      <c r="L1108" s="49" t="n">
        <v>3.530319433867356</v>
      </c>
      <c r="M1108" s="49" t="n">
        <v>3.452462600896582</v>
      </c>
      <c r="N1108" s="49" t="n">
        <v>3.391529084414167</v>
      </c>
      <c r="O1108" s="49" t="n">
        <v>3.33245666064508</v>
      </c>
      <c r="P1108" s="49" t="n">
        <v>3.275363332151294</v>
      </c>
      <c r="Q1108" s="49" t="n">
        <v>3.22078537803753</v>
      </c>
      <c r="R1108" s="49" t="n">
        <v>3.167076514092913</v>
      </c>
      <c r="S1108" s="49" t="n">
        <v>3.11450280764433</v>
      </c>
      <c r="T1108" s="49" t="n">
        <v>3.065930706840248</v>
      </c>
      <c r="U1108" s="49" t="n">
        <v>3.016776665133182</v>
      </c>
      <c r="V1108" s="49" t="n">
        <v>2.967374338585941</v>
      </c>
      <c r="W1108" s="49" t="n">
        <v>2.924373301148427</v>
      </c>
      <c r="X1108" s="49" t="n">
        <v>2.883000425690589</v>
      </c>
      <c r="Y1108" s="49" t="n">
        <v>2.842371541055678</v>
      </c>
      <c r="Z1108" s="49" t="n">
        <v>2.807088401603932</v>
      </c>
      <c r="AA1108" s="49" t="n">
        <v>2.730767723336609</v>
      </c>
      <c r="AB1108" s="49" t="n">
        <v>2.686555600516425</v>
      </c>
      <c r="AC1108" s="49" t="n">
        <v>2.643617199691245</v>
      </c>
      <c r="AD1108" s="49" t="n">
        <v>2.601828420158512</v>
      </c>
      <c r="AE1108" s="49" t="n">
        <v>2.561081201215735</v>
      </c>
      <c r="AF1108" s="50" t="n">
        <v>2.521280877740291</v>
      </c>
    </row>
    <row r="1109" hidden="1" s="108">
      <c r="A1109" s="49" t="inlineStr">
        <is>
          <t>France_Offshore_1_high_temp_optimistic</t>
        </is>
      </c>
      <c r="B1109" s="49" t="n">
        <v>5.810484349749284</v>
      </c>
      <c r="C1109" s="49" t="n">
        <v>5.52048127473765</v>
      </c>
      <c r="D1109" s="49" t="n">
        <v>5.254080226667186</v>
      </c>
      <c r="E1109" s="49" t="n">
        <v>5.003891253635426</v>
      </c>
      <c r="F1109" s="49" t="n">
        <v>4.765242663965832</v>
      </c>
      <c r="G1109" s="49" t="n">
        <v>4.534986543253393</v>
      </c>
      <c r="H1109" s="49" t="n">
        <v>4.310892476149345</v>
      </c>
      <c r="I1109" s="49" t="n">
        <v>4.091313663427879</v>
      </c>
      <c r="J1109" s="49" t="n">
        <v>3.874990944794509</v>
      </c>
      <c r="K1109" s="49" t="n">
        <v>3.660931699119638</v>
      </c>
      <c r="L1109" s="49" t="n">
        <v>3.4483317633646</v>
      </c>
      <c r="M1109" s="49" t="n">
        <v>3.352256287269251</v>
      </c>
      <c r="N1109" s="49" t="n">
        <v>3.268833503157888</v>
      </c>
      <c r="O1109" s="49" t="n">
        <v>3.193560712280877</v>
      </c>
      <c r="P1109" s="49" t="n">
        <v>3.124577192160903</v>
      </c>
      <c r="Q1109" s="49" t="n">
        <v>3.060741495019346</v>
      </c>
      <c r="R1109" s="49" t="n">
        <v>3.001685445925167</v>
      </c>
      <c r="S1109" s="49" t="n">
        <v>2.945540129568601</v>
      </c>
      <c r="T1109" s="49" t="n">
        <v>2.892467389625615</v>
      </c>
      <c r="U1109" s="49" t="n">
        <v>2.842723164747018</v>
      </c>
      <c r="V1109" s="49" t="n">
        <v>2.793911688301363</v>
      </c>
      <c r="W1109" s="49" t="n">
        <v>2.738168036273231</v>
      </c>
      <c r="X1109" s="49" t="n">
        <v>2.684724440396534</v>
      </c>
      <c r="Y1109" s="49" t="n">
        <v>2.634527570424994</v>
      </c>
      <c r="Z1109" s="49" t="n">
        <v>2.589444482688357</v>
      </c>
      <c r="AA1109" s="49" t="n">
        <v>2.522794862797123</v>
      </c>
      <c r="AB1109" s="49" t="n">
        <v>2.476727677137648</v>
      </c>
      <c r="AC1109" s="49" t="n">
        <v>2.432887130411327</v>
      </c>
      <c r="AD1109" s="49" t="n">
        <v>2.390982040672526</v>
      </c>
      <c r="AE1109" s="49" t="n">
        <v>2.350774143119335</v>
      </c>
      <c r="AF1109" s="50" t="n">
        <v>2.312066112543323</v>
      </c>
    </row>
    <row r="1110" hidden="1" s="108">
      <c r="A1110" s="49" t="inlineStr">
        <is>
          <t>France_Offshore_2_high_temp_optimistic</t>
        </is>
      </c>
      <c r="B1110" s="49" t="n">
        <v>6.978620764472409</v>
      </c>
      <c r="C1110" s="49" t="n">
        <v>6.640791096308348</v>
      </c>
      <c r="D1110" s="49" t="n">
        <v>6.334436224696984</v>
      </c>
      <c r="E1110" s="49" t="n">
        <v>6.049951222552771</v>
      </c>
      <c r="F1110" s="49" t="n">
        <v>5.781279992955473</v>
      </c>
      <c r="G1110" s="49" t="n">
        <v>5.524356205837078</v>
      </c>
      <c r="H1110" s="49" t="n">
        <v>5.276312177363941</v>
      </c>
      <c r="I1110" s="49" t="n">
        <v>5.035043332767483</v>
      </c>
      <c r="J1110" s="49" t="n">
        <v>4.798952669709376</v>
      </c>
      <c r="K1110" s="49" t="n">
        <v>4.566792946388099</v>
      </c>
      <c r="L1110" s="49" t="n">
        <v>4.337565012395784</v>
      </c>
      <c r="M1110" s="49" t="n">
        <v>4.214834802848175</v>
      </c>
      <c r="N1110" s="49" t="n">
        <v>4.108947631958173</v>
      </c>
      <c r="O1110" s="49" t="n">
        <v>4.013902302516543</v>
      </c>
      <c r="P1110" s="49" t="n">
        <v>3.927218734693171</v>
      </c>
      <c r="Q1110" s="49" t="n">
        <v>3.847375515518367</v>
      </c>
      <c r="R1110" s="49" t="n">
        <v>3.773881757309856</v>
      </c>
      <c r="S1110" s="49" t="n">
        <v>3.704246875760979</v>
      </c>
      <c r="T1110" s="49" t="n">
        <v>3.63868641356265</v>
      </c>
      <c r="U1110" s="49" t="n">
        <v>3.577541270891845</v>
      </c>
      <c r="V1110" s="49" t="n">
        <v>3.517619139500193</v>
      </c>
      <c r="W1110" s="49" t="n">
        <v>3.448431775292784</v>
      </c>
      <c r="X1110" s="49" t="n">
        <v>3.3822967671329</v>
      </c>
      <c r="Y1110" s="49" t="n">
        <v>3.320477238146888</v>
      </c>
      <c r="Z1110" s="49" t="n">
        <v>3.265464017872968</v>
      </c>
      <c r="AA1110" s="49" t="n">
        <v>3.181686396534437</v>
      </c>
      <c r="AB1110" s="49" t="n">
        <v>3.12533851928727</v>
      </c>
      <c r="AC1110" s="49" t="n">
        <v>3.071950754189711</v>
      </c>
      <c r="AD1110" s="49" t="n">
        <v>3.021135958349467</v>
      </c>
      <c r="AE1110" s="49" t="n">
        <v>2.972577377433121</v>
      </c>
      <c r="AF1110" s="50" t="n">
        <v>2.926012711793026</v>
      </c>
    </row>
    <row r="1111" hidden="1" s="108">
      <c r="A1111" s="49" t="inlineStr">
        <is>
          <t>France_PV_4_high_temp_optimistic</t>
        </is>
      </c>
      <c r="B1111" s="49" t="n">
        <v>8.61089373961925</v>
      </c>
      <c r="C1111" s="49" t="n">
        <v>8.025831808357191</v>
      </c>
      <c r="D1111" s="49" t="n">
        <v>7.48328977065078</v>
      </c>
      <c r="E1111" s="49" t="n">
        <v>6.969379180862283</v>
      </c>
      <c r="F1111" s="49" t="n">
        <v>6.475273204266861</v>
      </c>
      <c r="G1111" s="49" t="n">
        <v>5.995009987857587</v>
      </c>
      <c r="H1111" s="49" t="n">
        <v>5.524360221850698</v>
      </c>
      <c r="I1111" s="49" t="n">
        <v>5.060197548382371</v>
      </c>
      <c r="J1111" s="49" t="n">
        <v>4.600126933406318</v>
      </c>
      <c r="K1111" s="49" t="n">
        <v>4.142254319597368</v>
      </c>
      <c r="L1111" s="49" t="n">
        <v>3.685037896150039</v>
      </c>
      <c r="M1111" s="49" t="n">
        <v>3.58610436342588</v>
      </c>
      <c r="N1111" s="49" t="n">
        <v>3.493910818960273</v>
      </c>
      <c r="O1111" s="49" t="n">
        <v>3.406194228932523</v>
      </c>
      <c r="P1111" s="49" t="n">
        <v>3.322546086404942</v>
      </c>
      <c r="Q1111" s="49" t="n">
        <v>3.241524879287362</v>
      </c>
      <c r="R1111" s="49" t="n">
        <v>3.162255641019583</v>
      </c>
      <c r="S1111" s="49" t="n">
        <v>3.086573690522654</v>
      </c>
      <c r="T1111" s="49" t="n">
        <v>3.013154068316331</v>
      </c>
      <c r="U1111" s="49" t="n">
        <v>2.942221947547596</v>
      </c>
      <c r="V1111" s="49" t="n">
        <v>2.872703036472136</v>
      </c>
      <c r="W1111" s="49" t="n">
        <v>2.802318357474779</v>
      </c>
      <c r="X1111" s="49" t="n">
        <v>2.73268963907494</v>
      </c>
      <c r="Y1111" s="49" t="n">
        <v>2.66544269519464</v>
      </c>
      <c r="Z1111" s="49" t="n">
        <v>2.606567343159376</v>
      </c>
      <c r="AA1111" s="49" t="n">
        <v>2.511117545181232</v>
      </c>
      <c r="AB1111" s="49" t="n">
        <v>2.445547605489165</v>
      </c>
      <c r="AC1111" s="49" t="n">
        <v>2.382126405993213</v>
      </c>
      <c r="AD1111" s="49" t="n">
        <v>2.320607717561263</v>
      </c>
      <c r="AE1111" s="49" t="n">
        <v>2.260785152634071</v>
      </c>
      <c r="AF1111" s="50" t="n">
        <v>2.202484172490517</v>
      </c>
    </row>
    <row r="1112" hidden="1" s="108">
      <c r="A1112" s="49" t="inlineStr">
        <is>
          <t>Ghana_Offshore_1_low_temp_optimistic</t>
        </is>
      </c>
      <c r="B1112" s="49" t="n">
        <v>17.88791616621463</v>
      </c>
      <c r="C1112" s="49" t="n">
        <v>17.22911200012343</v>
      </c>
      <c r="D1112" s="49" t="n">
        <v>16.68112843412825</v>
      </c>
      <c r="E1112" s="49" t="n">
        <v>16.21190988449572</v>
      </c>
      <c r="F1112" s="49" t="n">
        <v>15.80137421081754</v>
      </c>
      <c r="G1112" s="49" t="n">
        <v>15.4361494497208</v>
      </c>
      <c r="H1112" s="49" t="n">
        <v>15.10690571529259</v>
      </c>
      <c r="I1112" s="49" t="n">
        <v>14.80688789941687</v>
      </c>
      <c r="J1112" s="49" t="n">
        <v>14.53105581678565</v>
      </c>
      <c r="K1112" s="49" t="n">
        <v>14.27555392693279</v>
      </c>
      <c r="L1112" s="49" t="n">
        <v>14.03737028589467</v>
      </c>
      <c r="M1112" s="49" t="n">
        <v>13.57481141052138</v>
      </c>
      <c r="N1112" s="49" t="n">
        <v>13.17665029571782</v>
      </c>
      <c r="O1112" s="49" t="n">
        <v>12.82045414082628</v>
      </c>
      <c r="P1112" s="49" t="n">
        <v>12.49682755895582</v>
      </c>
      <c r="Q1112" s="49" t="n">
        <v>12.19995690009921</v>
      </c>
      <c r="R1112" s="49" t="n">
        <v>11.92781076208705</v>
      </c>
      <c r="S1112" s="49" t="n">
        <v>11.67121627803675</v>
      </c>
      <c r="T1112" s="49" t="n">
        <v>11.4307883539989</v>
      </c>
      <c r="U1112" s="49" t="n">
        <v>11.20758196780993</v>
      </c>
      <c r="V1112" s="49" t="n">
        <v>10.9900913253274</v>
      </c>
      <c r="W1112" s="49" t="n">
        <v>10.74131201254235</v>
      </c>
      <c r="X1112" s="49" t="n">
        <v>10.50473231964143</v>
      </c>
      <c r="Y1112" s="49" t="n">
        <v>10.28467461111438</v>
      </c>
      <c r="Z1112" s="49" t="n">
        <v>10.08971548458959</v>
      </c>
      <c r="AA1112" s="49" t="n">
        <v>9.795218190481929</v>
      </c>
      <c r="AB1112" s="49" t="n">
        <v>9.598007892532721</v>
      </c>
      <c r="AC1112" s="49" t="n">
        <v>9.412135141339171</v>
      </c>
      <c r="AD1112" s="49" t="n">
        <v>9.236148263564592</v>
      </c>
      <c r="AE1112" s="49" t="n">
        <v>9.06885662833079</v>
      </c>
      <c r="AF1112" s="50" t="n">
        <v>8.909271762918838</v>
      </c>
    </row>
    <row r="1113" hidden="1" s="108">
      <c r="A1113" s="49" t="inlineStr">
        <is>
          <t>Ghana_Offshore_2_low_temp_optimistic</t>
        </is>
      </c>
      <c r="B1113" s="49" t="n">
        <v>23.20557097416768</v>
      </c>
      <c r="C1113" s="49" t="n">
        <v>22.34503994087727</v>
      </c>
      <c r="D1113" s="49" t="n">
        <v>21.63072472464888</v>
      </c>
      <c r="E1113" s="49" t="n">
        <v>21.02032011477229</v>
      </c>
      <c r="F1113" s="49" t="n">
        <v>20.48732289611863</v>
      </c>
      <c r="G1113" s="49" t="n">
        <v>20.01408563318918</v>
      </c>
      <c r="H1113" s="49" t="n">
        <v>19.58829543544046</v>
      </c>
      <c r="I1113" s="49" t="n">
        <v>19.20103748292304</v>
      </c>
      <c r="J1113" s="49" t="n">
        <v>18.84566022937059</v>
      </c>
      <c r="K1113" s="49" t="n">
        <v>18.51707556583512</v>
      </c>
      <c r="L1113" s="49" t="n">
        <v>18.21130872085129</v>
      </c>
      <c r="M1113" s="49" t="n">
        <v>17.61026624102273</v>
      </c>
      <c r="N1113" s="49" t="n">
        <v>17.09411590540543</v>
      </c>
      <c r="O1113" s="49" t="n">
        <v>16.63324731329495</v>
      </c>
      <c r="P1113" s="49" t="n">
        <v>16.2152581130882</v>
      </c>
      <c r="Q1113" s="49" t="n">
        <v>15.83247391339446</v>
      </c>
      <c r="R1113" s="49" t="n">
        <v>15.48221189730119</v>
      </c>
      <c r="S1113" s="49" t="n">
        <v>15.15236733283301</v>
      </c>
      <c r="T1113" s="49" t="n">
        <v>14.84375063325689</v>
      </c>
      <c r="U1113" s="49" t="n">
        <v>14.5577525709751</v>
      </c>
      <c r="V1113" s="49" t="n">
        <v>14.27919337409871</v>
      </c>
      <c r="W1113" s="49" t="n">
        <v>13.95916450814142</v>
      </c>
      <c r="X1113" s="49" t="n">
        <v>13.65520269446012</v>
      </c>
      <c r="Y1113" s="49" t="n">
        <v>13.37301639849356</v>
      </c>
      <c r="Z1113" s="49" t="n">
        <v>13.12393046874002</v>
      </c>
      <c r="AA1113" s="49" t="n">
        <v>12.74345955747018</v>
      </c>
      <c r="AB1113" s="49" t="n">
        <v>12.49136107876149</v>
      </c>
      <c r="AC1113" s="49" t="n">
        <v>12.25421463103137</v>
      </c>
      <c r="AD1113" s="49" t="n">
        <v>12.03010881371438</v>
      </c>
      <c r="AE1113" s="49" t="n">
        <v>11.81747625216832</v>
      </c>
      <c r="AF1113" s="50" t="n">
        <v>11.61501599356443</v>
      </c>
    </row>
    <row r="1114" hidden="1" s="108">
      <c r="A1114" s="49" t="inlineStr">
        <is>
          <t>Ghana_PV_4_low_temp_optimistic</t>
        </is>
      </c>
      <c r="B1114" s="49" t="n">
        <v>3.632472875894901</v>
      </c>
      <c r="C1114" s="49" t="n">
        <v>3.440132689723588</v>
      </c>
      <c r="D1114" s="49" t="n">
        <v>3.280015579297852</v>
      </c>
      <c r="E1114" s="49" t="n">
        <v>3.142696095456982</v>
      </c>
      <c r="F1114" s="49" t="n">
        <v>3.0222571650052</v>
      </c>
      <c r="G1114" s="49" t="n">
        <v>2.914765563029525</v>
      </c>
      <c r="H1114" s="49" t="n">
        <v>2.817487675128886</v>
      </c>
      <c r="I1114" s="49" t="n">
        <v>2.72845451595062</v>
      </c>
      <c r="J1114" s="49" t="n">
        <v>2.646205651420455</v>
      </c>
      <c r="K1114" s="49" t="n">
        <v>2.569630965875946</v>
      </c>
      <c r="L1114" s="49" t="n">
        <v>2.497868882314484</v>
      </c>
      <c r="M1114" s="49" t="n">
        <v>2.411635638433978</v>
      </c>
      <c r="N1114" s="49" t="n">
        <v>2.332195445300519</v>
      </c>
      <c r="O1114" s="49" t="n">
        <v>2.257384537974579</v>
      </c>
      <c r="P1114" s="49" t="n">
        <v>2.186769666806585</v>
      </c>
      <c r="Q1114" s="49" t="n">
        <v>2.118986324653527</v>
      </c>
      <c r="R1114" s="49" t="n">
        <v>2.053206219406555</v>
      </c>
      <c r="S1114" s="49" t="n">
        <v>1.991057582389024</v>
      </c>
      <c r="T1114" s="49" t="n">
        <v>1.931305362676369</v>
      </c>
      <c r="U1114" s="49" t="n">
        <v>1.874120530594652</v>
      </c>
      <c r="V1114" s="49" t="n">
        <v>1.818515001056555</v>
      </c>
      <c r="W1114" s="49" t="n">
        <v>1.762511908173685</v>
      </c>
      <c r="X1114" s="49" t="n">
        <v>1.707459311196667</v>
      </c>
      <c r="Y1114" s="49" t="n">
        <v>1.654777853673429</v>
      </c>
      <c r="Z1114" s="49" t="n">
        <v>1.609698070473954</v>
      </c>
      <c r="AA1114" s="49" t="n">
        <v>1.532835505452581</v>
      </c>
      <c r="AB1114" s="49" t="n">
        <v>1.482430598074604</v>
      </c>
      <c r="AC1114" s="49" t="n">
        <v>1.4341263601236</v>
      </c>
      <c r="AD1114" s="49" t="n">
        <v>1.387687355392707</v>
      </c>
      <c r="AE1114" s="49" t="n">
        <v>1.342915744135699</v>
      </c>
      <c r="AF1114" s="50" t="n">
        <v>1.299643770818599</v>
      </c>
    </row>
    <row r="1115" hidden="1" s="108">
      <c r="A1115" s="49" t="inlineStr">
        <is>
          <t>Ghana_Offshore_1_high_temp_optimistic</t>
        </is>
      </c>
      <c r="B1115" s="49" t="n">
        <v>18.90377062368319</v>
      </c>
      <c r="C1115" s="49" t="n">
        <v>18.0545402160344</v>
      </c>
      <c r="D1115" s="49" t="n">
        <v>17.30346247047368</v>
      </c>
      <c r="E1115" s="49" t="n">
        <v>16.62016772785558</v>
      </c>
      <c r="F1115" s="49" t="n">
        <v>15.98543649259004</v>
      </c>
      <c r="G1115" s="49" t="n">
        <v>15.38629007492707</v>
      </c>
      <c r="H1115" s="49" t="n">
        <v>14.81349829823441</v>
      </c>
      <c r="I1115" s="49" t="n">
        <v>14.26020613661464</v>
      </c>
      <c r="J1115" s="49" t="n">
        <v>13.72112653432621</v>
      </c>
      <c r="K1115" s="49" t="n">
        <v>13.19204037717071</v>
      </c>
      <c r="L1115" s="49" t="n">
        <v>12.66947267344254</v>
      </c>
      <c r="M1115" s="49" t="n">
        <v>12.30338837990206</v>
      </c>
      <c r="N1115" s="49" t="n">
        <v>11.99024792506886</v>
      </c>
      <c r="O1115" s="49" t="n">
        <v>11.71116034274504</v>
      </c>
      <c r="P1115" s="49" t="n">
        <v>11.45831855495325</v>
      </c>
      <c r="Q1115" s="49" t="n">
        <v>11.22693330041797</v>
      </c>
      <c r="R1115" s="49" t="n">
        <v>11.01545911003207</v>
      </c>
      <c r="S1115" s="49" t="n">
        <v>10.81605668448422</v>
      </c>
      <c r="T1115" s="49" t="n">
        <v>10.6294043641046</v>
      </c>
      <c r="U1115" s="49" t="n">
        <v>10.45657498881816</v>
      </c>
      <c r="V1115" s="49" t="n">
        <v>10.28752126122098</v>
      </c>
      <c r="W1115" s="49" t="n">
        <v>10.08918407637416</v>
      </c>
      <c r="X1115" s="49" t="n">
        <v>9.900382928008321</v>
      </c>
      <c r="Y1115" s="49" t="n">
        <v>9.725092697246049</v>
      </c>
      <c r="Z1115" s="49" t="n">
        <v>9.571151506823592</v>
      </c>
      <c r="AA1115" s="49" t="n">
        <v>9.326618503487381</v>
      </c>
      <c r="AB1115" s="49" t="n">
        <v>9.168336968847171</v>
      </c>
      <c r="AC1115" s="49" t="n">
        <v>9.019299728549937</v>
      </c>
      <c r="AD1115" s="49" t="n">
        <v>8.878288088813715</v>
      </c>
      <c r="AE1115" s="49" t="n">
        <v>8.744304928645175</v>
      </c>
      <c r="AF1115" s="50" t="n">
        <v>8.616524541428678</v>
      </c>
    </row>
    <row r="1116" hidden="1" s="108">
      <c r="A1116" s="49" t="inlineStr">
        <is>
          <t>Ghana_Offshore_2_high_temp_optimistic</t>
        </is>
      </c>
      <c r="B1116" s="49" t="n">
        <v>23.58366050331796</v>
      </c>
      <c r="C1116" s="49" t="n">
        <v>22.54423834705388</v>
      </c>
      <c r="D1116" s="49" t="n">
        <v>21.63372850239686</v>
      </c>
      <c r="E1116" s="49" t="n">
        <v>20.81300244942277</v>
      </c>
      <c r="F1116" s="49" t="n">
        <v>20.05736822069169</v>
      </c>
      <c r="G1116" s="49" t="n">
        <v>19.35021977367306</v>
      </c>
      <c r="H1116" s="49" t="n">
        <v>18.67981423901877</v>
      </c>
      <c r="I1116" s="49" t="n">
        <v>18.03749713570776</v>
      </c>
      <c r="J1116" s="49" t="n">
        <v>17.41666032363897</v>
      </c>
      <c r="K1116" s="49" t="n">
        <v>16.81209757128928</v>
      </c>
      <c r="L1116" s="49" t="n">
        <v>16.21958836892862</v>
      </c>
      <c r="M1116" s="49" t="n">
        <v>15.74737246675531</v>
      </c>
      <c r="N1116" s="49" t="n">
        <v>15.344686295773</v>
      </c>
      <c r="O1116" s="49" t="n">
        <v>14.9867109030785</v>
      </c>
      <c r="P1116" s="49" t="n">
        <v>14.66319018702899</v>
      </c>
      <c r="Q1116" s="49" t="n">
        <v>14.36783287845825</v>
      </c>
      <c r="R1116" s="49" t="n">
        <v>14.09860990387761</v>
      </c>
      <c r="S1116" s="49" t="n">
        <v>13.84522105095854</v>
      </c>
      <c r="T1116" s="49" t="n">
        <v>13.60855886290602</v>
      </c>
      <c r="U1116" s="49" t="n">
        <v>13.39003440800908</v>
      </c>
      <c r="V1116" s="49" t="n">
        <v>13.17644454607146</v>
      </c>
      <c r="W1116" s="49" t="n">
        <v>12.92430234856309</v>
      </c>
      <c r="X1116" s="49" t="n">
        <v>12.68468583947694</v>
      </c>
      <c r="Y1116" s="49" t="n">
        <v>12.46282584403499</v>
      </c>
      <c r="Z1116" s="49" t="n">
        <v>12.26903588390741</v>
      </c>
      <c r="AA1116" s="49" t="n">
        <v>11.95611459456428</v>
      </c>
      <c r="AB1116" s="49" t="n">
        <v>11.75661055047443</v>
      </c>
      <c r="AC1116" s="49" t="n">
        <v>11.56927071425267</v>
      </c>
      <c r="AD1116" s="49" t="n">
        <v>11.39249677603037</v>
      </c>
      <c r="AE1116" s="49" t="n">
        <v>11.2249811580074</v>
      </c>
      <c r="AF1116" s="50" t="n">
        <v>11.06564119451864</v>
      </c>
    </row>
    <row r="1117" hidden="1" s="108">
      <c r="A1117" s="49" t="inlineStr">
        <is>
          <t>Ghana_PV_4_high_temp_optimistic</t>
        </is>
      </c>
      <c r="B1117" s="49" t="n">
        <v>6.436051912733122</v>
      </c>
      <c r="C1117" s="49" t="n">
        <v>5.995456680405292</v>
      </c>
      <c r="D1117" s="49" t="n">
        <v>5.588627656687414</v>
      </c>
      <c r="E1117" s="49" t="n">
        <v>5.20515468109696</v>
      </c>
      <c r="F1117" s="49" t="n">
        <v>4.838460762506696</v>
      </c>
      <c r="G1117" s="49" t="n">
        <v>4.484139677340604</v>
      </c>
      <c r="H1117" s="49" t="n">
        <v>4.139099519772762</v>
      </c>
      <c r="I1117" s="49" t="n">
        <v>3.801086942649806</v>
      </c>
      <c r="J1117" s="49" t="n">
        <v>3.468406634752338</v>
      </c>
      <c r="K1117" s="49" t="n">
        <v>3.139747699976697</v>
      </c>
      <c r="L1117" s="49" t="n">
        <v>2.81407178589757</v>
      </c>
      <c r="M1117" s="49" t="n">
        <v>2.736907395960559</v>
      </c>
      <c r="N1117" s="49" t="n">
        <v>2.665352410776496</v>
      </c>
      <c r="O1117" s="49" t="n">
        <v>2.597516548309265</v>
      </c>
      <c r="P1117" s="49" t="n">
        <v>2.5330553794407</v>
      </c>
      <c r="Q1117" s="49" t="n">
        <v>2.470766345478938</v>
      </c>
      <c r="R1117" s="49" t="n">
        <v>2.409919830323454</v>
      </c>
      <c r="S1117" s="49" t="n">
        <v>2.352038684808767</v>
      </c>
      <c r="T1117" s="49" t="n">
        <v>2.296019317273772</v>
      </c>
      <c r="U1117" s="49" t="n">
        <v>2.242046502621593</v>
      </c>
      <c r="V1117" s="49" t="n">
        <v>2.189226790663354</v>
      </c>
      <c r="W1117" s="49" t="n">
        <v>2.135654336755328</v>
      </c>
      <c r="X1117" s="49" t="n">
        <v>2.082692214255804</v>
      </c>
      <c r="Y1117" s="49" t="n">
        <v>2.031690477123794</v>
      </c>
      <c r="Z1117" s="49" t="n">
        <v>1.987624176023036</v>
      </c>
      <c r="AA1117" s="49" t="n">
        <v>1.913168371827135</v>
      </c>
      <c r="AB1117" s="49" t="n">
        <v>1.863507848989534</v>
      </c>
      <c r="AC1117" s="49" t="n">
        <v>1.815617532993911</v>
      </c>
      <c r="AD1117" s="49" t="n">
        <v>1.769294073804746</v>
      </c>
      <c r="AE1117" s="49" t="n">
        <v>1.724367043293996</v>
      </c>
      <c r="AF1117" s="50" t="n">
        <v>1.680692329479705</v>
      </c>
    </row>
    <row r="1118" hidden="1" s="108">
      <c r="A1118" s="49" t="inlineStr">
        <is>
          <t>Georgia_Offshore_1_low_temp_optimistic</t>
        </is>
      </c>
      <c r="B1118" s="49" t="n">
        <v>11.21526138294401</v>
      </c>
      <c r="C1118" s="49" t="n">
        <v>10.80836148018233</v>
      </c>
      <c r="D1118" s="49" t="n">
        <v>10.46837842831481</v>
      </c>
      <c r="E1118" s="49" t="n">
        <v>10.17596794584561</v>
      </c>
      <c r="F1118" s="49" t="n">
        <v>9.919011149635196</v>
      </c>
      <c r="G1118" s="49" t="n">
        <v>9.68943842739651</v>
      </c>
      <c r="H1118" s="49" t="n">
        <v>9.481619368196352</v>
      </c>
      <c r="I1118" s="49" t="n">
        <v>9.291477317816511</v>
      </c>
      <c r="J1118" s="49" t="n">
        <v>9.11597049769261</v>
      </c>
      <c r="K1118" s="49" t="n">
        <v>8.952772007698364</v>
      </c>
      <c r="L1118" s="49" t="n">
        <v>8.80006401988758</v>
      </c>
      <c r="M1118" s="49" t="n">
        <v>8.511107834448634</v>
      </c>
      <c r="N1118" s="49" t="n">
        <v>8.261107607817131</v>
      </c>
      <c r="O1118" s="49" t="n">
        <v>8.036515407346396</v>
      </c>
      <c r="P1118" s="49" t="n">
        <v>7.831653760645729</v>
      </c>
      <c r="Q1118" s="49" t="n">
        <v>7.643008170126349</v>
      </c>
      <c r="R1118" s="49" t="n">
        <v>7.469346550814171</v>
      </c>
      <c r="S1118" s="49" t="n">
        <v>7.305132064496291</v>
      </c>
      <c r="T1118" s="49" t="n">
        <v>7.150730873910792</v>
      </c>
      <c r="U1118" s="49" t="n">
        <v>7.006774142730985</v>
      </c>
      <c r="V1118" s="49" t="n">
        <v>6.866323312964246</v>
      </c>
      <c r="W1118" s="49" t="n">
        <v>6.707235643056577</v>
      </c>
      <c r="X1118" s="49" t="n">
        <v>6.555560914913714</v>
      </c>
      <c r="Y1118" s="49" t="n">
        <v>6.413900270309435</v>
      </c>
      <c r="Z1118" s="49" t="n">
        <v>6.28741648878824</v>
      </c>
      <c r="AA1118" s="49" t="n">
        <v>6.101033146709531</v>
      </c>
      <c r="AB1118" s="49" t="n">
        <v>5.973307567581323</v>
      </c>
      <c r="AC1118" s="49" t="n">
        <v>5.852462828313911</v>
      </c>
      <c r="AD1118" s="49" t="n">
        <v>5.73762215915212</v>
      </c>
      <c r="AE1118" s="49" t="n">
        <v>5.628066312163923</v>
      </c>
      <c r="AF1118" s="50" t="n">
        <v>5.523198035560279</v>
      </c>
    </row>
    <row r="1119" hidden="1" s="108">
      <c r="A1119" s="49" t="inlineStr">
        <is>
          <t>Georgia_Offshore_2_low_temp_optimistic</t>
        </is>
      </c>
      <c r="B1119" s="49" t="n">
        <v>15.44069849819311</v>
      </c>
      <c r="C1119" s="49" t="n">
        <v>14.87477268087646</v>
      </c>
      <c r="D1119" s="49" t="n">
        <v>14.40336069446331</v>
      </c>
      <c r="E1119" s="49" t="n">
        <v>13.99912909020743</v>
      </c>
      <c r="F1119" s="49" t="n">
        <v>13.64495399875862</v>
      </c>
      <c r="G1119" s="49" t="n">
        <v>13.32943322072602</v>
      </c>
      <c r="H1119" s="49" t="n">
        <v>13.04461117756687</v>
      </c>
      <c r="I1119" s="49" t="n">
        <v>12.78472776682436</v>
      </c>
      <c r="J1119" s="49" t="n">
        <v>12.54548517646701</v>
      </c>
      <c r="K1119" s="49" t="n">
        <v>12.32359572468749</v>
      </c>
      <c r="L1119" s="49" t="n">
        <v>12.11649105300931</v>
      </c>
      <c r="M1119" s="49" t="n">
        <v>11.71764608981313</v>
      </c>
      <c r="N1119" s="49" t="n">
        <v>11.37375819855268</v>
      </c>
      <c r="O1119" s="49" t="n">
        <v>11.0656988085296</v>
      </c>
      <c r="P1119" s="49" t="n">
        <v>10.78545610052012</v>
      </c>
      <c r="Q1119" s="49" t="n">
        <v>10.5280723261253</v>
      </c>
      <c r="R1119" s="49" t="n">
        <v>10.29181482017745</v>
      </c>
      <c r="S1119" s="49" t="n">
        <v>10.06886138603103</v>
      </c>
      <c r="T1119" s="49" t="n">
        <v>9.859735821464158</v>
      </c>
      <c r="U1119" s="49" t="n">
        <v>9.665337196850189</v>
      </c>
      <c r="V1119" s="49" t="n">
        <v>9.475853941875878</v>
      </c>
      <c r="W1119" s="49" t="n">
        <v>9.259612172681605</v>
      </c>
      <c r="X1119" s="49" t="n">
        <v>9.05386780445442</v>
      </c>
      <c r="Y1119" s="49" t="n">
        <v>8.862312310232054</v>
      </c>
      <c r="Z1119" s="49" t="n">
        <v>8.692269607173609</v>
      </c>
      <c r="AA1119" s="49" t="n">
        <v>8.437387145722861</v>
      </c>
      <c r="AB1119" s="49" t="n">
        <v>8.265616616665916</v>
      </c>
      <c r="AC1119" s="49" t="n">
        <v>8.103626938149951</v>
      </c>
      <c r="AD1119" s="49" t="n">
        <v>7.950183290982304</v>
      </c>
      <c r="AE1119" s="49" t="n">
        <v>7.804273118648808</v>
      </c>
      <c r="AF1119" s="50" t="n">
        <v>7.665055998534836</v>
      </c>
    </row>
    <row r="1120" hidden="1" s="108">
      <c r="A1120" s="49" t="inlineStr">
        <is>
          <t>Georgia_PV_4_low_temp_optimistic</t>
        </is>
      </c>
      <c r="B1120" s="49" t="n">
        <v>5.152220673407539</v>
      </c>
      <c r="C1120" s="49" t="n">
        <v>4.875537731924517</v>
      </c>
      <c r="D1120" s="49" t="n">
        <v>4.645763871311724</v>
      </c>
      <c r="E1120" s="49" t="n">
        <v>4.449160982196499</v>
      </c>
      <c r="F1120" s="49" t="n">
        <v>4.277103951529938</v>
      </c>
      <c r="G1120" s="49" t="n">
        <v>4.123859119767143</v>
      </c>
      <c r="H1120" s="49" t="n">
        <v>3.985441408974906</v>
      </c>
      <c r="I1120" s="49" t="n">
        <v>3.858980378819973</v>
      </c>
      <c r="J1120" s="49" t="n">
        <v>3.742346991562099</v>
      </c>
      <c r="K1120" s="49" t="n">
        <v>3.633922970515287</v>
      </c>
      <c r="L1120" s="49" t="n">
        <v>3.532452434671306</v>
      </c>
      <c r="M1120" s="49" t="n">
        <v>3.410137934199673</v>
      </c>
      <c r="N1120" s="49" t="n">
        <v>3.297625881923437</v>
      </c>
      <c r="O1120" s="49" t="n">
        <v>3.191786169176833</v>
      </c>
      <c r="P1120" s="49" t="n">
        <v>3.091992150404784</v>
      </c>
      <c r="Q1120" s="49" t="n">
        <v>2.996270146819528</v>
      </c>
      <c r="R1120" s="49" t="n">
        <v>2.90342223843417</v>
      </c>
      <c r="S1120" s="49" t="n">
        <v>2.815803828838327</v>
      </c>
      <c r="T1120" s="49" t="n">
        <v>2.731628614275763</v>
      </c>
      <c r="U1120" s="49" t="n">
        <v>2.65114408200542</v>
      </c>
      <c r="V1120" s="49" t="n">
        <v>2.572921266838041</v>
      </c>
      <c r="W1120" s="49" t="n">
        <v>2.494061401887127</v>
      </c>
      <c r="X1120" s="49" t="n">
        <v>2.416572097884516</v>
      </c>
      <c r="Y1120" s="49" t="n">
        <v>2.342511253720136</v>
      </c>
      <c r="Z1120" s="49" t="n">
        <v>2.279458107338087</v>
      </c>
      <c r="AA1120" s="49" t="n">
        <v>2.170357909490977</v>
      </c>
      <c r="AB1120" s="49" t="n">
        <v>2.099578287627279</v>
      </c>
      <c r="AC1120" s="49" t="n">
        <v>2.03184279011921</v>
      </c>
      <c r="AD1120" s="49" t="n">
        <v>1.96681285241348</v>
      </c>
      <c r="AE1120" s="49" t="n">
        <v>1.90420401534657</v>
      </c>
      <c r="AF1120" s="50" t="n">
        <v>1.843775112431345</v>
      </c>
    </row>
    <row r="1121" hidden="1" s="108">
      <c r="A1121" s="49" t="inlineStr">
        <is>
          <t>Georgia_Offshore_1_high_temp_optimistic</t>
        </is>
      </c>
      <c r="B1121" s="49" t="n">
        <v>12.91605304927104</v>
      </c>
      <c r="C1121" s="49" t="n">
        <v>12.31250469050014</v>
      </c>
      <c r="D1121" s="49" t="n">
        <v>11.76849401875212</v>
      </c>
      <c r="E1121" s="49" t="n">
        <v>11.26483612769495</v>
      </c>
      <c r="F1121" s="49" t="n">
        <v>10.78932253238554</v>
      </c>
      <c r="G1121" s="49" t="n">
        <v>10.33364435729105</v>
      </c>
      <c r="H1121" s="49" t="n">
        <v>9.891829230872458</v>
      </c>
      <c r="I1121" s="49" t="n">
        <v>9.459378947539054</v>
      </c>
      <c r="J1121" s="49" t="n">
        <v>9.032761669380465</v>
      </c>
      <c r="K1121" s="49" t="n">
        <v>8.609096371043796</v>
      </c>
      <c r="L1121" s="49" t="n">
        <v>8.185947448944772</v>
      </c>
      <c r="M1121" s="49" t="n">
        <v>7.953509557205527</v>
      </c>
      <c r="N1121" s="49" t="n">
        <v>7.753261244239377</v>
      </c>
      <c r="O1121" s="49" t="n">
        <v>7.573730330934304</v>
      </c>
      <c r="P1121" s="49" t="n">
        <v>7.410175715233986</v>
      </c>
      <c r="Q1121" s="49" t="n">
        <v>7.259688936057232</v>
      </c>
      <c r="R1121" s="49" t="n">
        <v>7.121331485556589</v>
      </c>
      <c r="S1121" s="49" t="n">
        <v>6.990342390111719</v>
      </c>
      <c r="T1121" s="49" t="n">
        <v>6.867133597966626</v>
      </c>
      <c r="U1121" s="49" t="n">
        <v>6.752356670069926</v>
      </c>
      <c r="V1121" s="49" t="n">
        <v>6.639909418994943</v>
      </c>
      <c r="W1121" s="49" t="n">
        <v>6.50976517383078</v>
      </c>
      <c r="X1121" s="49" t="n">
        <v>6.385428744411085</v>
      </c>
      <c r="Y1121" s="49" t="n">
        <v>6.269309169665086</v>
      </c>
      <c r="Z1121" s="49" t="n">
        <v>6.166157810019647</v>
      </c>
      <c r="AA1121" s="49" t="n">
        <v>6.008050134245956</v>
      </c>
      <c r="AB1121" s="49" t="n">
        <v>5.902291894785166</v>
      </c>
      <c r="AC1121" s="49" t="n">
        <v>5.802148122983886</v>
      </c>
      <c r="AD1121" s="49" t="n">
        <v>5.706876193380892</v>
      </c>
      <c r="AE1121" s="49" t="n">
        <v>5.615868388752189</v>
      </c>
      <c r="AF1121" s="50" t="n">
        <v>5.528621364499017</v>
      </c>
    </row>
    <row r="1122" hidden="1" s="108">
      <c r="A1122" s="49" t="inlineStr">
        <is>
          <t>Georgia_Offshore_2_high_temp_optimistic</t>
        </is>
      </c>
      <c r="B1122" s="49" t="n">
        <v>16.84485969097942</v>
      </c>
      <c r="C1122" s="49" t="n">
        <v>16.07501272638926</v>
      </c>
      <c r="D1122" s="49" t="n">
        <v>15.38890319885912</v>
      </c>
      <c r="E1122" s="49" t="n">
        <v>14.76036804303749</v>
      </c>
      <c r="F1122" s="49" t="n">
        <v>14.17283345311129</v>
      </c>
      <c r="G1122" s="49" t="n">
        <v>13.61509241563418</v>
      </c>
      <c r="H1122" s="49" t="n">
        <v>13.07916093448567</v>
      </c>
      <c r="I1122" s="49" t="n">
        <v>12.55909659864359</v>
      </c>
      <c r="J1122" s="49" t="n">
        <v>12.050304126701</v>
      </c>
      <c r="K1122" s="49" t="n">
        <v>11.54910511200056</v>
      </c>
      <c r="L1122" s="49" t="n">
        <v>11.05245934890636</v>
      </c>
      <c r="M1122" s="49" t="n">
        <v>10.73511310208719</v>
      </c>
      <c r="N1122" s="49" t="n">
        <v>10.46296467462244</v>
      </c>
      <c r="O1122" s="49" t="n">
        <v>10.21989302095866</v>
      </c>
      <c r="P1122" s="49" t="n">
        <v>9.99923560025036</v>
      </c>
      <c r="Q1122" s="49" t="n">
        <v>9.79690518170187</v>
      </c>
      <c r="R1122" s="49" t="n">
        <v>9.611582599480144</v>
      </c>
      <c r="S1122" s="49" t="n">
        <v>9.436578138585764</v>
      </c>
      <c r="T1122" s="49" t="n">
        <v>9.272470370708648</v>
      </c>
      <c r="U1122" s="49" t="n">
        <v>9.120174481222513</v>
      </c>
      <c r="V1122" s="49" t="n">
        <v>8.971116887173476</v>
      </c>
      <c r="W1122" s="49" t="n">
        <v>8.797146437098839</v>
      </c>
      <c r="X1122" s="49" t="n">
        <v>8.631320544621513</v>
      </c>
      <c r="Y1122" s="49" t="n">
        <v>8.47702881104888</v>
      </c>
      <c r="Z1122" s="49" t="n">
        <v>8.340955646094381</v>
      </c>
      <c r="AA1122" s="49" t="n">
        <v>8.12760862595999</v>
      </c>
      <c r="AB1122" s="49" t="n">
        <v>7.987845530693033</v>
      </c>
      <c r="AC1122" s="49" t="n">
        <v>7.855971237765791</v>
      </c>
      <c r="AD1122" s="49" t="n">
        <v>7.730944807465844</v>
      </c>
      <c r="AE1122" s="49" t="n">
        <v>7.611914508355759</v>
      </c>
      <c r="AF1122" s="50" t="n">
        <v>7.498174987155933</v>
      </c>
    </row>
    <row r="1123" hidden="1" s="108">
      <c r="A1123" s="49" t="inlineStr">
        <is>
          <t>Georgia_PV_4_high_temp_optimistic</t>
        </is>
      </c>
      <c r="B1123" s="49" t="n">
        <v>8.851679895414495</v>
      </c>
      <c r="C1123" s="49" t="n">
        <v>8.246328808435884</v>
      </c>
      <c r="D1123" s="49" t="n">
        <v>7.690389099268377</v>
      </c>
      <c r="E1123" s="49" t="n">
        <v>7.168405828576825</v>
      </c>
      <c r="F1123" s="49" t="n">
        <v>6.670601987475955</v>
      </c>
      <c r="G1123" s="49" t="n">
        <v>6.19041553653582</v>
      </c>
      <c r="H1123" s="49" t="n">
        <v>5.723230354381112</v>
      </c>
      <c r="I1123" s="49" t="n">
        <v>5.265671164621133</v>
      </c>
      <c r="J1123" s="49" t="n">
        <v>4.815187713711134</v>
      </c>
      <c r="K1123" s="49" t="n">
        <v>4.369797335096288</v>
      </c>
      <c r="L1123" s="49" t="n">
        <v>3.927919003243887</v>
      </c>
      <c r="M1123" s="49" t="n">
        <v>3.819100552364876</v>
      </c>
      <c r="N1123" s="49" t="n">
        <v>3.718426899295785</v>
      </c>
      <c r="O1123" s="49" t="n">
        <v>3.623149156681441</v>
      </c>
      <c r="P1123" s="49" t="n">
        <v>3.532765322346687</v>
      </c>
      <c r="Q1123" s="49" t="n">
        <v>3.445527163184917</v>
      </c>
      <c r="R1123" s="49" t="n">
        <v>3.360374114568112</v>
      </c>
      <c r="S1123" s="49" t="n">
        <v>3.279517141871663</v>
      </c>
      <c r="T1123" s="49" t="n">
        <v>3.201352508842124</v>
      </c>
      <c r="U1123" s="49" t="n">
        <v>3.126147758282713</v>
      </c>
      <c r="V1123" s="49" t="n">
        <v>3.052605023264474</v>
      </c>
      <c r="W1123" s="49" t="n">
        <v>2.97795075283379</v>
      </c>
      <c r="X1123" s="49" t="n">
        <v>2.904171728880404</v>
      </c>
      <c r="Y1123" s="49" t="n">
        <v>2.833228833137933</v>
      </c>
      <c r="Z1123" s="49" t="n">
        <v>2.772348870708717</v>
      </c>
      <c r="AA1123" s="49" t="n">
        <v>2.66731767842953</v>
      </c>
      <c r="AB1123" s="49" t="n">
        <v>2.598289707411741</v>
      </c>
      <c r="AC1123" s="49" t="n">
        <v>2.531823872657044</v>
      </c>
      <c r="AD1123" s="49" t="n">
        <v>2.467625566174423</v>
      </c>
      <c r="AE1123" s="49" t="n">
        <v>2.405447887774764</v>
      </c>
      <c r="AF1123" s="50" t="n">
        <v>2.345082071712035</v>
      </c>
    </row>
    <row r="1124" hidden="1" s="108">
      <c r="A1124" s="49" t="inlineStr">
        <is>
          <t>Equatorial_Guinea_Offshore_1_low_temp_optimistic</t>
        </is>
      </c>
      <c r="B1124" s="49" t="n">
        <v>19.77805233230965</v>
      </c>
      <c r="C1124" s="49" t="n">
        <v>19.04712990641061</v>
      </c>
      <c r="D1124" s="49" t="n">
        <v>18.43978228044702</v>
      </c>
      <c r="E1124" s="49" t="n">
        <v>17.92025980785411</v>
      </c>
      <c r="F1124" s="49" t="n">
        <v>17.46616613841153</v>
      </c>
      <c r="G1124" s="49" t="n">
        <v>17.06258839802</v>
      </c>
      <c r="H1124" s="49" t="n">
        <v>16.69912160966826</v>
      </c>
      <c r="I1124" s="49" t="n">
        <v>16.36823229794772</v>
      </c>
      <c r="J1124" s="49" t="n">
        <v>16.06429954191268</v>
      </c>
      <c r="K1124" s="49" t="n">
        <v>15.78302358636703</v>
      </c>
      <c r="L1124" s="49" t="n">
        <v>15.52104549014401</v>
      </c>
      <c r="M1124" s="49" t="n">
        <v>15.00926541609722</v>
      </c>
      <c r="N1124" s="49" t="n">
        <v>14.56925516294287</v>
      </c>
      <c r="O1124" s="49" t="n">
        <v>14.17598065375919</v>
      </c>
      <c r="P1124" s="49" t="n">
        <v>13.81895288061259</v>
      </c>
      <c r="Q1124" s="49" t="n">
        <v>13.49167999782455</v>
      </c>
      <c r="R1124" s="49" t="n">
        <v>13.19188816151641</v>
      </c>
      <c r="S1124" s="49" t="n">
        <v>12.90934753281456</v>
      </c>
      <c r="T1124" s="49" t="n">
        <v>12.64473772183011</v>
      </c>
      <c r="U1124" s="49" t="n">
        <v>12.39922799236651</v>
      </c>
      <c r="V1124" s="49" t="n">
        <v>12.15999749143931</v>
      </c>
      <c r="W1124" s="49" t="n">
        <v>11.88607050184868</v>
      </c>
      <c r="X1124" s="49" t="n">
        <v>11.62570479125885</v>
      </c>
      <c r="Y1124" s="49" t="n">
        <v>11.38371583565974</v>
      </c>
      <c r="Z1124" s="49" t="n">
        <v>11.16965815545239</v>
      </c>
      <c r="AA1124" s="49" t="n">
        <v>10.84470465153768</v>
      </c>
      <c r="AB1124" s="49" t="n">
        <v>10.62809051462054</v>
      </c>
      <c r="AC1124" s="49" t="n">
        <v>10.42408262525012</v>
      </c>
      <c r="AD1124" s="49" t="n">
        <v>10.2310649591476</v>
      </c>
      <c r="AE1124" s="49" t="n">
        <v>10.04771211817064</v>
      </c>
      <c r="AF1124" s="50" t="n">
        <v>9.872923768819847</v>
      </c>
    </row>
    <row r="1125" hidden="1" s="108">
      <c r="A1125" s="49" t="inlineStr">
        <is>
          <t>Equatorial_Guinea_Offshore_2_low_temp_optimistic</t>
        </is>
      </c>
      <c r="B1125" s="49" t="n">
        <v>27.00952754935721</v>
      </c>
      <c r="C1125" s="49" t="n">
        <v>26.00528066119987</v>
      </c>
      <c r="D1125" s="49" t="n">
        <v>25.17233800149686</v>
      </c>
      <c r="E1125" s="49" t="n">
        <v>24.46112519449983</v>
      </c>
      <c r="F1125" s="49" t="n">
        <v>23.84058487949893</v>
      </c>
      <c r="G1125" s="49" t="n">
        <v>23.29003709399214</v>
      </c>
      <c r="H1125" s="49" t="n">
        <v>22.79505305062928</v>
      </c>
      <c r="I1125" s="49" t="n">
        <v>22.34518594377123</v>
      </c>
      <c r="J1125" s="49" t="n">
        <v>21.932641169052</v>
      </c>
      <c r="K1125" s="49" t="n">
        <v>21.55145623563758</v>
      </c>
      <c r="L1125" s="49" t="n">
        <v>21.19697332425811</v>
      </c>
      <c r="M1125" s="49" t="n">
        <v>20.49696670743023</v>
      </c>
      <c r="N1125" s="49" t="n">
        <v>19.89635880300996</v>
      </c>
      <c r="O1125" s="49" t="n">
        <v>19.36046763351848</v>
      </c>
      <c r="P1125" s="49" t="n">
        <v>18.8747673438391</v>
      </c>
      <c r="Q1125" s="49" t="n">
        <v>18.4302699018057</v>
      </c>
      <c r="R1125" s="49" t="n">
        <v>18.02383413723188</v>
      </c>
      <c r="S1125" s="49" t="n">
        <v>17.6412817472102</v>
      </c>
      <c r="T1125" s="49" t="n">
        <v>17.2835631186218</v>
      </c>
      <c r="U1125" s="49" t="n">
        <v>16.95230852223849</v>
      </c>
      <c r="V1125" s="49" t="n">
        <v>16.62973670392207</v>
      </c>
      <c r="W1125" s="49" t="n">
        <v>16.25861542990786</v>
      </c>
      <c r="X1125" s="49" t="n">
        <v>15.90626468677342</v>
      </c>
      <c r="Y1125" s="49" t="n">
        <v>15.57937020296052</v>
      </c>
      <c r="Z1125" s="49" t="n">
        <v>15.29119574401198</v>
      </c>
      <c r="AA1125" s="49" t="n">
        <v>14.84907312317165</v>
      </c>
      <c r="AB1125" s="49" t="n">
        <v>14.55726597538827</v>
      </c>
      <c r="AC1125" s="49" t="n">
        <v>14.28291785995921</v>
      </c>
      <c r="AD1125" s="49" t="n">
        <v>14.02378858127313</v>
      </c>
      <c r="AE1125" s="49" t="n">
        <v>13.7780409838815</v>
      </c>
      <c r="AF1125" s="50" t="n">
        <v>13.54415002522437</v>
      </c>
    </row>
    <row r="1126" hidden="1" s="108">
      <c r="A1126" s="49" t="inlineStr">
        <is>
          <t>Equatorial_Guinea_Offshore_1_high_temp_optimistic</t>
        </is>
      </c>
      <c r="B1126" s="49" t="n">
        <v>20.3782655859215</v>
      </c>
      <c r="C1126" s="49" t="n">
        <v>19.48438851615195</v>
      </c>
      <c r="D1126" s="49" t="n">
        <v>18.69972812211702</v>
      </c>
      <c r="E1126" s="49" t="n">
        <v>17.99012433293318</v>
      </c>
      <c r="F1126" s="49" t="n">
        <v>17.33387565825129</v>
      </c>
      <c r="G1126" s="49" t="n">
        <v>16.71623823680721</v>
      </c>
      <c r="H1126" s="49" t="n">
        <v>16.12663045493455</v>
      </c>
      <c r="I1126" s="49" t="n">
        <v>15.55708947935894</v>
      </c>
      <c r="J1126" s="49" t="n">
        <v>15.00136061238144</v>
      </c>
      <c r="K1126" s="49" t="n">
        <v>14.45432920278782</v>
      </c>
      <c r="L1126" s="49" t="n">
        <v>13.91164820303459</v>
      </c>
      <c r="M1126" s="49" t="n">
        <v>13.50794618520222</v>
      </c>
      <c r="N1126" s="49" t="n">
        <v>13.16321725197301</v>
      </c>
      <c r="O1126" s="49" t="n">
        <v>12.8564188982979</v>
      </c>
      <c r="P1126" s="49" t="n">
        <v>12.57885732302773</v>
      </c>
      <c r="Q1126" s="49" t="n">
        <v>12.32520024990006</v>
      </c>
      <c r="R1126" s="49" t="n">
        <v>12.09373019282508</v>
      </c>
      <c r="S1126" s="49" t="n">
        <v>11.87571165219338</v>
      </c>
      <c r="T1126" s="49" t="n">
        <v>11.67190409305419</v>
      </c>
      <c r="U1126" s="49" t="n">
        <v>11.48350715927471</v>
      </c>
      <c r="V1126" s="49" t="n">
        <v>11.29931921343165</v>
      </c>
      <c r="W1126" s="49" t="n">
        <v>11.08247695645288</v>
      </c>
      <c r="X1126" s="49" t="n">
        <v>10.87624559095757</v>
      </c>
      <c r="Y1126" s="49" t="n">
        <v>10.68505597859573</v>
      </c>
      <c r="Z1126" s="49" t="n">
        <v>10.51764569346811</v>
      </c>
      <c r="AA1126" s="49" t="n">
        <v>10.24919990994598</v>
      </c>
      <c r="AB1126" s="49" t="n">
        <v>10.07689981176417</v>
      </c>
      <c r="AC1126" s="49" t="n">
        <v>9.914878419278724</v>
      </c>
      <c r="AD1126" s="49" t="n">
        <v>9.761775468138621</v>
      </c>
      <c r="AE1126" s="49" t="n">
        <v>9.61647792575412</v>
      </c>
      <c r="AF1126" s="50" t="n">
        <v>9.478064024171474</v>
      </c>
    </row>
    <row r="1127" hidden="1" s="108">
      <c r="A1127" s="49" t="inlineStr">
        <is>
          <t>Equatorial_Guinea_Offshore_2_high_temp_optimistic</t>
        </is>
      </c>
      <c r="B1127" s="49" t="n">
        <v>26.88359458448432</v>
      </c>
      <c r="C1127" s="49" t="n">
        <v>25.72260270822328</v>
      </c>
      <c r="D1127" s="49" t="n">
        <v>24.7122468602721</v>
      </c>
      <c r="E1127" s="49" t="n">
        <v>23.806393545614</v>
      </c>
      <c r="F1127" s="49" t="n">
        <v>22.97584863188312</v>
      </c>
      <c r="G1127" s="49" t="n">
        <v>22.20089192226397</v>
      </c>
      <c r="H1127" s="49" t="n">
        <v>21.46748640085291</v>
      </c>
      <c r="I1127" s="49" t="n">
        <v>20.76518813893353</v>
      </c>
      <c r="J1127" s="49" t="n">
        <v>20.08591633114816</v>
      </c>
      <c r="K1127" s="49" t="n">
        <v>19.42318952808355</v>
      </c>
      <c r="L1127" s="49" t="n">
        <v>18.77162885434791</v>
      </c>
      <c r="M1127" s="49" t="n">
        <v>18.2232618043621</v>
      </c>
      <c r="N1127" s="49" t="n">
        <v>17.75627286428992</v>
      </c>
      <c r="O1127" s="49" t="n">
        <v>17.34160921560187</v>
      </c>
      <c r="P1127" s="49" t="n">
        <v>16.9672657719865</v>
      </c>
      <c r="Q1127" s="49" t="n">
        <v>16.62587865243899</v>
      </c>
      <c r="R1127" s="49" t="n">
        <v>16.31507362941891</v>
      </c>
      <c r="S1127" s="49" t="n">
        <v>16.02279264610615</v>
      </c>
      <c r="T1127" s="49" t="n">
        <v>15.75008146766512</v>
      </c>
      <c r="U1127" s="49" t="n">
        <v>15.49859301346518</v>
      </c>
      <c r="V1127" s="49" t="n">
        <v>15.25286954540482</v>
      </c>
      <c r="W1127" s="49" t="n">
        <v>14.96206952117762</v>
      </c>
      <c r="X1127" s="49" t="n">
        <v>14.68589834323152</v>
      </c>
      <c r="Y1127" s="49" t="n">
        <v>14.43047525729377</v>
      </c>
      <c r="Z1127" s="49" t="n">
        <v>14.20786624352846</v>
      </c>
      <c r="AA1127" s="49" t="n">
        <v>13.84578897753259</v>
      </c>
      <c r="AB1127" s="49" t="n">
        <v>13.61641431452847</v>
      </c>
      <c r="AC1127" s="49" t="n">
        <v>13.40122889655117</v>
      </c>
      <c r="AD1127" s="49" t="n">
        <v>13.1983588142366</v>
      </c>
      <c r="AE1127" s="49" t="n">
        <v>13.0062708869864</v>
      </c>
      <c r="AF1127" s="50" t="n">
        <v>12.82369552643601</v>
      </c>
    </row>
    <row r="1128" hidden="1" s="108">
      <c r="A1128" s="49" t="inlineStr">
        <is>
          <t>Greece_Onshore_3_low_temp_optimistic</t>
        </is>
      </c>
      <c r="B1128" s="49" t="n">
        <v>4.956814509412668</v>
      </c>
      <c r="C1128" s="49" t="n">
        <v>4.814333103110563</v>
      </c>
      <c r="D1128" s="49" t="n">
        <v>4.687243521039294</v>
      </c>
      <c r="E1128" s="49" t="n">
        <v>4.57217805463625</v>
      </c>
      <c r="F1128" s="49" t="n">
        <v>4.466750016668512</v>
      </c>
      <c r="G1128" s="49" t="n">
        <v>4.369209938470717</v>
      </c>
      <c r="H1128" s="49" t="n">
        <v>4.278239439906941</v>
      </c>
      <c r="I1128" s="49" t="n">
        <v>4.192821741782983</v>
      </c>
      <c r="J1128" s="49" t="n">
        <v>4.11215711305584</v>
      </c>
      <c r="K1128" s="49" t="n">
        <v>4.035605825618815</v>
      </c>
      <c r="L1128" s="49" t="n">
        <v>3.962648576058772</v>
      </c>
      <c r="M1128" s="49" t="n">
        <v>3.856930747269859</v>
      </c>
      <c r="N1128" s="49" t="n">
        <v>3.771751111354728</v>
      </c>
      <c r="O1128" s="49" t="n">
        <v>3.68930399199815</v>
      </c>
      <c r="P1128" s="49" t="n">
        <v>3.609695976923518</v>
      </c>
      <c r="Q1128" s="49" t="n">
        <v>3.5335176490681</v>
      </c>
      <c r="R1128" s="49" t="n">
        <v>3.458828192057186</v>
      </c>
      <c r="S1128" s="49" t="n">
        <v>3.385916629307338</v>
      </c>
      <c r="T1128" s="49" t="n">
        <v>3.318055178376713</v>
      </c>
      <c r="U1128" s="49" t="n">
        <v>3.249943868470943</v>
      </c>
      <c r="V1128" s="49" t="n">
        <v>3.181963390875284</v>
      </c>
      <c r="W1128" s="49" t="n">
        <v>3.121931355907231</v>
      </c>
      <c r="X1128" s="49" t="n">
        <v>3.064080448643114</v>
      </c>
      <c r="Y1128" s="49" t="n">
        <v>3.007387960362725</v>
      </c>
      <c r="Z1128" s="49" t="n">
        <v>2.957028688426846</v>
      </c>
      <c r="AA1128" s="49" t="n">
        <v>2.860802633244202</v>
      </c>
      <c r="AB1128" s="49" t="n">
        <v>2.801095359553349</v>
      </c>
      <c r="AC1128" s="49" t="n">
        <v>2.743122946109825</v>
      </c>
      <c r="AD1128" s="49" t="n">
        <v>2.686728744626152</v>
      </c>
      <c r="AE1128" s="49" t="n">
        <v>2.631775813957824</v>
      </c>
      <c r="AF1128" s="50" t="n">
        <v>2.57814369150039</v>
      </c>
    </row>
    <row r="1129" hidden="1" s="108">
      <c r="A1129" s="49" t="inlineStr">
        <is>
          <t>Greece_Offshore_1_low_temp_optimistic</t>
        </is>
      </c>
      <c r="B1129" s="49" t="n">
        <v>7.314099201826905</v>
      </c>
      <c r="C1129" s="49" t="n">
        <v>7.051818529903471</v>
      </c>
      <c r="D1129" s="49" t="n">
        <v>6.83189936467539</v>
      </c>
      <c r="E1129" s="49" t="n">
        <v>6.642099713349917</v>
      </c>
      <c r="F1129" s="49" t="n">
        <v>6.474750008046167</v>
      </c>
      <c r="G1129" s="49" t="n">
        <v>6.324743196692782</v>
      </c>
      <c r="H1129" s="49" t="n">
        <v>6.188515854071589</v>
      </c>
      <c r="I1129" s="49" t="n">
        <v>6.063487847314758</v>
      </c>
      <c r="J1129" s="49" t="n">
        <v>5.947733970437374</v>
      </c>
      <c r="K1129" s="49" t="n">
        <v>5.839781437562578</v>
      </c>
      <c r="L1129" s="49" t="n">
        <v>5.738479639550112</v>
      </c>
      <c r="M1129" s="49" t="n">
        <v>5.550516468910664</v>
      </c>
      <c r="N1129" s="49" t="n">
        <v>5.387243787370046</v>
      </c>
      <c r="O1129" s="49" t="n">
        <v>5.240097575315618</v>
      </c>
      <c r="P1129" s="49" t="n">
        <v>5.105489570091934</v>
      </c>
      <c r="Q1129" s="49" t="n">
        <v>4.98119865615934</v>
      </c>
      <c r="R1129" s="49" t="n">
        <v>4.866447077333453</v>
      </c>
      <c r="S1129" s="49" t="n">
        <v>4.75773281551405</v>
      </c>
      <c r="T1129" s="49" t="n">
        <v>4.655288275485556</v>
      </c>
      <c r="U1129" s="49" t="n">
        <v>4.559513720252766</v>
      </c>
      <c r="V1129" s="49" t="n">
        <v>4.466018125599134</v>
      </c>
      <c r="W1129" s="49" t="n">
        <v>4.360735119092767</v>
      </c>
      <c r="X1129" s="49" t="n">
        <v>4.260198919920288</v>
      </c>
      <c r="Y1129" s="49" t="n">
        <v>4.166056680112234</v>
      </c>
      <c r="Z1129" s="49" t="n">
        <v>4.081577951725594</v>
      </c>
      <c r="AA1129" s="49" t="n">
        <v>3.959226594428901</v>
      </c>
      <c r="AB1129" s="49" t="n">
        <v>3.874068765602912</v>
      </c>
      <c r="AC1129" s="49" t="n">
        <v>3.793322627407329</v>
      </c>
      <c r="AD1129" s="49" t="n">
        <v>3.716433482007029</v>
      </c>
      <c r="AE1129" s="49" t="n">
        <v>3.64294629580903</v>
      </c>
      <c r="AF1129" s="50" t="n">
        <v>3.57248322646294</v>
      </c>
    </row>
    <row r="1130" hidden="1" s="108">
      <c r="A1130" s="49" t="inlineStr">
        <is>
          <t>Greece_Offshore_2_low_temp_optimistic</t>
        </is>
      </c>
      <c r="B1130" s="49" t="n">
        <v>9.590247546420244</v>
      </c>
      <c r="C1130" s="49" t="n">
        <v>9.241766960187245</v>
      </c>
      <c r="D1130" s="49" t="n">
        <v>8.950731544746196</v>
      </c>
      <c r="E1130" s="49" t="n">
        <v>8.70053401035236</v>
      </c>
      <c r="F1130" s="49" t="n">
        <v>8.480770164782438</v>
      </c>
      <c r="G1130" s="49" t="n">
        <v>8.284512166879306</v>
      </c>
      <c r="H1130" s="49" t="n">
        <v>8.106926261108141</v>
      </c>
      <c r="I1130" s="49" t="n">
        <v>7.944512611907572</v>
      </c>
      <c r="J1130" s="49" t="n">
        <v>7.794659837603703</v>
      </c>
      <c r="K1130" s="49" t="n">
        <v>7.655370288672469</v>
      </c>
      <c r="L1130" s="49" t="n">
        <v>7.525083360413118</v>
      </c>
      <c r="M1130" s="49" t="n">
        <v>7.277864190678157</v>
      </c>
      <c r="N1130" s="49" t="n">
        <v>7.06408476999474</v>
      </c>
      <c r="O1130" s="49" t="n">
        <v>6.872121689312529</v>
      </c>
      <c r="P1130" s="49" t="n">
        <v>6.697106022892656</v>
      </c>
      <c r="Q1130" s="49" t="n">
        <v>6.536024542011654</v>
      </c>
      <c r="R1130" s="49" t="n">
        <v>6.387823517194937</v>
      </c>
      <c r="S1130" s="49" t="n">
        <v>6.247749683789722</v>
      </c>
      <c r="T1130" s="49" t="n">
        <v>6.116120397120961</v>
      </c>
      <c r="U1130" s="49" t="n">
        <v>5.993480997338089</v>
      </c>
      <c r="V1130" s="49" t="n">
        <v>5.873869946668067</v>
      </c>
      <c r="W1130" s="49" t="n">
        <v>5.738044709706875</v>
      </c>
      <c r="X1130" s="49" t="n">
        <v>5.608639696759174</v>
      </c>
      <c r="Y1130" s="49" t="n">
        <v>5.487896961071161</v>
      </c>
      <c r="Z1130" s="49" t="n">
        <v>5.380265331283374</v>
      </c>
      <c r="AA1130" s="49" t="n">
        <v>5.221133680055657</v>
      </c>
      <c r="AB1130" s="49" t="n">
        <v>5.112534383391004</v>
      </c>
      <c r="AC1130" s="49" t="n">
        <v>5.009917331761285</v>
      </c>
      <c r="AD1130" s="49" t="n">
        <v>4.912531873605783</v>
      </c>
      <c r="AE1130" s="49" t="n">
        <v>4.819762399485232</v>
      </c>
      <c r="AF1130" s="50" t="n">
        <v>4.731097887184378</v>
      </c>
    </row>
    <row r="1131" hidden="1" s="108">
      <c r="A1131" s="49" t="inlineStr">
        <is>
          <t>Greece_PV_2_low_temp_optimistic</t>
        </is>
      </c>
      <c r="B1131" s="49" t="n">
        <v>2.876552137684232</v>
      </c>
      <c r="C1131" s="49" t="n">
        <v>2.736005747297879</v>
      </c>
      <c r="D1131" s="49" t="n">
        <v>2.617623303874466</v>
      </c>
      <c r="E1131" s="49" t="n">
        <v>2.514932793364973</v>
      </c>
      <c r="F1131" s="49" t="n">
        <v>2.423871280755918</v>
      </c>
      <c r="G1131" s="49" t="n">
        <v>2.341738050916405</v>
      </c>
      <c r="H1131" s="49" t="n">
        <v>2.266656095865797</v>
      </c>
      <c r="I1131" s="49" t="n">
        <v>2.197273429148267</v>
      </c>
      <c r="J1131" s="49" t="n">
        <v>2.1325872485937</v>
      </c>
      <c r="K1131" s="49" t="n">
        <v>2.071835285971123</v>
      </c>
      <c r="L1131" s="49" t="n">
        <v>2.014425920813009</v>
      </c>
      <c r="M1131" s="49" t="n">
        <v>1.946231267722426</v>
      </c>
      <c r="N1131" s="49" t="n">
        <v>1.882800277867751</v>
      </c>
      <c r="O1131" s="49" t="n">
        <v>1.822641903634535</v>
      </c>
      <c r="P1131" s="49" t="n">
        <v>1.765455491820654</v>
      </c>
      <c r="Q1131" s="49" t="n">
        <v>1.710300807392134</v>
      </c>
      <c r="R1131" s="49" t="n">
        <v>1.656606713586002</v>
      </c>
      <c r="S1131" s="49" t="n">
        <v>1.605489661963238</v>
      </c>
      <c r="T1131" s="49" t="n">
        <v>1.556099146005248</v>
      </c>
      <c r="U1131" s="49" t="n">
        <v>1.508550609145463</v>
      </c>
      <c r="V1131" s="49" t="n">
        <v>1.462163862040847</v>
      </c>
      <c r="W1131" s="49" t="n">
        <v>1.415581984014977</v>
      </c>
      <c r="X1131" s="49" t="n">
        <v>1.369730884362279</v>
      </c>
      <c r="Y1131" s="49" t="n">
        <v>1.325584456614796</v>
      </c>
      <c r="Z1131" s="49" t="n">
        <v>1.286731202955834</v>
      </c>
      <c r="AA1131" s="49" t="n">
        <v>1.226141148310141</v>
      </c>
      <c r="AB1131" s="49" t="n">
        <v>1.183782906081515</v>
      </c>
      <c r="AC1131" s="49" t="n">
        <v>1.142939346934688</v>
      </c>
      <c r="AD1131" s="49" t="n">
        <v>1.103447853920024</v>
      </c>
      <c r="AE1131" s="49" t="n">
        <v>1.065171653110481</v>
      </c>
      <c r="AF1131" s="50" t="n">
        <v>1.027994653410599</v>
      </c>
    </row>
    <row r="1132" hidden="1" s="108">
      <c r="A1132" s="49" t="inlineStr">
        <is>
          <t>Greece_PV_3_low_temp_optimistic</t>
        </is>
      </c>
      <c r="B1132" s="49" t="n">
        <v>3.017646983496347</v>
      </c>
      <c r="C1132" s="49" t="n">
        <v>2.869566474035523</v>
      </c>
      <c r="D1132" s="49" t="n">
        <v>2.744938701976173</v>
      </c>
      <c r="E1132" s="49" t="n">
        <v>2.63691121000284</v>
      </c>
      <c r="F1132" s="49" t="n">
        <v>2.541181988168669</v>
      </c>
      <c r="G1132" s="49" t="n">
        <v>2.454891265750195</v>
      </c>
      <c r="H1132" s="49" t="n">
        <v>2.376051414558995</v>
      </c>
      <c r="I1132" s="49" t="n">
        <v>2.303230731171596</v>
      </c>
      <c r="J1132" s="49" t="n">
        <v>2.23536727014592</v>
      </c>
      <c r="K1132" s="49" t="n">
        <v>2.1716538058826</v>
      </c>
      <c r="L1132" s="49" t="n">
        <v>2.111463834382265</v>
      </c>
      <c r="M1132" s="49" t="n">
        <v>2.039936561214588</v>
      </c>
      <c r="N1132" s="49" t="n">
        <v>1.973423585037157</v>
      </c>
      <c r="O1132" s="49" t="n">
        <v>1.91035570127234</v>
      </c>
      <c r="P1132" s="49" t="n">
        <v>1.85041765361769</v>
      </c>
      <c r="Q1132" s="49" t="n">
        <v>1.792619396137789</v>
      </c>
      <c r="R1132" s="49" t="n">
        <v>1.736359439527445</v>
      </c>
      <c r="S1132" s="49" t="n">
        <v>1.682816379765919</v>
      </c>
      <c r="T1132" s="49" t="n">
        <v>1.631094031680141</v>
      </c>
      <c r="U1132" s="49" t="n">
        <v>1.581315072689452</v>
      </c>
      <c r="V1132" s="49" t="n">
        <v>1.532762302701757</v>
      </c>
      <c r="W1132" s="49" t="n">
        <v>1.483996344151424</v>
      </c>
      <c r="X1132" s="49" t="n">
        <v>1.436000652026613</v>
      </c>
      <c r="Y1132" s="49" t="n">
        <v>1.389803984222065</v>
      </c>
      <c r="Z1132" s="49" t="n">
        <v>1.349197455647745</v>
      </c>
      <c r="AA1132" s="49" t="n">
        <v>1.285627637677486</v>
      </c>
      <c r="AB1132" s="49" t="n">
        <v>1.241315273587535</v>
      </c>
      <c r="AC1132" s="49" t="n">
        <v>1.198602601712899</v>
      </c>
      <c r="AD1132" s="49" t="n">
        <v>1.157318292885716</v>
      </c>
      <c r="AE1132" s="49" t="n">
        <v>1.117318250217907</v>
      </c>
      <c r="AF1132" s="50" t="n">
        <v>1.078480171140009</v>
      </c>
    </row>
    <row r="1133" hidden="1" s="108">
      <c r="A1133" s="49" t="inlineStr">
        <is>
          <t>Greece_PV_4_low_temp_optimistic</t>
        </is>
      </c>
      <c r="B1133" s="49" t="n">
        <v>3.657304222791539</v>
      </c>
      <c r="C1133" s="49" t="n">
        <v>3.475221436347694</v>
      </c>
      <c r="D1133" s="49" t="n">
        <v>3.32226124476368</v>
      </c>
      <c r="E1133" s="49" t="n">
        <v>3.189919348895752</v>
      </c>
      <c r="F1133" s="49" t="n">
        <v>3.072857187306796</v>
      </c>
      <c r="G1133" s="49" t="n">
        <v>2.967526209492733</v>
      </c>
      <c r="H1133" s="49" t="n">
        <v>2.871460210873828</v>
      </c>
      <c r="I1133" s="49" t="n">
        <v>2.782882838011911</v>
      </c>
      <c r="J1133" s="49" t="n">
        <v>2.700476532087442</v>
      </c>
      <c r="K1133" s="49" t="n">
        <v>2.623239762407162</v>
      </c>
      <c r="L1133" s="49" t="n">
        <v>2.550395198593495</v>
      </c>
      <c r="M1133" s="49" t="n">
        <v>2.463646816694474</v>
      </c>
      <c r="N1133" s="49" t="n">
        <v>2.383143101073875</v>
      </c>
      <c r="O1133" s="49" t="n">
        <v>2.306921221543445</v>
      </c>
      <c r="P1133" s="49" t="n">
        <v>2.234586845828002</v>
      </c>
      <c r="Q1133" s="49" t="n">
        <v>2.164901876180881</v>
      </c>
      <c r="R1133" s="49" t="n">
        <v>2.097114305687529</v>
      </c>
      <c r="S1133" s="49" t="n">
        <v>2.032698054266369</v>
      </c>
      <c r="T1133" s="49" t="n">
        <v>1.970532596208671</v>
      </c>
      <c r="U1133" s="49" t="n">
        <v>1.910771459475977</v>
      </c>
      <c r="V1133" s="49" t="n">
        <v>1.852518110062354</v>
      </c>
      <c r="W1133" s="49" t="n">
        <v>1.793983338953159</v>
      </c>
      <c r="X1133" s="49" t="n">
        <v>1.736377578731679</v>
      </c>
      <c r="Y1133" s="49" t="n">
        <v>1.680985315435549</v>
      </c>
      <c r="Z1133" s="49" t="n">
        <v>1.632536876975291</v>
      </c>
      <c r="AA1133" s="49" t="n">
        <v>1.555398948241609</v>
      </c>
      <c r="AB1133" s="49" t="n">
        <v>1.502264432776723</v>
      </c>
      <c r="AC1133" s="49" t="n">
        <v>1.451091370777867</v>
      </c>
      <c r="AD1133" s="49" t="n">
        <v>1.401664651996871</v>
      </c>
      <c r="AE1133" s="49" t="n">
        <v>1.353803395989757</v>
      </c>
      <c r="AF1133" s="50" t="n">
        <v>1.307354116486351</v>
      </c>
    </row>
    <row r="1134" hidden="1" s="108">
      <c r="A1134" s="49" t="inlineStr">
        <is>
          <t>Greece_Onshore_3_high_temp_optimistic</t>
        </is>
      </c>
      <c r="B1134" s="49" t="n">
        <v>7.245280067596223</v>
      </c>
      <c r="C1134" s="49" t="n">
        <v>6.904492444057253</v>
      </c>
      <c r="D1134" s="49" t="n">
        <v>6.575931243745162</v>
      </c>
      <c r="E1134" s="49" t="n">
        <v>6.255387764253516</v>
      </c>
      <c r="F1134" s="49" t="n">
        <v>5.939741834715953</v>
      </c>
      <c r="G1134" s="49" t="n">
        <v>5.626569154111192</v>
      </c>
      <c r="H1134" s="49" t="n">
        <v>5.313904023244128</v>
      </c>
      <c r="I1134" s="49" t="n">
        <v>5.000088482497697</v>
      </c>
      <c r="J1134" s="49" t="n">
        <v>4.683671940717776</v>
      </c>
      <c r="K1134" s="49" t="n">
        <v>4.363341496100297</v>
      </c>
      <c r="L1134" s="49" t="n">
        <v>4.037871485882586</v>
      </c>
      <c r="M1134" s="49" t="n">
        <v>3.949271150032045</v>
      </c>
      <c r="N1134" s="49" t="n">
        <v>3.878499162486072</v>
      </c>
      <c r="O1134" s="49" t="n">
        <v>3.809713346800162</v>
      </c>
      <c r="P1134" s="49" t="n">
        <v>3.743038292373436</v>
      </c>
      <c r="Q1134" s="49" t="n">
        <v>3.679038823466837</v>
      </c>
      <c r="R1134" s="49" t="n">
        <v>3.61598298051103</v>
      </c>
      <c r="S1134" s="49" t="n">
        <v>3.55415095662526</v>
      </c>
      <c r="T1134" s="49" t="n">
        <v>3.496560421701112</v>
      </c>
      <c r="U1134" s="49" t="n">
        <v>3.438387108869249</v>
      </c>
      <c r="V1134" s="49" t="n">
        <v>3.379982001465632</v>
      </c>
      <c r="W1134" s="49" t="n">
        <v>3.328380787968183</v>
      </c>
      <c r="X1134" s="49" t="n">
        <v>3.278480465507913</v>
      </c>
      <c r="Y1134" s="49" t="n">
        <v>3.229348552892794</v>
      </c>
      <c r="Z1134" s="49" t="n">
        <v>3.185818611482441</v>
      </c>
      <c r="AA1134" s="49" t="n">
        <v>3.099171765150408</v>
      </c>
      <c r="AB1134" s="49" t="n">
        <v>3.046250520417611</v>
      </c>
      <c r="AC1134" s="49" t="n">
        <v>2.994653798406488</v>
      </c>
      <c r="AD1134" s="49" t="n">
        <v>2.944248968405864</v>
      </c>
      <c r="AE1134" s="49" t="n">
        <v>2.894920441198403</v>
      </c>
      <c r="AF1134" s="50" t="n">
        <v>2.846566858945397</v>
      </c>
    </row>
    <row r="1135" hidden="1" s="108">
      <c r="A1135" s="49" t="inlineStr">
        <is>
          <t>Greece_Offshore_1_high_temp_optimistic</t>
        </is>
      </c>
      <c r="B1135" s="49" t="n">
        <v>9.102468998086824</v>
      </c>
      <c r="C1135" s="49" t="n">
        <v>8.65686813553285</v>
      </c>
      <c r="D1135" s="49" t="n">
        <v>8.248996677642447</v>
      </c>
      <c r="E1135" s="49" t="n">
        <v>7.866667395972975</v>
      </c>
      <c r="F1135" s="49" t="n">
        <v>7.502139617065378</v>
      </c>
      <c r="G1135" s="49" t="n">
        <v>7.150161976385897</v>
      </c>
      <c r="H1135" s="49" t="n">
        <v>6.806978498335203</v>
      </c>
      <c r="I1135" s="49" t="n">
        <v>6.469780783050687</v>
      </c>
      <c r="J1135" s="49" t="n">
        <v>6.136386015468386</v>
      </c>
      <c r="K1135" s="49" t="n">
        <v>5.805037546294206</v>
      </c>
      <c r="L1135" s="49" t="n">
        <v>5.474275844334382</v>
      </c>
      <c r="M1135" s="49" t="n">
        <v>5.321257067541338</v>
      </c>
      <c r="N1135" s="49" t="n">
        <v>5.18856986109866</v>
      </c>
      <c r="O1135" s="49" t="n">
        <v>5.06897641761759</v>
      </c>
      <c r="P1135" s="49" t="n">
        <v>4.959485456152081</v>
      </c>
      <c r="Q1135" s="49" t="n">
        <v>4.858261891037009</v>
      </c>
      <c r="R1135" s="49" t="n">
        <v>4.764713434906978</v>
      </c>
      <c r="S1135" s="49" t="n">
        <v>4.675836370337709</v>
      </c>
      <c r="T1135" s="49" t="n">
        <v>4.591890402979046</v>
      </c>
      <c r="U1135" s="49" t="n">
        <v>4.513286396604312</v>
      </c>
      <c r="V1135" s="49" t="n">
        <v>4.436174589035936</v>
      </c>
      <c r="W1135" s="49" t="n">
        <v>4.347917307674679</v>
      </c>
      <c r="X1135" s="49" t="n">
        <v>4.263350626846938</v>
      </c>
      <c r="Y1135" s="49" t="n">
        <v>4.183995454823718</v>
      </c>
      <c r="Z1135" s="49" t="n">
        <v>4.112851383925608</v>
      </c>
      <c r="AA1135" s="49" t="n">
        <v>4.007052340104852</v>
      </c>
      <c r="AB1135" s="49" t="n">
        <v>3.93431722837498</v>
      </c>
      <c r="AC1135" s="49" t="n">
        <v>3.865154361920355</v>
      </c>
      <c r="AD1135" s="49" t="n">
        <v>3.799095831413427</v>
      </c>
      <c r="AE1135" s="49" t="n">
        <v>3.73575876092698</v>
      </c>
      <c r="AF1135" s="50" t="n">
        <v>3.674826061069378</v>
      </c>
    </row>
    <row r="1136" hidden="1" s="108">
      <c r="A1136" s="49" t="inlineStr">
        <is>
          <t>Greece_Offshore_2_high_temp_optimistic</t>
        </is>
      </c>
      <c r="B1136" s="49" t="n">
        <v>11.14912139451154</v>
      </c>
      <c r="C1136" s="49" t="n">
        <v>10.61726604940601</v>
      </c>
      <c r="D1136" s="49" t="n">
        <v>10.13641744925327</v>
      </c>
      <c r="E1136" s="49" t="n">
        <v>9.690675643596823</v>
      </c>
      <c r="F1136" s="49" t="n">
        <v>9.269985762181758</v>
      </c>
      <c r="G1136" s="49" t="n">
        <v>8.867567842309491</v>
      </c>
      <c r="H1136" s="49" t="n">
        <v>8.478612274700319</v>
      </c>
      <c r="I1136" s="49" t="n">
        <v>8.099561286283038</v>
      </c>
      <c r="J1136" s="49" t="n">
        <v>7.727687072816114</v>
      </c>
      <c r="K1136" s="49" t="n">
        <v>7.360830966999458</v>
      </c>
      <c r="L1136" s="49" t="n">
        <v>6.997235095232652</v>
      </c>
      <c r="M1136" s="49" t="n">
        <v>6.798792371922669</v>
      </c>
      <c r="N1136" s="49" t="n">
        <v>6.627743136538202</v>
      </c>
      <c r="O1136" s="49" t="n">
        <v>6.474325850634438</v>
      </c>
      <c r="P1136" s="49" t="n">
        <v>6.334506565911885</v>
      </c>
      <c r="Q1136" s="49" t="n">
        <v>6.205810703073534</v>
      </c>
      <c r="R1136" s="49" t="n">
        <v>6.087440022586381</v>
      </c>
      <c r="S1136" s="49" t="n">
        <v>5.975343168437318</v>
      </c>
      <c r="T1136" s="49" t="n">
        <v>5.869870974222925</v>
      </c>
      <c r="U1136" s="49" t="n">
        <v>5.771578221351642</v>
      </c>
      <c r="V1136" s="49" t="n">
        <v>5.675271760236401</v>
      </c>
      <c r="W1136" s="49" t="n">
        <v>5.563873423244615</v>
      </c>
      <c r="X1136" s="49" t="n">
        <v>5.457438192650844</v>
      </c>
      <c r="Y1136" s="49" t="n">
        <v>5.358021224014481</v>
      </c>
      <c r="Z1136" s="49" t="n">
        <v>5.26967514706894</v>
      </c>
      <c r="AA1136" s="49" t="n">
        <v>5.134529161252823</v>
      </c>
      <c r="AB1136" s="49" t="n">
        <v>5.044006870060891</v>
      </c>
      <c r="AC1136" s="49" t="n">
        <v>4.958298455538913</v>
      </c>
      <c r="AD1136" s="49" t="n">
        <v>4.876774225536618</v>
      </c>
      <c r="AE1136" s="49" t="n">
        <v>4.798918981309578</v>
      </c>
      <c r="AF1136" s="50" t="n">
        <v>4.724306099358256</v>
      </c>
    </row>
    <row r="1137" hidden="1" s="108">
      <c r="A1137" s="49" t="inlineStr">
        <is>
          <t>Greece_PV_2_high_temp_optimistic</t>
        </is>
      </c>
      <c r="B1137" s="49" t="n">
        <v>5.868878286846401</v>
      </c>
      <c r="C1137" s="49" t="n">
        <v>5.467998760605117</v>
      </c>
      <c r="D1137" s="49" t="n">
        <v>5.092427742231296</v>
      </c>
      <c r="E1137" s="49" t="n">
        <v>4.734060406918962</v>
      </c>
      <c r="F1137" s="49" t="n">
        <v>4.387756848807129</v>
      </c>
      <c r="G1137" s="49" t="n">
        <v>4.050056612029067</v>
      </c>
      <c r="H1137" s="49" t="n">
        <v>3.718516046986393</v>
      </c>
      <c r="I1137" s="49" t="n">
        <v>3.391339981805436</v>
      </c>
      <c r="J1137" s="49" t="n">
        <v>3.067164394007788</v>
      </c>
      <c r="K1137" s="49" t="n">
        <v>2.744921794443178</v>
      </c>
      <c r="L1137" s="49" t="n">
        <v>2.423754405015897</v>
      </c>
      <c r="M1137" s="49" t="n">
        <v>2.36028515709478</v>
      </c>
      <c r="N1137" s="49" t="n">
        <v>2.300810406558928</v>
      </c>
      <c r="O1137" s="49" t="n">
        <v>2.243995121057897</v>
      </c>
      <c r="P1137" s="49" t="n">
        <v>2.18959548467353</v>
      </c>
      <c r="Q1137" s="49" t="n">
        <v>2.136762295980986</v>
      </c>
      <c r="R1137" s="49" t="n">
        <v>2.084980290201468</v>
      </c>
      <c r="S1137" s="49" t="n">
        <v>2.035323386414573</v>
      </c>
      <c r="T1137" s="49" t="n">
        <v>1.987012474164165</v>
      </c>
      <c r="U1137" s="49" t="n">
        <v>1.940177435623185</v>
      </c>
      <c r="V1137" s="49" t="n">
        <v>1.894187649301939</v>
      </c>
      <c r="W1137" s="49" t="n">
        <v>1.847695860807523</v>
      </c>
      <c r="X1137" s="49" t="n">
        <v>1.801666706849888</v>
      </c>
      <c r="Y1137" s="49" t="n">
        <v>1.757052831526601</v>
      </c>
      <c r="Z1137" s="49" t="n">
        <v>1.717365948770813</v>
      </c>
      <c r="AA1137" s="49" t="n">
        <v>1.65626093664314</v>
      </c>
      <c r="AB1137" s="49" t="n">
        <v>1.612687741226204</v>
      </c>
      <c r="AC1137" s="49" t="n">
        <v>1.570396308076583</v>
      </c>
      <c r="AD1137" s="49" t="n">
        <v>1.529243428090874</v>
      </c>
      <c r="AE1137" s="49" t="n">
        <v>1.489109053326893</v>
      </c>
      <c r="AF1137" s="50" t="n">
        <v>1.449891649448784</v>
      </c>
    </row>
    <row r="1138" hidden="1" s="108">
      <c r="A1138" s="49" t="inlineStr">
        <is>
          <t>Greece_PV_3_high_temp_optimistic</t>
        </is>
      </c>
      <c r="B1138" s="49" t="n">
        <v>6.118522892462799</v>
      </c>
      <c r="C1138" s="49" t="n">
        <v>5.69982619883034</v>
      </c>
      <c r="D1138" s="49" t="n">
        <v>5.308223023363833</v>
      </c>
      <c r="E1138" s="49" t="n">
        <v>4.935017673419876</v>
      </c>
      <c r="F1138" s="49" t="n">
        <v>4.574693744648773</v>
      </c>
      <c r="G1138" s="49" t="n">
        <v>4.223535687752826</v>
      </c>
      <c r="H1138" s="49" t="n">
        <v>3.878918199751328</v>
      </c>
      <c r="I1138" s="49" t="n">
        <v>3.53891120652453</v>
      </c>
      <c r="J1138" s="49" t="n">
        <v>3.202046766909767</v>
      </c>
      <c r="K1138" s="49" t="n">
        <v>2.867174673942473</v>
      </c>
      <c r="L1138" s="49" t="n">
        <v>2.533369309249737</v>
      </c>
      <c r="M1138" s="49" t="n">
        <v>2.466817855367188</v>
      </c>
      <c r="N1138" s="49" t="n">
        <v>2.404496906018661</v>
      </c>
      <c r="O1138" s="49" t="n">
        <v>2.344991677661585</v>
      </c>
      <c r="P1138" s="49" t="n">
        <v>2.288045288053017</v>
      </c>
      <c r="Q1138" s="49" t="n">
        <v>2.232757148783684</v>
      </c>
      <c r="R1138" s="49" t="n">
        <v>2.178580700463477</v>
      </c>
      <c r="S1138" s="49" t="n">
        <v>2.126658715398212</v>
      </c>
      <c r="T1138" s="49" t="n">
        <v>2.076164161623118</v>
      </c>
      <c r="U1138" s="49" t="n">
        <v>2.027236246817532</v>
      </c>
      <c r="V1138" s="49" t="n">
        <v>1.979204960314278</v>
      </c>
      <c r="W1138" s="49" t="n">
        <v>1.930642851835572</v>
      </c>
      <c r="X1138" s="49" t="n">
        <v>1.882568827574772</v>
      </c>
      <c r="Y1138" s="49" t="n">
        <v>1.83599527864132</v>
      </c>
      <c r="Z1138" s="49" t="n">
        <v>1.79465252283948</v>
      </c>
      <c r="AA1138" s="49" t="n">
        <v>1.730549292296173</v>
      </c>
      <c r="AB1138" s="49" t="n">
        <v>1.685071181912439</v>
      </c>
      <c r="AC1138" s="49" t="n">
        <v>1.640948497954317</v>
      </c>
      <c r="AD1138" s="49" t="n">
        <v>1.598027963323276</v>
      </c>
      <c r="AE1138" s="49" t="n">
        <v>1.556181089874283</v>
      </c>
      <c r="AF1138" s="50" t="n">
        <v>1.515299205403807</v>
      </c>
    </row>
    <row r="1139" hidden="1" s="108">
      <c r="A1139" s="49" t="inlineStr">
        <is>
          <t>Greece_PV_4_high_temp_optimistic</t>
        </is>
      </c>
      <c r="B1139" s="49" t="n">
        <v>7.212161842894841</v>
      </c>
      <c r="C1139" s="49" t="n">
        <v>6.71955643666249</v>
      </c>
      <c r="D1139" s="49" t="n">
        <v>6.259528028628669</v>
      </c>
      <c r="E1139" s="49" t="n">
        <v>5.821845436352074</v>
      </c>
      <c r="F1139" s="49" t="n">
        <v>5.400032837087409</v>
      </c>
      <c r="G1139" s="49" t="n">
        <v>4.989741485337626</v>
      </c>
      <c r="H1139" s="49" t="n">
        <v>4.587910596733712</v>
      </c>
      <c r="I1139" s="49" t="n">
        <v>4.192301076128814</v>
      </c>
      <c r="J1139" s="49" t="n">
        <v>3.801220498986367</v>
      </c>
      <c r="K1139" s="49" t="n">
        <v>3.41335283547213</v>
      </c>
      <c r="L1139" s="49" t="n">
        <v>3.027648688655693</v>
      </c>
      <c r="M1139" s="49" t="n">
        <v>2.947313392589337</v>
      </c>
      <c r="N1139" s="49" t="n">
        <v>2.872252663089298</v>
      </c>
      <c r="O1139" s="49" t="n">
        <v>2.800699226780095</v>
      </c>
      <c r="P1139" s="49" t="n">
        <v>2.732333493840667</v>
      </c>
      <c r="Q1139" s="49" t="n">
        <v>2.666029956820186</v>
      </c>
      <c r="R1139" s="49" t="n">
        <v>2.601105475356804</v>
      </c>
      <c r="S1139" s="49" t="n">
        <v>2.538991558587687</v>
      </c>
      <c r="T1139" s="49" t="n">
        <v>2.478653974219409</v>
      </c>
      <c r="U1139" s="49" t="n">
        <v>2.420267965565022</v>
      </c>
      <c r="V1139" s="49" t="n">
        <v>2.362995165562387</v>
      </c>
      <c r="W1139" s="49" t="n">
        <v>2.305053984443384</v>
      </c>
      <c r="X1139" s="49" t="n">
        <v>2.247713692752101</v>
      </c>
      <c r="Y1139" s="49" t="n">
        <v>2.192242587845962</v>
      </c>
      <c r="Z1139" s="49" t="n">
        <v>2.143313754577716</v>
      </c>
      <c r="AA1139" s="49" t="n">
        <v>2.065862123571116</v>
      </c>
      <c r="AB1139" s="49" t="n">
        <v>2.011732179956295</v>
      </c>
      <c r="AC1139" s="49" t="n">
        <v>1.959289930334134</v>
      </c>
      <c r="AD1139" s="49" t="n">
        <v>1.908343411859823</v>
      </c>
      <c r="AE1139" s="49" t="n">
        <v>1.858731715229607</v>
      </c>
      <c r="AF1139" s="50" t="n">
        <v>1.810318754828995</v>
      </c>
    </row>
    <row r="1140" hidden="1" s="108">
      <c r="A1140" s="49" t="inlineStr">
        <is>
          <t>Hungary_Onshore_3_low_temp_optimistic</t>
        </is>
      </c>
      <c r="B1140" s="49" t="n">
        <v>5.189176146045975</v>
      </c>
      <c r="C1140" s="49" t="n">
        <v>5.038022643213893</v>
      </c>
      <c r="D1140" s="49" t="n">
        <v>4.903898714227322</v>
      </c>
      <c r="E1140" s="49" t="n">
        <v>4.783073132631066</v>
      </c>
      <c r="F1140" s="49" t="n">
        <v>4.672901676015727</v>
      </c>
      <c r="G1140" s="49" t="n">
        <v>4.571446172966077</v>
      </c>
      <c r="H1140" s="49" t="n">
        <v>4.477246101150788</v>
      </c>
      <c r="I1140" s="49" t="n">
        <v>4.389175110105223</v>
      </c>
      <c r="J1140" s="49" t="n">
        <v>4.30634733428056</v>
      </c>
      <c r="K1140" s="49" t="n">
        <v>4.228054185818057</v>
      </c>
      <c r="L1140" s="49" t="n">
        <v>4.153720501443341</v>
      </c>
      <c r="M1140" s="49" t="n">
        <v>4.043616477451438</v>
      </c>
      <c r="N1140" s="49" t="n">
        <v>3.956242252167315</v>
      </c>
      <c r="O1140" s="49" t="n">
        <v>3.871853917382368</v>
      </c>
      <c r="P1140" s="49" t="n">
        <v>3.790572780083521</v>
      </c>
      <c r="Q1140" s="49" t="n">
        <v>3.713057895019379</v>
      </c>
      <c r="R1140" s="49" t="n">
        <v>3.637156718046783</v>
      </c>
      <c r="S1140" s="49" t="n">
        <v>3.563192255222056</v>
      </c>
      <c r="T1140" s="49" t="n">
        <v>3.494804409756368</v>
      </c>
      <c r="U1140" s="49" t="n">
        <v>3.426104826755743</v>
      </c>
      <c r="V1140" s="49" t="n">
        <v>3.357517029349658</v>
      </c>
      <c r="W1140" s="49" t="n">
        <v>3.29768682313587</v>
      </c>
      <c r="X1140" s="49" t="n">
        <v>3.240231333434107</v>
      </c>
      <c r="Y1140" s="49" t="n">
        <v>3.184013590284316</v>
      </c>
      <c r="Z1140" s="49" t="n">
        <v>3.134793460825012</v>
      </c>
      <c r="AA1140" s="49" t="n">
        <v>3.034472289197403</v>
      </c>
      <c r="AB1140" s="49" t="n">
        <v>2.974742841439141</v>
      </c>
      <c r="AC1140" s="49" t="n">
        <v>2.916893960805066</v>
      </c>
      <c r="AD1140" s="49" t="n">
        <v>2.860752034603236</v>
      </c>
      <c r="AE1140" s="49" t="n">
        <v>2.806165284667196</v>
      </c>
      <c r="AF1140" s="50" t="n">
        <v>2.753000183902786</v>
      </c>
    </row>
    <row r="1141" hidden="1" s="108">
      <c r="A1141" s="49" t="inlineStr">
        <is>
          <t>Hungary_PV_4_low_temp_optimistic</t>
        </is>
      </c>
      <c r="B1141" s="49" t="n">
        <v>4.474418052298484</v>
      </c>
      <c r="C1141" s="49" t="n">
        <v>4.247741959150871</v>
      </c>
      <c r="D1141" s="49" t="n">
        <v>4.057787927896671</v>
      </c>
      <c r="E1141" s="49" t="n">
        <v>3.893832444811455</v>
      </c>
      <c r="F1141" s="49" t="n">
        <v>3.749144083821041</v>
      </c>
      <c r="G1141" s="49" t="n">
        <v>3.619248583945218</v>
      </c>
      <c r="H1141" s="49" t="n">
        <v>3.501036444894694</v>
      </c>
      <c r="I1141" s="49" t="n">
        <v>3.39226798547715</v>
      </c>
      <c r="J1141" s="49" t="n">
        <v>3.291281987328516</v>
      </c>
      <c r="K1141" s="49" t="n">
        <v>3.196815675859276</v>
      </c>
      <c r="L1141" s="49" t="n">
        <v>3.107888935213158</v>
      </c>
      <c r="M1141" s="49" t="n">
        <v>3.001713056822873</v>
      </c>
      <c r="N1141" s="49" t="n">
        <v>2.903403208208708</v>
      </c>
      <c r="O1141" s="49" t="n">
        <v>2.810473654746149</v>
      </c>
      <c r="P1141" s="49" t="n">
        <v>2.72242332445034</v>
      </c>
      <c r="Q1141" s="49" t="n">
        <v>2.637685489638748</v>
      </c>
      <c r="R1141" s="49" t="n">
        <v>2.555308946833608</v>
      </c>
      <c r="S1141" s="49" t="n">
        <v>2.477154485389772</v>
      </c>
      <c r="T1141" s="49" t="n">
        <v>2.401805350460509</v>
      </c>
      <c r="U1141" s="49" t="n">
        <v>2.329454341094887</v>
      </c>
      <c r="V1141" s="49" t="n">
        <v>2.258968910038428</v>
      </c>
      <c r="W1141" s="49" t="n">
        <v>2.188126931691936</v>
      </c>
      <c r="X1141" s="49" t="n">
        <v>2.11842505924573</v>
      </c>
      <c r="Y1141" s="49" t="n">
        <v>2.051484404552427</v>
      </c>
      <c r="Z1141" s="49" t="n">
        <v>1.993273598499405</v>
      </c>
      <c r="AA1141" s="49" t="n">
        <v>1.898833484357725</v>
      </c>
      <c r="AB1141" s="49" t="n">
        <v>1.834648873467677</v>
      </c>
      <c r="AC1141" s="49" t="n">
        <v>1.772908403239092</v>
      </c>
      <c r="AD1141" s="49" t="n">
        <v>1.713340800954079</v>
      </c>
      <c r="AE1141" s="49" t="n">
        <v>1.655718001576543</v>
      </c>
      <c r="AF1141" s="50" t="n">
        <v>1.599846517884888</v>
      </c>
    </row>
    <row r="1142" hidden="1" s="108">
      <c r="A1142" s="49" t="inlineStr">
        <is>
          <t>Hungary_Onshore_3_high_temp_optimistic</t>
        </is>
      </c>
      <c r="B1142" s="49" t="n">
        <v>6.936519414591476</v>
      </c>
      <c r="C1142" s="49" t="n">
        <v>6.621893961694813</v>
      </c>
      <c r="D1142" s="49" t="n">
        <v>6.321276742991214</v>
      </c>
      <c r="E1142" s="49" t="n">
        <v>6.030472200238162</v>
      </c>
      <c r="F1142" s="49" t="n">
        <v>5.746412934149339</v>
      </c>
      <c r="G1142" s="49" t="n">
        <v>5.466757854974825</v>
      </c>
      <c r="H1142" s="49" t="n">
        <v>5.189650145550718</v>
      </c>
      <c r="I1142" s="49" t="n">
        <v>4.913564177521621</v>
      </c>
      <c r="J1142" s="49" t="n">
        <v>4.637204520198685</v>
      </c>
      <c r="K1142" s="49" t="n">
        <v>4.359436748957564</v>
      </c>
      <c r="L1142" s="49" t="n">
        <v>4.079238333029254</v>
      </c>
      <c r="M1142" s="49" t="n">
        <v>3.989269784831849</v>
      </c>
      <c r="N1142" s="49" t="n">
        <v>3.918798631532028</v>
      </c>
      <c r="O1142" s="49" t="n">
        <v>3.850476694846528</v>
      </c>
      <c r="P1142" s="49" t="n">
        <v>3.784440638685783</v>
      </c>
      <c r="Q1142" s="49" t="n">
        <v>3.7213092611117</v>
      </c>
      <c r="R1142" s="49" t="n">
        <v>3.659185996738816</v>
      </c>
      <c r="S1142" s="49" t="n">
        <v>3.598377867410573</v>
      </c>
      <c r="T1142" s="49" t="n">
        <v>3.542190035118556</v>
      </c>
      <c r="U1142" s="49" t="n">
        <v>3.485339121606366</v>
      </c>
      <c r="V1142" s="49" t="n">
        <v>3.428209613027192</v>
      </c>
      <c r="W1142" s="49" t="n">
        <v>3.378418828320434</v>
      </c>
      <c r="X1142" s="49" t="n">
        <v>3.330522858665361</v>
      </c>
      <c r="Y1142" s="49" t="n">
        <v>3.283502790490624</v>
      </c>
      <c r="Z1142" s="49" t="n">
        <v>3.2426702612456</v>
      </c>
      <c r="AA1142" s="49" t="n">
        <v>3.154486952391528</v>
      </c>
      <c r="AB1142" s="49" t="n">
        <v>3.103376901999174</v>
      </c>
      <c r="AC1142" s="49" t="n">
        <v>3.053754522623177</v>
      </c>
      <c r="AD1142" s="49" t="n">
        <v>3.005477605413483</v>
      </c>
      <c r="AE1142" s="49" t="n">
        <v>2.958422381685117</v>
      </c>
      <c r="AF1142" s="50" t="n">
        <v>2.912480483756392</v>
      </c>
    </row>
    <row r="1143" hidden="1" s="108">
      <c r="A1143" s="49" t="inlineStr">
        <is>
          <t>Hungary_PV_4_high_temp_optimistic</t>
        </is>
      </c>
      <c r="B1143" s="49" t="n">
        <v>8.441152713489707</v>
      </c>
      <c r="C1143" s="49" t="n">
        <v>7.867761333007615</v>
      </c>
      <c r="D1143" s="49" t="n">
        <v>7.336154047414963</v>
      </c>
      <c r="E1143" s="49" t="n">
        <v>6.832699077437066</v>
      </c>
      <c r="F1143" s="49" t="n">
        <v>6.348734065157325</v>
      </c>
      <c r="G1143" s="49" t="n">
        <v>5.87840946981332</v>
      </c>
      <c r="H1143" s="49" t="n">
        <v>5.41757679122243</v>
      </c>
      <c r="I1143" s="49" t="n">
        <v>4.963170483995058</v>
      </c>
      <c r="J1143" s="49" t="n">
        <v>4.512843134467228</v>
      </c>
      <c r="K1143" s="49" t="n">
        <v>4.064739342898276</v>
      </c>
      <c r="L1143" s="49" t="n">
        <v>3.617349734123127</v>
      </c>
      <c r="M1143" s="49" t="n">
        <v>3.520146980337363</v>
      </c>
      <c r="N1143" s="49" t="n">
        <v>3.429578092696502</v>
      </c>
      <c r="O1143" s="49" t="n">
        <v>3.343415545074212</v>
      </c>
      <c r="P1143" s="49" t="n">
        <v>3.261259085487678</v>
      </c>
      <c r="Q1143" s="49" t="n">
        <v>3.181688991900177</v>
      </c>
      <c r="R1143" s="49" t="n">
        <v>3.103843376042209</v>
      </c>
      <c r="S1143" s="49" t="n">
        <v>3.029534541577251</v>
      </c>
      <c r="T1143" s="49" t="n">
        <v>2.957456587092088</v>
      </c>
      <c r="U1143" s="49" t="n">
        <v>2.887833053830234</v>
      </c>
      <c r="V1143" s="49" t="n">
        <v>2.819604359843678</v>
      </c>
      <c r="W1143" s="49" t="n">
        <v>2.750526505817209</v>
      </c>
      <c r="X1143" s="49" t="n">
        <v>2.682193570333407</v>
      </c>
      <c r="Y1143" s="49" t="n">
        <v>2.616210970430481</v>
      </c>
      <c r="Z1143" s="49" t="n">
        <v>2.558493172636537</v>
      </c>
      <c r="AA1143" s="49" t="n">
        <v>2.464658898016942</v>
      </c>
      <c r="AB1143" s="49" t="n">
        <v>2.400327668304378</v>
      </c>
      <c r="AC1143" s="49" t="n">
        <v>2.338116326057456</v>
      </c>
      <c r="AD1143" s="49" t="n">
        <v>2.277781612565791</v>
      </c>
      <c r="AE1143" s="49" t="n">
        <v>2.21911963043345</v>
      </c>
      <c r="AF1143" s="50" t="n">
        <v>2.16195794731123</v>
      </c>
    </row>
    <row r="1144" hidden="1" s="108">
      <c r="A1144" s="49" t="inlineStr">
        <is>
          <t>Indonesia_Onshore_3_low_temp_optimistic</t>
        </is>
      </c>
      <c r="B1144" s="49" t="n">
        <v>5.828714371077703</v>
      </c>
      <c r="C1144" s="49" t="n">
        <v>5.656998691928666</v>
      </c>
      <c r="D1144" s="49" t="n">
        <v>5.505305507839496</v>
      </c>
      <c r="E1144" s="49" t="n">
        <v>5.3692391281209</v>
      </c>
      <c r="F1144" s="49" t="n">
        <v>5.245684416629003</v>
      </c>
      <c r="G1144" s="49" t="n">
        <v>5.132358021296962</v>
      </c>
      <c r="H1144" s="49" t="n">
        <v>5.027539308213839</v>
      </c>
      <c r="I1144" s="49" t="n">
        <v>4.92990133776008</v>
      </c>
      <c r="J1144" s="49" t="n">
        <v>4.838400494801697</v>
      </c>
      <c r="K1144" s="49" t="n">
        <v>4.752202025100602</v>
      </c>
      <c r="L1144" s="49" t="n">
        <v>4.670628371837127</v>
      </c>
      <c r="M1144" s="49" t="n">
        <v>4.547599674261707</v>
      </c>
      <c r="N1144" s="49" t="n">
        <v>4.451236487382628</v>
      </c>
      <c r="O1144" s="49" t="n">
        <v>4.358316181606862</v>
      </c>
      <c r="P1144" s="49" t="n">
        <v>4.26898198620388</v>
      </c>
      <c r="Q1144" s="49" t="n">
        <v>4.18400946387921</v>
      </c>
      <c r="R1144" s="49" t="n">
        <v>4.100867652390809</v>
      </c>
      <c r="S1144" s="49" t="n">
        <v>4.019937003111066</v>
      </c>
      <c r="T1144" s="49" t="n">
        <v>3.945498118393223</v>
      </c>
      <c r="U1144" s="49" t="n">
        <v>3.870627291299332</v>
      </c>
      <c r="V1144" s="49" t="n">
        <v>3.795823296846288</v>
      </c>
      <c r="W1144" s="49" t="n">
        <v>3.731142852728937</v>
      </c>
      <c r="X1144" s="49" t="n">
        <v>3.669235412047637</v>
      </c>
      <c r="Y1144" s="49" t="n">
        <v>3.608765405804092</v>
      </c>
      <c r="Z1144" s="49" t="n">
        <v>3.556511121463477</v>
      </c>
      <c r="AA1144" s="49" t="n">
        <v>3.444106519633142</v>
      </c>
      <c r="AB1144" s="49" t="n">
        <v>3.37944369019103</v>
      </c>
      <c r="AC1144" s="49" t="n">
        <v>3.316976897651148</v>
      </c>
      <c r="AD1144" s="49" t="n">
        <v>3.256503387062904</v>
      </c>
      <c r="AE1144" s="49" t="n">
        <v>3.197845983295812</v>
      </c>
      <c r="AF1144" s="50" t="n">
        <v>3.140848891205878</v>
      </c>
    </row>
    <row r="1145" hidden="1" s="108">
      <c r="A1145" s="49" t="inlineStr">
        <is>
          <t>Indonesia_Offshore_1_low_temp_optimistic</t>
        </is>
      </c>
      <c r="B1145" s="49" t="n">
        <v>9.114089469686181</v>
      </c>
      <c r="C1145" s="49" t="n">
        <v>8.782999207213141</v>
      </c>
      <c r="D1145" s="49" t="n">
        <v>8.506465194272133</v>
      </c>
      <c r="E1145" s="49" t="n">
        <v>8.268715498484866</v>
      </c>
      <c r="F1145" s="49" t="n">
        <v>8.059869263670533</v>
      </c>
      <c r="G1145" s="49" t="n">
        <v>7.873347121179135</v>
      </c>
      <c r="H1145" s="49" t="n">
        <v>7.704558453637095</v>
      </c>
      <c r="I1145" s="49" t="n">
        <v>7.550179466311016</v>
      </c>
      <c r="J1145" s="49" t="n">
        <v>7.407730128364427</v>
      </c>
      <c r="K1145" s="49" t="n">
        <v>7.275313269869214</v>
      </c>
      <c r="L1145" s="49" t="n">
        <v>7.151446782009481</v>
      </c>
      <c r="M1145" s="49" t="n">
        <v>6.916530592557907</v>
      </c>
      <c r="N1145" s="49" t="n">
        <v>6.713371884018508</v>
      </c>
      <c r="O1145" s="49" t="n">
        <v>6.530928889196751</v>
      </c>
      <c r="P1145" s="49" t="n">
        <v>6.364575534679466</v>
      </c>
      <c r="Q1145" s="49" t="n">
        <v>6.211448601264599</v>
      </c>
      <c r="R1145" s="49" t="n">
        <v>6.070545800104013</v>
      </c>
      <c r="S1145" s="49" t="n">
        <v>5.937352932911971</v>
      </c>
      <c r="T1145" s="49" t="n">
        <v>5.812170242967722</v>
      </c>
      <c r="U1145" s="49" t="n">
        <v>5.69551430260884</v>
      </c>
      <c r="V1145" s="49" t="n">
        <v>5.5817253600529</v>
      </c>
      <c r="W1145" s="49" t="n">
        <v>5.45265618155614</v>
      </c>
      <c r="X1145" s="49" t="n">
        <v>5.329650679661335</v>
      </c>
      <c r="Y1145" s="49" t="n">
        <v>5.214833815853308</v>
      </c>
      <c r="Z1145" s="49" t="n">
        <v>5.112422631158133</v>
      </c>
      <c r="AA1145" s="49" t="n">
        <v>4.9611292436373</v>
      </c>
      <c r="AB1145" s="49" t="n">
        <v>4.857737630328744</v>
      </c>
      <c r="AC1145" s="49" t="n">
        <v>4.759984082850195</v>
      </c>
      <c r="AD1145" s="49" t="n">
        <v>4.667154596893545</v>
      </c>
      <c r="AE1145" s="49" t="n">
        <v>4.578663553787996</v>
      </c>
      <c r="AF1145" s="50" t="n">
        <v>4.494024767015199</v>
      </c>
    </row>
    <row r="1146" hidden="1" s="108">
      <c r="A1146" s="49" t="inlineStr">
        <is>
          <t>Indonesia_Offshore_2_low_temp_optimistic</t>
        </is>
      </c>
      <c r="B1146" s="49" t="n">
        <v>11.22950554336751</v>
      </c>
      <c r="C1146" s="49" t="n">
        <v>10.81758518418779</v>
      </c>
      <c r="D1146" s="49" t="n">
        <v>10.47454387362773</v>
      </c>
      <c r="E1146" s="49" t="n">
        <v>10.18046108954293</v>
      </c>
      <c r="F1146" s="49" t="n">
        <v>9.922857021430449</v>
      </c>
      <c r="G1146" s="49" t="n">
        <v>9.693421795079972</v>
      </c>
      <c r="H1146" s="49" t="n">
        <v>9.486357423396949</v>
      </c>
      <c r="I1146" s="49" t="n">
        <v>9.297465975738723</v>
      </c>
      <c r="J1146" s="49" t="n">
        <v>9.123615234338091</v>
      </c>
      <c r="K1146" s="49" t="n">
        <v>8.96240916126469</v>
      </c>
      <c r="L1146" s="49" t="n">
        <v>8.811975959208018</v>
      </c>
      <c r="M1146" s="49" t="n">
        <v>8.521894485202814</v>
      </c>
      <c r="N1146" s="49" t="n">
        <v>8.271856445278319</v>
      </c>
      <c r="O1146" s="49" t="n">
        <v>8.047917436381271</v>
      </c>
      <c r="P1146" s="49" t="n">
        <v>7.844236079705247</v>
      </c>
      <c r="Q1146" s="49" t="n">
        <v>7.657197396759742</v>
      </c>
      <c r="R1146" s="49" t="n">
        <v>7.485536828901481</v>
      </c>
      <c r="S1146" s="49" t="n">
        <v>7.323553651635949</v>
      </c>
      <c r="T1146" s="49" t="n">
        <v>7.171628305748316</v>
      </c>
      <c r="U1146" s="49" t="n">
        <v>7.030414495109319</v>
      </c>
      <c r="V1146" s="49" t="n">
        <v>6.89276400630358</v>
      </c>
      <c r="W1146" s="49" t="n">
        <v>6.735674432279646</v>
      </c>
      <c r="X1146" s="49" t="n">
        <v>6.586217545466925</v>
      </c>
      <c r="Y1146" s="49" t="n">
        <v>6.447081591807069</v>
      </c>
      <c r="Z1146" s="49" t="n">
        <v>6.323600141445064</v>
      </c>
      <c r="AA1146" s="49" t="n">
        <v>6.138313956813013</v>
      </c>
      <c r="AB1146" s="49" t="n">
        <v>6.013546522120797</v>
      </c>
      <c r="AC1146" s="49" t="n">
        <v>5.895887818585983</v>
      </c>
      <c r="AD1146" s="49" t="n">
        <v>5.784438086659546</v>
      </c>
      <c r="AE1146" s="49" t="n">
        <v>5.678459510296511</v>
      </c>
      <c r="AF1146" s="50" t="n">
        <v>5.577339692150368</v>
      </c>
    </row>
    <row r="1147" hidden="1" s="108">
      <c r="A1147" s="49" t="inlineStr">
        <is>
          <t>Indonesia_PV_2_low_temp_optimistic</t>
        </is>
      </c>
      <c r="B1147" s="49" t="n">
        <v>2.677543641366315</v>
      </c>
      <c r="C1147" s="49" t="n">
        <v>2.547465054440775</v>
      </c>
      <c r="D1147" s="49" t="n">
        <v>2.437763129873789</v>
      </c>
      <c r="E1147" s="49" t="n">
        <v>2.342493929713857</v>
      </c>
      <c r="F1147" s="49" t="n">
        <v>2.257926290631523</v>
      </c>
      <c r="G1147" s="49" t="n">
        <v>2.181580167849755</v>
      </c>
      <c r="H1147" s="49" t="n">
        <v>2.111731982990965</v>
      </c>
      <c r="I1147" s="49" t="n">
        <v>2.047140283081968</v>
      </c>
      <c r="J1147" s="49" t="n">
        <v>1.986884245318504</v>
      </c>
      <c r="K1147" s="49" t="n">
        <v>1.930263895012003</v>
      </c>
      <c r="L1147" s="49" t="n">
        <v>1.876735927757072</v>
      </c>
      <c r="M1147" s="49" t="n">
        <v>1.813257237597721</v>
      </c>
      <c r="N1147" s="49" t="n">
        <v>1.754187061951179</v>
      </c>
      <c r="O1147" s="49" t="n">
        <v>1.698147138612252</v>
      </c>
      <c r="P1147" s="49" t="n">
        <v>1.644859829702203</v>
      </c>
      <c r="Q1147" s="49" t="n">
        <v>1.593455843609303</v>
      </c>
      <c r="R1147" s="49" t="n">
        <v>1.543407081959113</v>
      </c>
      <c r="S1147" s="49" t="n">
        <v>1.495746463013937</v>
      </c>
      <c r="T1147" s="49" t="n">
        <v>1.449687471371661</v>
      </c>
      <c r="U1147" s="49" t="n">
        <v>1.405337085461063</v>
      </c>
      <c r="V1147" s="49" t="n">
        <v>1.36206614257835</v>
      </c>
      <c r="W1147" s="49" t="n">
        <v>1.318648586702619</v>
      </c>
      <c r="X1147" s="49" t="n">
        <v>1.275899908231245</v>
      </c>
      <c r="Y1147" s="49" t="n">
        <v>1.234719510160835</v>
      </c>
      <c r="Z1147" s="49" t="n">
        <v>1.198419607012835</v>
      </c>
      <c r="AA1147" s="49" t="n">
        <v>1.142043685160041</v>
      </c>
      <c r="AB1147" s="49" t="n">
        <v>1.102496505077847</v>
      </c>
      <c r="AC1147" s="49" t="n">
        <v>1.064338264247389</v>
      </c>
      <c r="AD1147" s="49" t="n">
        <v>1.027417456234265</v>
      </c>
      <c r="AE1147" s="49" t="n">
        <v>0.9916066452907348</v>
      </c>
      <c r="AF1147" s="50" t="n">
        <v>0.9567976606735031</v>
      </c>
    </row>
    <row r="1148" hidden="1" s="108">
      <c r="A1148" s="49" t="inlineStr">
        <is>
          <t>Indonesia_PV_3_low_temp_optimistic</t>
        </is>
      </c>
      <c r="B1148" s="49" t="n">
        <v>2.791636898956376</v>
      </c>
      <c r="C1148" s="49" t="n">
        <v>2.655551303069678</v>
      </c>
      <c r="D1148" s="49" t="n">
        <v>2.540841731412051</v>
      </c>
      <c r="E1148" s="49" t="n">
        <v>2.441272310205733</v>
      </c>
      <c r="F1148" s="49" t="n">
        <v>2.352928619963261</v>
      </c>
      <c r="G1148" s="49" t="n">
        <v>2.273208807879918</v>
      </c>
      <c r="H1148" s="49" t="n">
        <v>2.200304641001332</v>
      </c>
      <c r="I1148" s="49" t="n">
        <v>2.132913691094265</v>
      </c>
      <c r="J1148" s="49" t="n">
        <v>2.070069907666843</v>
      </c>
      <c r="K1148" s="49" t="n">
        <v>2.011038935191626</v>
      </c>
      <c r="L1148" s="49" t="n">
        <v>1.955250783233963</v>
      </c>
      <c r="M1148" s="49" t="n">
        <v>1.889064181082805</v>
      </c>
      <c r="N1148" s="49" t="n">
        <v>1.827498509721882</v>
      </c>
      <c r="O1148" s="49" t="n">
        <v>1.769107771706736</v>
      </c>
      <c r="P1148" s="49" t="n">
        <v>1.713600652087222</v>
      </c>
      <c r="Q1148" s="49" t="n">
        <v>1.660065197798334</v>
      </c>
      <c r="R1148" s="49" t="n">
        <v>1.607947424218989</v>
      </c>
      <c r="S1148" s="49" t="n">
        <v>1.558330859903525</v>
      </c>
      <c r="T1148" s="49" t="n">
        <v>1.510390437878834</v>
      </c>
      <c r="U1148" s="49" t="n">
        <v>1.464238371834435</v>
      </c>
      <c r="V1148" s="49" t="n">
        <v>1.419214704890837</v>
      </c>
      <c r="W1148" s="49" t="n">
        <v>1.37402689893142</v>
      </c>
      <c r="X1148" s="49" t="n">
        <v>1.329539455662107</v>
      </c>
      <c r="Y1148" s="49" t="n">
        <v>1.286696185302379</v>
      </c>
      <c r="Z1148" s="49" t="n">
        <v>1.248973109358247</v>
      </c>
      <c r="AA1148" s="49" t="n">
        <v>1.190181422803459</v>
      </c>
      <c r="AB1148" s="49" t="n">
        <v>1.149047803677445</v>
      </c>
      <c r="AC1148" s="49" t="n">
        <v>1.10937113968169</v>
      </c>
      <c r="AD1148" s="49" t="n">
        <v>1.070992766539143</v>
      </c>
      <c r="AE1148" s="49" t="n">
        <v>1.033779234668377</v>
      </c>
      <c r="AF1148" s="50" t="n">
        <v>0.9976172748639442</v>
      </c>
    </row>
    <row r="1149" hidden="1" s="108">
      <c r="A1149" s="49" t="inlineStr">
        <is>
          <t>Indonesia_PV_4_low_temp_optimistic</t>
        </is>
      </c>
      <c r="B1149" s="49" t="n">
        <v>3.408758143316933</v>
      </c>
      <c r="C1149" s="49" t="n">
        <v>3.239957302888586</v>
      </c>
      <c r="D1149" s="49" t="n">
        <v>3.097999246764459</v>
      </c>
      <c r="E1149" s="49" t="n">
        <v>2.975052151713534</v>
      </c>
      <c r="F1149" s="49" t="n">
        <v>2.866199886331692</v>
      </c>
      <c r="G1149" s="49" t="n">
        <v>2.768174832639658</v>
      </c>
      <c r="H1149" s="49" t="n">
        <v>2.678706093270696</v>
      </c>
      <c r="I1149" s="49" t="n">
        <v>2.596158005003439</v>
      </c>
      <c r="J1149" s="49" t="n">
        <v>2.519317348032532</v>
      </c>
      <c r="K1149" s="49" t="n">
        <v>2.44726187281965</v>
      </c>
      <c r="L1149" s="49" t="n">
        <v>2.379275740807997</v>
      </c>
      <c r="M1149" s="49" t="n">
        <v>2.298422834153729</v>
      </c>
      <c r="N1149" s="49" t="n">
        <v>2.223360425858833</v>
      </c>
      <c r="O1149" s="49" t="n">
        <v>2.152268621576913</v>
      </c>
      <c r="P1149" s="49" t="n">
        <v>2.084780554539423</v>
      </c>
      <c r="Q1149" s="49" t="n">
        <v>2.019748836917952</v>
      </c>
      <c r="R1149" s="49" t="n">
        <v>1.956476649944964</v>
      </c>
      <c r="S1149" s="49" t="n">
        <v>1.896326682453327</v>
      </c>
      <c r="T1149" s="49" t="n">
        <v>1.838261163236593</v>
      </c>
      <c r="U1149" s="49" t="n">
        <v>1.782421154527145</v>
      </c>
      <c r="V1149" s="49" t="n">
        <v>1.727976839966373</v>
      </c>
      <c r="W1149" s="49" t="n">
        <v>1.673309359158671</v>
      </c>
      <c r="X1149" s="49" t="n">
        <v>1.619500581573609</v>
      </c>
      <c r="Y1149" s="49" t="n">
        <v>1.567737206666337</v>
      </c>
      <c r="Z1149" s="49" t="n">
        <v>1.522388826169307</v>
      </c>
      <c r="AA1149" s="49" t="n">
        <v>1.450535802808699</v>
      </c>
      <c r="AB1149" s="49" t="n">
        <v>1.400858951577239</v>
      </c>
      <c r="AC1149" s="49" t="n">
        <v>1.35299276177586</v>
      </c>
      <c r="AD1149" s="49" t="n">
        <v>1.306737867875707</v>
      </c>
      <c r="AE1149" s="49" t="n">
        <v>1.261926616565247</v>
      </c>
      <c r="AF1149" s="50" t="n">
        <v>1.218416734235441</v>
      </c>
    </row>
    <row r="1150" hidden="1" s="108">
      <c r="A1150" s="49" t="inlineStr">
        <is>
          <t>Indonesia_Onshore_3_high_temp_optimistic</t>
        </is>
      </c>
      <c r="B1150" s="49" t="n">
        <v>7.225429925828346</v>
      </c>
      <c r="C1150" s="49" t="n">
        <v>6.909030367959765</v>
      </c>
      <c r="D1150" s="49" t="n">
        <v>6.609482908209911</v>
      </c>
      <c r="E1150" s="49" t="n">
        <v>6.32220251312401</v>
      </c>
      <c r="F1150" s="49" t="n">
        <v>6.043869640162512</v>
      </c>
      <c r="G1150" s="49" t="n">
        <v>5.771982752057154</v>
      </c>
      <c r="H1150" s="49" t="n">
        <v>5.504589269082374</v>
      </c>
      <c r="I1150" s="49" t="n">
        <v>5.240115882981662</v>
      </c>
      <c r="J1150" s="49" t="n">
        <v>4.977257113487176</v>
      </c>
      <c r="K1150" s="49" t="n">
        <v>4.714899483965537</v>
      </c>
      <c r="L1150" s="49" t="n">
        <v>4.452068264119295</v>
      </c>
      <c r="M1150" s="49" t="n">
        <v>4.353437860364252</v>
      </c>
      <c r="N1150" s="49" t="n">
        <v>4.277462388159608</v>
      </c>
      <c r="O1150" s="49" t="n">
        <v>4.203970102867496</v>
      </c>
      <c r="P1150" s="49" t="n">
        <v>4.133121215939878</v>
      </c>
      <c r="Q1150" s="49" t="n">
        <v>4.065637140266586</v>
      </c>
      <c r="R1150" s="49" t="n">
        <v>3.999312013952988</v>
      </c>
      <c r="S1150" s="49" t="n">
        <v>3.934503829319711</v>
      </c>
      <c r="T1150" s="49" t="n">
        <v>3.875061641244217</v>
      </c>
      <c r="U1150" s="49" t="n">
        <v>3.814835507207172</v>
      </c>
      <c r="V1150" s="49" t="n">
        <v>3.754272878377189</v>
      </c>
      <c r="W1150" s="49" t="n">
        <v>3.702164717139866</v>
      </c>
      <c r="X1150" s="49" t="n">
        <v>3.65226124264129</v>
      </c>
      <c r="Y1150" s="49" t="n">
        <v>3.603376410435068</v>
      </c>
      <c r="Z1150" s="49" t="n">
        <v>3.561702340188128</v>
      </c>
      <c r="AA1150" s="49" t="n">
        <v>3.464825020051296</v>
      </c>
      <c r="AB1150" s="49" t="n">
        <v>3.411158061178662</v>
      </c>
      <c r="AC1150" s="49" t="n">
        <v>3.359222915401851</v>
      </c>
      <c r="AD1150" s="49" t="n">
        <v>3.308854834052473</v>
      </c>
      <c r="AE1150" s="49" t="n">
        <v>3.259910464023529</v>
      </c>
      <c r="AF1150" s="50" t="n">
        <v>3.212264321005981</v>
      </c>
    </row>
    <row r="1151" hidden="1" s="108">
      <c r="A1151" s="49" t="inlineStr">
        <is>
          <t>Indonesia_Offshore_1_high_temp_optimistic</t>
        </is>
      </c>
      <c r="B1151" s="49" t="n">
        <v>10.53778227038922</v>
      </c>
      <c r="C1151" s="49" t="n">
        <v>10.03855646156511</v>
      </c>
      <c r="D1151" s="49" t="n">
        <v>9.587734695076991</v>
      </c>
      <c r="E1151" s="49" t="n">
        <v>9.170174130958276</v>
      </c>
      <c r="F1151" s="49" t="n">
        <v>8.776293290986132</v>
      </c>
      <c r="G1151" s="49" t="n">
        <v>8.399625885504474</v>
      </c>
      <c r="H1151" s="49" t="n">
        <v>8.035579150020919</v>
      </c>
      <c r="I1151" s="49" t="n">
        <v>7.680749902941769</v>
      </c>
      <c r="J1151" s="49" t="n">
        <v>7.332522904517806</v>
      </c>
      <c r="K1151" s="49" t="n">
        <v>6.988822448561816</v>
      </c>
      <c r="L1151" s="49" t="n">
        <v>6.647951948160498</v>
      </c>
      <c r="M1151" s="49" t="n">
        <v>6.459245002451107</v>
      </c>
      <c r="N1151" s="49" t="n">
        <v>6.296651485703873</v>
      </c>
      <c r="O1151" s="49" t="n">
        <v>6.150864225346366</v>
      </c>
      <c r="P1151" s="49" t="n">
        <v>6.018036525270851</v>
      </c>
      <c r="Q1151" s="49" t="n">
        <v>5.895808478643346</v>
      </c>
      <c r="R1151" s="49" t="n">
        <v>5.783418157560003</v>
      </c>
      <c r="S1151" s="49" t="n">
        <v>5.677003526589547</v>
      </c>
      <c r="T1151" s="49" t="n">
        <v>5.576898277037161</v>
      </c>
      <c r="U1151" s="49" t="n">
        <v>5.483630392342458</v>
      </c>
      <c r="V1151" s="49" t="n">
        <v>5.392250632792706</v>
      </c>
      <c r="W1151" s="49" t="n">
        <v>5.286500183230156</v>
      </c>
      <c r="X1151" s="49" t="n">
        <v>5.185471090943771</v>
      </c>
      <c r="Y1151" s="49" t="n">
        <v>5.091119928841259</v>
      </c>
      <c r="Z1151" s="49" t="n">
        <v>5.007305195622264</v>
      </c>
      <c r="AA1151" s="49" t="n">
        <v>4.878904995315523</v>
      </c>
      <c r="AB1151" s="49" t="n">
        <v>4.793000106134262</v>
      </c>
      <c r="AC1151" s="49" t="n">
        <v>4.711668902745692</v>
      </c>
      <c r="AD1151" s="49" t="n">
        <v>4.634310539600949</v>
      </c>
      <c r="AE1151" s="49" t="n">
        <v>4.560433391099833</v>
      </c>
      <c r="AF1151" s="50" t="n">
        <v>4.489630328632632</v>
      </c>
    </row>
    <row r="1152" hidden="1" s="108">
      <c r="A1152" s="49" t="inlineStr">
        <is>
          <t>Indonesia_Offshore_2_high_temp_optimistic</t>
        </is>
      </c>
      <c r="B1152" s="49" t="n">
        <v>12.3220569686587</v>
      </c>
      <c r="C1152" s="49" t="n">
        <v>11.75263180599112</v>
      </c>
      <c r="D1152" s="49" t="n">
        <v>11.24393253789874</v>
      </c>
      <c r="E1152" s="49" t="n">
        <v>10.77729547978754</v>
      </c>
      <c r="F1152" s="49" t="n">
        <v>10.3409349915785</v>
      </c>
      <c r="G1152" s="49" t="n">
        <v>9.926919100350929</v>
      </c>
      <c r="H1152" s="49" t="n">
        <v>9.529634672886303</v>
      </c>
      <c r="I1152" s="49" t="n">
        <v>9.144942234355975</v>
      </c>
      <c r="J1152" s="49" t="n">
        <v>8.769679844523562</v>
      </c>
      <c r="K1152" s="49" t="n">
        <v>8.40135643908757</v>
      </c>
      <c r="L1152" s="49" t="n">
        <v>8.037953977693574</v>
      </c>
      <c r="M1152" s="49" t="n">
        <v>7.807418862826948</v>
      </c>
      <c r="N1152" s="49" t="n">
        <v>7.609621629546874</v>
      </c>
      <c r="O1152" s="49" t="n">
        <v>7.432888224311037</v>
      </c>
      <c r="P1152" s="49" t="n">
        <v>7.272394817646999</v>
      </c>
      <c r="Q1152" s="49" t="n">
        <v>7.125182485193942</v>
      </c>
      <c r="R1152" s="49" t="n">
        <v>6.990297345917332</v>
      </c>
      <c r="S1152" s="49" t="n">
        <v>6.862893818303751</v>
      </c>
      <c r="T1152" s="49" t="n">
        <v>6.743392216167003</v>
      </c>
      <c r="U1152" s="49" t="n">
        <v>6.632456880248693</v>
      </c>
      <c r="V1152" s="49" t="n">
        <v>6.523875647563861</v>
      </c>
      <c r="W1152" s="49" t="n">
        <v>6.397191535689814</v>
      </c>
      <c r="X1152" s="49" t="n">
        <v>6.276428065390877</v>
      </c>
      <c r="Y1152" s="49" t="n">
        <v>6.164045828075001</v>
      </c>
      <c r="Z1152" s="49" t="n">
        <v>6.064896556849576</v>
      </c>
      <c r="AA1152" s="49" t="n">
        <v>5.909723488029897</v>
      </c>
      <c r="AB1152" s="49" t="n">
        <v>5.807938028757126</v>
      </c>
      <c r="AC1152" s="49" t="n">
        <v>5.711900699603009</v>
      </c>
      <c r="AD1152" s="49" t="n">
        <v>5.620859064666557</v>
      </c>
      <c r="AE1152" s="49" t="n">
        <v>5.534197535037139</v>
      </c>
      <c r="AF1152" s="50" t="n">
        <v>5.451406388458118</v>
      </c>
    </row>
    <row r="1153" hidden="1" s="108">
      <c r="A1153" s="49" t="inlineStr">
        <is>
          <t>Indonesia_PV_2_high_temp_optimistic</t>
        </is>
      </c>
      <c r="B1153" s="49" t="n">
        <v>5.497674526513983</v>
      </c>
      <c r="C1153" s="49" t="n">
        <v>5.120897050185953</v>
      </c>
      <c r="D1153" s="49" t="n">
        <v>4.767415977307151</v>
      </c>
      <c r="E1153" s="49" t="n">
        <v>4.429966599502436</v>
      </c>
      <c r="F1153" s="49" t="n">
        <v>4.103951951349345</v>
      </c>
      <c r="G1153" s="49" t="n">
        <v>3.786286426735544</v>
      </c>
      <c r="H1153" s="49" t="n">
        <v>3.474799813723259</v>
      </c>
      <c r="I1153" s="49" t="n">
        <v>3.167906118624564</v>
      </c>
      <c r="J1153" s="49" t="n">
        <v>2.864408225070713</v>
      </c>
      <c r="K1153" s="49" t="n">
        <v>2.563376950550361</v>
      </c>
      <c r="L1153" s="49" t="n">
        <v>2.264073088814844</v>
      </c>
      <c r="M1153" s="49" t="n">
        <v>2.204800940078916</v>
      </c>
      <c r="N1153" s="49" t="n">
        <v>2.149249044765948</v>
      </c>
      <c r="O1153" s="49" t="n">
        <v>2.096174267727104</v>
      </c>
      <c r="P1153" s="49" t="n">
        <v>2.045351814540973</v>
      </c>
      <c r="Q1153" s="49" t="n">
        <v>1.995989936565679</v>
      </c>
      <c r="R1153" s="49" t="n">
        <v>1.947608046154825</v>
      </c>
      <c r="S1153" s="49" t="n">
        <v>1.901213177581732</v>
      </c>
      <c r="T1153" s="49" t="n">
        <v>1.856077758624333</v>
      </c>
      <c r="U1153" s="49" t="n">
        <v>1.812325062765213</v>
      </c>
      <c r="V1153" s="49" t="n">
        <v>1.769365273880443</v>
      </c>
      <c r="W1153" s="49" t="n">
        <v>1.725942609296642</v>
      </c>
      <c r="X1153" s="49" t="n">
        <v>1.68295241009993</v>
      </c>
      <c r="Y1153" s="49" t="n">
        <v>1.641286867041846</v>
      </c>
      <c r="Z1153" s="49" t="n">
        <v>1.604233397082167</v>
      </c>
      <c r="AA1153" s="49" t="n">
        <v>1.5471238824867</v>
      </c>
      <c r="AB1153" s="49" t="n">
        <v>1.506430593521273</v>
      </c>
      <c r="AC1153" s="49" t="n">
        <v>1.466934006241872</v>
      </c>
      <c r="AD1153" s="49" t="n">
        <v>1.428499002136456</v>
      </c>
      <c r="AE1153" s="49" t="n">
        <v>1.391012313029568</v>
      </c>
      <c r="AF1153" s="50" t="n">
        <v>1.354378137643421</v>
      </c>
    </row>
    <row r="1154" hidden="1" s="108">
      <c r="A1154" s="49" t="inlineStr">
        <is>
          <t>Indonesia_PV_3_high_temp_optimistic</t>
        </is>
      </c>
      <c r="B1154" s="49" t="n">
        <v>5.684788994264713</v>
      </c>
      <c r="C1154" s="49" t="n">
        <v>5.295710615006611</v>
      </c>
      <c r="D1154" s="49" t="n">
        <v>4.931010922821523</v>
      </c>
      <c r="E1154" s="49" t="n">
        <v>4.583064020938847</v>
      </c>
      <c r="F1154" s="49" t="n">
        <v>4.247043685932877</v>
      </c>
      <c r="G1154" s="49" t="n">
        <v>3.919709700937517</v>
      </c>
      <c r="H1154" s="49" t="n">
        <v>3.598782375883096</v>
      </c>
      <c r="I1154" s="49" t="n">
        <v>3.282594973038544</v>
      </c>
      <c r="J1154" s="49" t="n">
        <v>2.969888693805427</v>
      </c>
      <c r="K1154" s="49" t="n">
        <v>2.659685745677374</v>
      </c>
      <c r="L1154" s="49" t="n">
        <v>2.351207522029963</v>
      </c>
      <c r="M1154" s="49" t="n">
        <v>2.289486557456095</v>
      </c>
      <c r="N1154" s="49" t="n">
        <v>2.231677425769354</v>
      </c>
      <c r="O1154" s="49" t="n">
        <v>2.176472199242777</v>
      </c>
      <c r="P1154" s="49" t="n">
        <v>2.123633772262845</v>
      </c>
      <c r="Q1154" s="49" t="n">
        <v>2.072329405078794</v>
      </c>
      <c r="R1154" s="49" t="n">
        <v>2.022053682521122</v>
      </c>
      <c r="S1154" s="49" t="n">
        <v>1.97386424704675</v>
      </c>
      <c r="T1154" s="49" t="n">
        <v>1.926996175270411</v>
      </c>
      <c r="U1154" s="49" t="n">
        <v>1.881578549758903</v>
      </c>
      <c r="V1154" s="49" t="n">
        <v>1.836991522163198</v>
      </c>
      <c r="W1154" s="49" t="n">
        <v>1.791914564158841</v>
      </c>
      <c r="X1154" s="49" t="n">
        <v>1.747290155889087</v>
      </c>
      <c r="Y1154" s="49" t="n">
        <v>1.704055748315872</v>
      </c>
      <c r="Z1154" s="49" t="n">
        <v>1.665666015945113</v>
      </c>
      <c r="AA1154" s="49" t="n">
        <v>1.606199918325216</v>
      </c>
      <c r="AB1154" s="49" t="n">
        <v>1.563981615838964</v>
      </c>
      <c r="AC1154" s="49" t="n">
        <v>1.52301996324235</v>
      </c>
      <c r="AD1154" s="49" t="n">
        <v>1.48317335985855</v>
      </c>
      <c r="AE1154" s="49" t="n">
        <v>1.444323106475631</v>
      </c>
      <c r="AF1154" s="50" t="n">
        <v>1.40636881063879</v>
      </c>
    </row>
    <row r="1155" hidden="1" s="108">
      <c r="A1155" s="49" t="inlineStr">
        <is>
          <t>Indonesia_PV_4_high_temp_optimistic</t>
        </is>
      </c>
      <c r="B1155" s="49" t="n">
        <v>6.697156637976429</v>
      </c>
      <c r="C1155" s="49" t="n">
        <v>6.241350387752193</v>
      </c>
      <c r="D1155" s="49" t="n">
        <v>5.816464136218007</v>
      </c>
      <c r="E1155" s="49" t="n">
        <v>5.412512526986816</v>
      </c>
      <c r="F1155" s="49" t="n">
        <v>5.023158571489529</v>
      </c>
      <c r="G1155" s="49" t="n">
        <v>4.644131180473268</v>
      </c>
      <c r="H1155" s="49" t="n">
        <v>4.272409438064559</v>
      </c>
      <c r="I1155" s="49" t="n">
        <v>3.905769175489526</v>
      </c>
      <c r="J1155" s="49" t="n">
        <v>3.542515411197493</v>
      </c>
      <c r="K1155" s="49" t="n">
        <v>3.181316592571122</v>
      </c>
      <c r="L1155" s="49" t="n">
        <v>2.821097655069122</v>
      </c>
      <c r="M1155" s="49" t="n">
        <v>2.746220578252715</v>
      </c>
      <c r="N1155" s="49" t="n">
        <v>2.676259720872805</v>
      </c>
      <c r="O1155" s="49" t="n">
        <v>2.609567890915285</v>
      </c>
      <c r="P1155" s="49" t="n">
        <v>2.545848917758851</v>
      </c>
      <c r="Q1155" s="49" t="n">
        <v>2.484053005151511</v>
      </c>
      <c r="R1155" s="49" t="n">
        <v>2.423542829182777</v>
      </c>
      <c r="S1155" s="49" t="n">
        <v>2.365657976344897</v>
      </c>
      <c r="T1155" s="49" t="n">
        <v>2.309432890894773</v>
      </c>
      <c r="U1155" s="49" t="n">
        <v>2.255032670181095</v>
      </c>
      <c r="V1155" s="49" t="n">
        <v>2.20167392990997</v>
      </c>
      <c r="W1155" s="49" t="n">
        <v>2.147690429959257</v>
      </c>
      <c r="X1155" s="49" t="n">
        <v>2.094268088215917</v>
      </c>
      <c r="Y1155" s="49" t="n">
        <v>2.042593102470764</v>
      </c>
      <c r="Z1155" s="49" t="n">
        <v>1.997035174797537</v>
      </c>
      <c r="AA1155" s="49" t="n">
        <v>1.924802268072833</v>
      </c>
      <c r="AB1155" s="49" t="n">
        <v>1.874379169644695</v>
      </c>
      <c r="AC1155" s="49" t="n">
        <v>1.825531920701237</v>
      </c>
      <c r="AD1155" s="49" t="n">
        <v>1.778080377332151</v>
      </c>
      <c r="AE1155" s="49" t="n">
        <v>1.731873534413112</v>
      </c>
      <c r="AF1155" s="50" t="n">
        <v>1.68678368052062</v>
      </c>
    </row>
    <row r="1156" hidden="1" s="108">
      <c r="A1156" s="49" t="inlineStr">
        <is>
          <t>Ireland_Onshore_2_low_temp_optimistic</t>
        </is>
      </c>
      <c r="B1156" s="49" t="n">
        <v>3.646574176627759</v>
      </c>
      <c r="C1156" s="49" t="n">
        <v>3.541808111165904</v>
      </c>
      <c r="D1156" s="49" t="n">
        <v>3.448338831673611</v>
      </c>
      <c r="E1156" s="49" t="n">
        <v>3.363696076747763</v>
      </c>
      <c r="F1156" s="49" t="n">
        <v>3.286129207025905</v>
      </c>
      <c r="G1156" s="49" t="n">
        <v>3.214355003566976</v>
      </c>
      <c r="H1156" s="49" t="n">
        <v>3.14740645992905</v>
      </c>
      <c r="I1156" s="49" t="n">
        <v>3.084537796918982</v>
      </c>
      <c r="J1156" s="49" t="n">
        <v>3.025162439879566</v>
      </c>
      <c r="K1156" s="49" t="n">
        <v>2.968811174339693</v>
      </c>
      <c r="L1156" s="49" t="n">
        <v>2.915103114552094</v>
      </c>
      <c r="M1156" s="49" t="n">
        <v>2.837268964114304</v>
      </c>
      <c r="N1156" s="49" t="n">
        <v>2.774538809563415</v>
      </c>
      <c r="O1156" s="49" t="n">
        <v>2.713835859642463</v>
      </c>
      <c r="P1156" s="49" t="n">
        <v>2.655239845401604</v>
      </c>
      <c r="Q1156" s="49" t="n">
        <v>2.599186701672123</v>
      </c>
      <c r="R1156" s="49" t="n">
        <v>2.544250130314594</v>
      </c>
      <c r="S1156" s="49" t="n">
        <v>2.490643478124838</v>
      </c>
      <c r="T1156" s="49" t="n">
        <v>2.440777200715414</v>
      </c>
      <c r="U1156" s="49" t="n">
        <v>2.390750442755722</v>
      </c>
      <c r="V1156" s="49" t="n">
        <v>2.340843119270775</v>
      </c>
      <c r="W1156" s="49" t="n">
        <v>2.296705724979039</v>
      </c>
      <c r="X1156" s="49" t="n">
        <v>2.254202442045647</v>
      </c>
      <c r="Y1156" s="49" t="n">
        <v>2.21258044012164</v>
      </c>
      <c r="Z1156" s="49" t="n">
        <v>2.17565799175138</v>
      </c>
      <c r="AA1156" s="49" t="n">
        <v>2.10492036982151</v>
      </c>
      <c r="AB1156" s="49" t="n">
        <v>2.061149002155987</v>
      </c>
      <c r="AC1156" s="49" t="n">
        <v>2.018685089864916</v>
      </c>
      <c r="AD1156" s="49" t="n">
        <v>1.977414231369547</v>
      </c>
      <c r="AE1156" s="49" t="n">
        <v>1.937236497781928</v>
      </c>
      <c r="AF1156" s="50" t="n">
        <v>1.898064064667465</v>
      </c>
    </row>
    <row r="1157" hidden="1" s="108">
      <c r="A1157" s="49" t="inlineStr">
        <is>
          <t>Ireland_Onshore_3_low_temp_optimistic</t>
        </is>
      </c>
      <c r="B1157" s="49" t="n">
        <v>5.018209014895783</v>
      </c>
      <c r="C1157" s="49" t="n">
        <v>4.873858372606835</v>
      </c>
      <c r="D1157" s="49" t="n">
        <v>4.745134667518278</v>
      </c>
      <c r="E1157" s="49" t="n">
        <v>4.628620851199552</v>
      </c>
      <c r="F1157" s="49" t="n">
        <v>4.521895330214118</v>
      </c>
      <c r="G1157" s="49" t="n">
        <v>4.423183091079401</v>
      </c>
      <c r="H1157" s="49" t="n">
        <v>4.331146532591696</v>
      </c>
      <c r="I1157" s="49" t="n">
        <v>4.244754072231427</v>
      </c>
      <c r="J1157" s="49" t="n">
        <v>4.163194350213988</v>
      </c>
      <c r="K1157" s="49" t="n">
        <v>4.085818346513511</v>
      </c>
      <c r="L1157" s="49" t="n">
        <v>4.012099222042691</v>
      </c>
      <c r="M1157" s="49" t="n">
        <v>3.905099160533324</v>
      </c>
      <c r="N1157" s="49" t="n">
        <v>3.818980507277591</v>
      </c>
      <c r="O1157" s="49" t="n">
        <v>3.73564428347212</v>
      </c>
      <c r="P1157" s="49" t="n">
        <v>3.655199717507896</v>
      </c>
      <c r="Q1157" s="49" t="n">
        <v>3.578248412936415</v>
      </c>
      <c r="R1157" s="49" t="n">
        <v>3.502817169369655</v>
      </c>
      <c r="S1157" s="49" t="n">
        <v>3.429200456047947</v>
      </c>
      <c r="T1157" s="49" t="n">
        <v>3.360728447762327</v>
      </c>
      <c r="U1157" s="49" t="n">
        <v>3.292009357836093</v>
      </c>
      <c r="V1157" s="49" t="n">
        <v>3.223430422109854</v>
      </c>
      <c r="W1157" s="49" t="n">
        <v>3.162889655111212</v>
      </c>
      <c r="X1157" s="49" t="n">
        <v>3.104577099787798</v>
      </c>
      <c r="Y1157" s="49" t="n">
        <v>3.047452280217521</v>
      </c>
      <c r="Z1157" s="49" t="n">
        <v>2.996784772902099</v>
      </c>
      <c r="AA1157" s="49" t="n">
        <v>2.899419877307216</v>
      </c>
      <c r="AB1157" s="49" t="n">
        <v>2.839247498469484</v>
      </c>
      <c r="AC1157" s="49" t="n">
        <v>2.780850483963662</v>
      </c>
      <c r="AD1157" s="49" t="n">
        <v>2.724069961985046</v>
      </c>
      <c r="AE1157" s="49" t="n">
        <v>2.668767092776307</v>
      </c>
      <c r="AF1157" s="50" t="n">
        <v>2.614819788080892</v>
      </c>
    </row>
    <row r="1158" hidden="1" s="108">
      <c r="A1158" s="49" t="inlineStr">
        <is>
          <t>Ireland_Offshore_1_low_temp_optimistic</t>
        </is>
      </c>
      <c r="B1158" s="49" t="n">
        <v>3.93031107122789</v>
      </c>
      <c r="C1158" s="49" t="n">
        <v>3.789721953516608</v>
      </c>
      <c r="D1158" s="49" t="n">
        <v>3.671747185953613</v>
      </c>
      <c r="E1158" s="49" t="n">
        <v>3.569853439689499</v>
      </c>
      <c r="F1158" s="49" t="n">
        <v>3.479947653804787</v>
      </c>
      <c r="G1158" s="49" t="n">
        <v>3.399304347125493</v>
      </c>
      <c r="H1158" s="49" t="n">
        <v>3.326021842024086</v>
      </c>
      <c r="I1158" s="49" t="n">
        <v>3.258723219112912</v>
      </c>
      <c r="J1158" s="49" t="n">
        <v>3.196381073143678</v>
      </c>
      <c r="K1158" s="49" t="n">
        <v>3.138209438864462</v>
      </c>
      <c r="L1158" s="49" t="n">
        <v>3.083594283115105</v>
      </c>
      <c r="M1158" s="49" t="n">
        <v>2.982643401785102</v>
      </c>
      <c r="N1158" s="49" t="n">
        <v>2.894885047208657</v>
      </c>
      <c r="O1158" s="49" t="n">
        <v>2.815745690142742</v>
      </c>
      <c r="P1158" s="49" t="n">
        <v>2.743309113285058</v>
      </c>
      <c r="Q1158" s="49" t="n">
        <v>2.676389195333468</v>
      </c>
      <c r="R1158" s="49" t="n">
        <v>2.614570683996893</v>
      </c>
      <c r="S1158" s="49" t="n">
        <v>2.555983147162029</v>
      </c>
      <c r="T1158" s="49" t="n">
        <v>2.500750783469362</v>
      </c>
      <c r="U1158" s="49" t="n">
        <v>2.449087468231083</v>
      </c>
      <c r="V1158" s="49" t="n">
        <v>2.398647707222534</v>
      </c>
      <c r="W1158" s="49" t="n">
        <v>2.341873221581061</v>
      </c>
      <c r="X1158" s="49" t="n">
        <v>2.287654306176647</v>
      </c>
      <c r="Y1158" s="49" t="n">
        <v>2.236872209293144</v>
      </c>
      <c r="Z1158" s="49" t="n">
        <v>2.191276030075345</v>
      </c>
      <c r="AA1158" s="49" t="n">
        <v>2.12545420219494</v>
      </c>
      <c r="AB1158" s="49" t="n">
        <v>2.079535013169021</v>
      </c>
      <c r="AC1158" s="49" t="n">
        <v>2.035996491383005</v>
      </c>
      <c r="AD1158" s="49" t="n">
        <v>1.994542920734896</v>
      </c>
      <c r="AE1158" s="49" t="n">
        <v>1.954931724477671</v>
      </c>
      <c r="AF1158" s="50" t="n">
        <v>1.916961482871975</v>
      </c>
    </row>
    <row r="1159" hidden="1" s="108">
      <c r="A1159" s="49" t="inlineStr">
        <is>
          <t>Ireland_Offshore_2_low_temp_optimistic</t>
        </is>
      </c>
      <c r="B1159" s="49" t="n">
        <v>5.065934089128519</v>
      </c>
      <c r="C1159" s="49" t="n">
        <v>4.882072472401849</v>
      </c>
      <c r="D1159" s="49" t="n">
        <v>4.728465135932117</v>
      </c>
      <c r="E1159" s="49" t="n">
        <v>4.596365763720836</v>
      </c>
      <c r="F1159" s="49" t="n">
        <v>4.480294917261938</v>
      </c>
      <c r="G1159" s="49" t="n">
        <v>4.376603991047273</v>
      </c>
      <c r="H1159" s="49" t="n">
        <v>4.282747239603636</v>
      </c>
      <c r="I1159" s="49" t="n">
        <v>4.196881434072795</v>
      </c>
      <c r="J1159" s="49" t="n">
        <v>4.117631255866391</v>
      </c>
      <c r="K1159" s="49" t="n">
        <v>4.043944613239919</v>
      </c>
      <c r="L1159" s="49" t="n">
        <v>3.97499958798624</v>
      </c>
      <c r="M1159" s="49" t="n">
        <v>3.844440845277882</v>
      </c>
      <c r="N1159" s="49" t="n">
        <v>3.731495370489436</v>
      </c>
      <c r="O1159" s="49" t="n">
        <v>3.630043381507239</v>
      </c>
      <c r="P1159" s="49" t="n">
        <v>3.537521588179203</v>
      </c>
      <c r="Q1159" s="49" t="n">
        <v>3.452343717190779</v>
      </c>
      <c r="R1159" s="49" t="n">
        <v>3.373955340864776</v>
      </c>
      <c r="S1159" s="49" t="n">
        <v>3.299853399496716</v>
      </c>
      <c r="T1159" s="49" t="n">
        <v>3.230205322495397</v>
      </c>
      <c r="U1159" s="49" t="n">
        <v>3.165298655119207</v>
      </c>
      <c r="V1159" s="49" t="n">
        <v>3.101993437298074</v>
      </c>
      <c r="W1159" s="49" t="n">
        <v>3.030127970518195</v>
      </c>
      <c r="X1159" s="49" t="n">
        <v>2.96165824137053</v>
      </c>
      <c r="Y1159" s="49" t="n">
        <v>2.897766299461995</v>
      </c>
      <c r="Z1159" s="49" t="n">
        <v>2.840797554812419</v>
      </c>
      <c r="AA1159" s="49" t="n">
        <v>2.756702904826962</v>
      </c>
      <c r="AB1159" s="49" t="n">
        <v>2.699251700316454</v>
      </c>
      <c r="AC1159" s="49" t="n">
        <v>2.644968464122066</v>
      </c>
      <c r="AD1159" s="49" t="n">
        <v>2.593458175897863</v>
      </c>
      <c r="AE1159" s="49" t="n">
        <v>2.544396869537391</v>
      </c>
      <c r="AF1159" s="50" t="n">
        <v>2.497515608507693</v>
      </c>
    </row>
    <row r="1160" hidden="1" s="108">
      <c r="A1160" s="49" t="inlineStr">
        <is>
          <t>Ireland_PV_4_low_temp_optimistic</t>
        </is>
      </c>
      <c r="B1160" s="49" t="n">
        <v>4.636004152661542</v>
      </c>
      <c r="C1160" s="49" t="n">
        <v>4.399854863074172</v>
      </c>
      <c r="D1160" s="49" t="n">
        <v>4.201965762791824</v>
      </c>
      <c r="E1160" s="49" t="n">
        <v>4.031183964087014</v>
      </c>
      <c r="F1160" s="49" t="n">
        <v>3.880509292299031</v>
      </c>
      <c r="G1160" s="49" t="n">
        <v>3.745289171567168</v>
      </c>
      <c r="H1160" s="49" t="n">
        <v>3.622290238831302</v>
      </c>
      <c r="I1160" s="49" t="n">
        <v>3.509183514665413</v>
      </c>
      <c r="J1160" s="49" t="n">
        <v>3.40424138008286</v>
      </c>
      <c r="K1160" s="49" t="n">
        <v>3.306150373743661</v>
      </c>
      <c r="L1160" s="49" t="n">
        <v>3.213890802418217</v>
      </c>
      <c r="M1160" s="49" t="n">
        <v>3.103841470968695</v>
      </c>
      <c r="N1160" s="49" t="n">
        <v>3.002061921870951</v>
      </c>
      <c r="O1160" s="49" t="n">
        <v>2.905933332599435</v>
      </c>
      <c r="P1160" s="49" t="n">
        <v>2.814928174510301</v>
      </c>
      <c r="Q1160" s="49" t="n">
        <v>2.727395858368123</v>
      </c>
      <c r="R1160" s="49" t="n">
        <v>2.642334353355392</v>
      </c>
      <c r="S1160" s="49" t="n">
        <v>2.561705024614152</v>
      </c>
      <c r="T1160" s="49" t="n">
        <v>2.48401521052164</v>
      </c>
      <c r="U1160" s="49" t="n">
        <v>2.409468458679176</v>
      </c>
      <c r="V1160" s="49" t="n">
        <v>2.336871519420155</v>
      </c>
      <c r="W1160" s="49" t="n">
        <v>2.263973793097892</v>
      </c>
      <c r="X1160" s="49" t="n">
        <v>2.192233578408789</v>
      </c>
      <c r="Y1160" s="49" t="n">
        <v>2.123355125659078</v>
      </c>
      <c r="Z1160" s="49" t="n">
        <v>2.063607981092346</v>
      </c>
      <c r="AA1160" s="49" t="n">
        <v>1.965747588954025</v>
      </c>
      <c r="AB1160" s="49" t="n">
        <v>1.899644289364125</v>
      </c>
      <c r="AC1160" s="49" t="n">
        <v>1.836059741188982</v>
      </c>
      <c r="AD1160" s="49" t="n">
        <v>1.774705303686311</v>
      </c>
      <c r="AE1160" s="49" t="n">
        <v>1.715338249653246</v>
      </c>
      <c r="AF1160" s="50" t="n">
        <v>1.657752593788352</v>
      </c>
    </row>
    <row r="1161" hidden="1" s="108">
      <c r="A1161" s="49" t="inlineStr">
        <is>
          <t>Ireland_Onshore_2_high_temp_optimistic</t>
        </is>
      </c>
      <c r="B1161" s="49" t="n">
        <v>5.431715276252996</v>
      </c>
      <c r="C1161" s="49" t="n">
        <v>5.170666281159599</v>
      </c>
      <c r="D1161" s="49" t="n">
        <v>4.91861920354539</v>
      </c>
      <c r="E1161" s="49" t="n">
        <v>4.672604283621253</v>
      </c>
      <c r="F1161" s="49" t="n">
        <v>4.430436361690908</v>
      </c>
      <c r="G1161" s="49" t="n">
        <v>4.19043465423384</v>
      </c>
      <c r="H1161" s="49" t="n">
        <v>3.951253850675508</v>
      </c>
      <c r="I1161" s="49" t="n">
        <v>3.711777181898412</v>
      </c>
      <c r="J1161" s="49" t="n">
        <v>3.471045783687656</v>
      </c>
      <c r="K1161" s="49" t="n">
        <v>3.2282102157944</v>
      </c>
      <c r="L1161" s="49" t="n">
        <v>2.982495968594279</v>
      </c>
      <c r="M1161" s="49" t="n">
        <v>2.917152100241173</v>
      </c>
      <c r="N1161" s="49" t="n">
        <v>2.864737880142703</v>
      </c>
      <c r="O1161" s="49" t="n">
        <v>2.813763673004864</v>
      </c>
      <c r="P1161" s="49" t="n">
        <v>2.764319096860927</v>
      </c>
      <c r="Q1161" s="49" t="n">
        <v>2.716812692144448</v>
      </c>
      <c r="R1161" s="49" t="n">
        <v>2.669988752019463</v>
      </c>
      <c r="S1161" s="49" t="n">
        <v>2.62404992640829</v>
      </c>
      <c r="T1161" s="49" t="n">
        <v>2.581181249448381</v>
      </c>
      <c r="U1161" s="49" t="n">
        <v>2.5378879360586</v>
      </c>
      <c r="V1161" s="49" t="n">
        <v>2.494424346745475</v>
      </c>
      <c r="W1161" s="49" t="n">
        <v>2.455847335922327</v>
      </c>
      <c r="X1161" s="49" t="n">
        <v>2.418539437380479</v>
      </c>
      <c r="Y1161" s="49" t="n">
        <v>2.381827026582329</v>
      </c>
      <c r="Z1161" s="49" t="n">
        <v>2.34922006867778</v>
      </c>
      <c r="AA1161" s="49" t="n">
        <v>2.285340428856496</v>
      </c>
      <c r="AB1161" s="49" t="n">
        <v>2.245976724490663</v>
      </c>
      <c r="AC1161" s="49" t="n">
        <v>2.207612809403571</v>
      </c>
      <c r="AD1161" s="49" t="n">
        <v>2.170154548688519</v>
      </c>
      <c r="AE1161" s="49" t="n">
        <v>2.133520019246115</v>
      </c>
      <c r="AF1161" s="50" t="n">
        <v>2.097637497835802</v>
      </c>
    </row>
    <row r="1162" hidden="1" s="108">
      <c r="A1162" s="49" t="inlineStr">
        <is>
          <t>Ireland_Onshore_3_high_temp_optimistic</t>
        </is>
      </c>
      <c r="B1162" s="49" t="n">
        <v>7.374943567853615</v>
      </c>
      <c r="C1162" s="49" t="n">
        <v>7.024691687571909</v>
      </c>
      <c r="D1162" s="49" t="n">
        <v>6.686809971893472</v>
      </c>
      <c r="E1162" s="49" t="n">
        <v>6.357142934295486</v>
      </c>
      <c r="F1162" s="49" t="n">
        <v>6.032622943311432</v>
      </c>
      <c r="G1162" s="49" t="n">
        <v>5.71088004023917</v>
      </c>
      <c r="H1162" s="49" t="n">
        <v>5.390006520470986</v>
      </c>
      <c r="I1162" s="49" t="n">
        <v>5.068407630742561</v>
      </c>
      <c r="J1162" s="49" t="n">
        <v>4.744702657154841</v>
      </c>
      <c r="K1162" s="49" t="n">
        <v>4.417656723326465</v>
      </c>
      <c r="L1162" s="49" t="n">
        <v>4.086131920236063</v>
      </c>
      <c r="M1162" s="49" t="n">
        <v>3.996533429241915</v>
      </c>
      <c r="N1162" s="49" t="n">
        <v>3.924847633904818</v>
      </c>
      <c r="O1162" s="49" t="n">
        <v>3.855156601007918</v>
      </c>
      <c r="P1162" s="49" t="n">
        <v>3.787585049169468</v>
      </c>
      <c r="Q1162" s="49" t="n">
        <v>3.722699808656544</v>
      </c>
      <c r="R1162" s="49" t="n">
        <v>3.658760899016062</v>
      </c>
      <c r="S1162" s="49" t="n">
        <v>3.596049500560712</v>
      </c>
      <c r="T1162" s="49" t="n">
        <v>3.537595468203654</v>
      </c>
      <c r="U1162" s="49" t="n">
        <v>3.478554031044274</v>
      </c>
      <c r="V1162" s="49" t="n">
        <v>3.41927773233573</v>
      </c>
      <c r="W1162" s="49" t="n">
        <v>3.366769086873358</v>
      </c>
      <c r="X1162" s="49" t="n">
        <v>3.316013740588227</v>
      </c>
      <c r="Y1162" s="49" t="n">
        <v>3.266077407981263</v>
      </c>
      <c r="Z1162" s="49" t="n">
        <v>3.221826510962131</v>
      </c>
      <c r="AA1162" s="49" t="n">
        <v>3.134210946176838</v>
      </c>
      <c r="AB1162" s="49" t="n">
        <v>3.080580242921832</v>
      </c>
      <c r="AC1162" s="49" t="n">
        <v>3.028329125029856</v>
      </c>
      <c r="AD1162" s="49" t="n">
        <v>2.977326878188029</v>
      </c>
      <c r="AE1162" s="49" t="n">
        <v>2.927459735991817</v>
      </c>
      <c r="AF1162" s="50" t="n">
        <v>2.878628087594253</v>
      </c>
    </row>
    <row r="1163" hidden="1" s="108">
      <c r="A1163" s="49" t="inlineStr">
        <is>
          <t>Ireland_Offshore_1_high_temp_optimistic</t>
        </is>
      </c>
      <c r="B1163" s="49" t="n">
        <v>5.051320571222153</v>
      </c>
      <c r="C1163" s="49" t="n">
        <v>4.795290835300154</v>
      </c>
      <c r="D1163" s="49" t="n">
        <v>4.55952293557597</v>
      </c>
      <c r="E1163" s="49" t="n">
        <v>4.337805535344557</v>
      </c>
      <c r="F1163" s="49" t="n">
        <v>4.126220913478892</v>
      </c>
      <c r="G1163" s="49" t="n">
        <v>3.922137689861594</v>
      </c>
      <c r="H1163" s="49" t="n">
        <v>3.723699648151996</v>
      </c>
      <c r="I1163" s="49" t="n">
        <v>3.529544294361792</v>
      </c>
      <c r="J1163" s="49" t="n">
        <v>3.338637724149927</v>
      </c>
      <c r="K1163" s="49" t="n">
        <v>3.150172643833762</v>
      </c>
      <c r="L1163" s="49" t="n">
        <v>2.963502678491039</v>
      </c>
      <c r="M1163" s="49" t="n">
        <v>2.881153029144547</v>
      </c>
      <c r="N1163" s="49" t="n">
        <v>2.809570879503287</v>
      </c>
      <c r="O1163" s="49" t="n">
        <v>2.744924784222776</v>
      </c>
      <c r="P1163" s="49" t="n">
        <v>2.685631218250426</v>
      </c>
      <c r="Q1163" s="49" t="n">
        <v>2.630718702433303</v>
      </c>
      <c r="R1163" s="49" t="n">
        <v>2.579873629424804</v>
      </c>
      <c r="S1163" s="49" t="n">
        <v>2.531505960385564</v>
      </c>
      <c r="T1163" s="49" t="n">
        <v>2.485753102577385</v>
      </c>
      <c r="U1163" s="49" t="n">
        <v>2.442832471990775</v>
      </c>
      <c r="V1163" s="49" t="n">
        <v>2.400706245509892</v>
      </c>
      <c r="W1163" s="49" t="n">
        <v>2.352673137133892</v>
      </c>
      <c r="X1163" s="49" t="n">
        <v>2.306603557606156</v>
      </c>
      <c r="Y1163" s="49" t="n">
        <v>2.263303920004311</v>
      </c>
      <c r="Z1163" s="49" t="n">
        <v>2.224364474371414</v>
      </c>
      <c r="AA1163" s="49" t="n">
        <v>2.167077502794474</v>
      </c>
      <c r="AB1163" s="49" t="n">
        <v>2.127316205674766</v>
      </c>
      <c r="AC1163" s="49" t="n">
        <v>2.089459965092897</v>
      </c>
      <c r="AD1163" s="49" t="n">
        <v>2.053261719004817</v>
      </c>
      <c r="AE1163" s="49" t="n">
        <v>2.018519318808403</v>
      </c>
      <c r="AF1163" s="50" t="n">
        <v>1.985065362218407</v>
      </c>
    </row>
    <row r="1164" hidden="1" s="108">
      <c r="A1164" s="49" t="inlineStr">
        <is>
          <t>Ireland_Offshore_2_high_temp_optimistic</t>
        </is>
      </c>
      <c r="B1164" s="49" t="n">
        <v>6.023693735214735</v>
      </c>
      <c r="C1164" s="49" t="n">
        <v>5.727763862018531</v>
      </c>
      <c r="D1164" s="49" t="n">
        <v>5.458851503043555</v>
      </c>
      <c r="E1164" s="49" t="n">
        <v>5.208906096431732</v>
      </c>
      <c r="F1164" s="49" t="n">
        <v>4.972863070922528</v>
      </c>
      <c r="G1164" s="49" t="n">
        <v>4.747332616889887</v>
      </c>
      <c r="H1164" s="49" t="n">
        <v>4.529934435070244</v>
      </c>
      <c r="I1164" s="49" t="n">
        <v>4.318931577460354</v>
      </c>
      <c r="J1164" s="49" t="n">
        <v>4.113015685825003</v>
      </c>
      <c r="K1164" s="49" t="n">
        <v>3.911174424721911</v>
      </c>
      <c r="L1164" s="49" t="n">
        <v>3.712606136443745</v>
      </c>
      <c r="M1164" s="49" t="n">
        <v>3.607714936001807</v>
      </c>
      <c r="N1164" s="49" t="n">
        <v>3.517161592385399</v>
      </c>
      <c r="O1164" s="49" t="n">
        <v>3.435838459217867</v>
      </c>
      <c r="P1164" s="49" t="n">
        <v>3.361634896454293</v>
      </c>
      <c r="Q1164" s="49" t="n">
        <v>3.293256187486597</v>
      </c>
      <c r="R1164" s="49" t="n">
        <v>3.230284809940863</v>
      </c>
      <c r="S1164" s="49" t="n">
        <v>3.170600764913315</v>
      </c>
      <c r="T1164" s="49" t="n">
        <v>3.114387764864712</v>
      </c>
      <c r="U1164" s="49" t="n">
        <v>3.061936268239057</v>
      </c>
      <c r="V1164" s="49" t="n">
        <v>3.010528557437858</v>
      </c>
      <c r="W1164" s="49" t="n">
        <v>2.951209753143543</v>
      </c>
      <c r="X1164" s="49" t="n">
        <v>2.894497492491331</v>
      </c>
      <c r="Y1164" s="49" t="n">
        <v>2.841468689746483</v>
      </c>
      <c r="Z1164" s="49" t="n">
        <v>2.794246763096856</v>
      </c>
      <c r="AA1164" s="49" t="n">
        <v>2.722527287129898</v>
      </c>
      <c r="AB1164" s="49" t="n">
        <v>2.674184851727511</v>
      </c>
      <c r="AC1164" s="49" t="n">
        <v>2.628374941740548</v>
      </c>
      <c r="AD1164" s="49" t="n">
        <v>2.584768595687237</v>
      </c>
      <c r="AE1164" s="49" t="n">
        <v>2.543096676002985</v>
      </c>
      <c r="AF1164" s="50" t="n">
        <v>2.503136325273164</v>
      </c>
    </row>
    <row r="1165" hidden="1" s="108">
      <c r="A1165" s="49" t="inlineStr">
        <is>
          <t>Ireland_PV_4_high_temp_optimistic</t>
        </is>
      </c>
      <c r="B1165" s="49" t="n">
        <v>8.480744143281896</v>
      </c>
      <c r="C1165" s="49" t="n">
        <v>7.906464772782252</v>
      </c>
      <c r="D1165" s="49" t="n">
        <v>7.376808969380861</v>
      </c>
      <c r="E1165" s="49" t="n">
        <v>6.877065489555036</v>
      </c>
      <c r="F1165" s="49" t="n">
        <v>6.397870833601967</v>
      </c>
      <c r="G1165" s="49" t="n">
        <v>5.93288669831197</v>
      </c>
      <c r="H1165" s="49" t="n">
        <v>5.477602500134361</v>
      </c>
      <c r="I1165" s="49" t="n">
        <v>5.02866948000986</v>
      </c>
      <c r="J1165" s="49" t="n">
        <v>4.583507485985848</v>
      </c>
      <c r="K1165" s="49" t="n">
        <v>4.140061071572672</v>
      </c>
      <c r="L1165" s="49" t="n">
        <v>3.696641828940939</v>
      </c>
      <c r="M1165" s="49" t="n">
        <v>3.5962007570454</v>
      </c>
      <c r="N1165" s="49" t="n">
        <v>3.502858810284536</v>
      </c>
      <c r="O1165" s="49" t="n">
        <v>3.41422747609855</v>
      </c>
      <c r="P1165" s="49" t="n">
        <v>3.329874377254938</v>
      </c>
      <c r="Q1165" s="49" t="n">
        <v>3.248278677562847</v>
      </c>
      <c r="R1165" s="49" t="n">
        <v>3.16851739773492</v>
      </c>
      <c r="S1165" s="49" t="n">
        <v>3.092523724633639</v>
      </c>
      <c r="T1165" s="49" t="n">
        <v>3.01890046586082</v>
      </c>
      <c r="U1165" s="49" t="n">
        <v>2.947884028492232</v>
      </c>
      <c r="V1165" s="49" t="n">
        <v>2.878342087429756</v>
      </c>
      <c r="W1165" s="49" t="n">
        <v>2.807866138806807</v>
      </c>
      <c r="X1165" s="49" t="n">
        <v>2.738174069375739</v>
      </c>
      <c r="Y1165" s="49" t="n">
        <v>2.670979805302062</v>
      </c>
      <c r="Z1165" s="49" t="n">
        <v>2.612599247224145</v>
      </c>
      <c r="AA1165" s="49" t="n">
        <v>2.515646704840036</v>
      </c>
      <c r="AB1165" s="49" t="n">
        <v>2.45018183544683</v>
      </c>
      <c r="AC1165" s="49" t="n">
        <v>2.386972771374799</v>
      </c>
      <c r="AD1165" s="49" t="n">
        <v>2.325761175866166</v>
      </c>
      <c r="AE1165" s="49" t="n">
        <v>2.266330528757184</v>
      </c>
      <c r="AF1165" s="50" t="n">
        <v>2.20849773620505</v>
      </c>
    </row>
    <row r="1166" hidden="1" s="108">
      <c r="A1166" s="49" t="inlineStr">
        <is>
          <t>India_Onshore_3_low_temp_optimistic</t>
        </is>
      </c>
      <c r="B1166" s="49" t="n">
        <v>5.749353972244199</v>
      </c>
      <c r="C1166" s="49" t="n">
        <v>5.580783625064868</v>
      </c>
      <c r="D1166" s="49" t="n">
        <v>5.431582410021115</v>
      </c>
      <c r="E1166" s="49" t="n">
        <v>5.297504069073259</v>
      </c>
      <c r="F1166" s="49" t="n">
        <v>5.175539439729871</v>
      </c>
      <c r="G1166" s="49" t="n">
        <v>5.063482895560036</v>
      </c>
      <c r="H1166" s="49" t="n">
        <v>4.959672405102767</v>
      </c>
      <c r="I1166" s="49" t="n">
        <v>4.862826243171456</v>
      </c>
      <c r="J1166" s="49" t="n">
        <v>4.771936368013</v>
      </c>
      <c r="K1166" s="49" t="n">
        <v>4.686196487037483</v>
      </c>
      <c r="L1166" s="49" t="n">
        <v>4.604952149132134</v>
      </c>
      <c r="M1166" s="49" t="n">
        <v>4.483309265756374</v>
      </c>
      <c r="N1166" s="49" t="n">
        <v>4.387517300827431</v>
      </c>
      <c r="O1166" s="49" t="n">
        <v>4.295096147851107</v>
      </c>
      <c r="P1166" s="49" t="n">
        <v>4.206185147497877</v>
      </c>
      <c r="Q1166" s="49" t="n">
        <v>4.121536265863821</v>
      </c>
      <c r="R1166" s="49" t="n">
        <v>4.038698640504737</v>
      </c>
      <c r="S1166" s="49" t="n">
        <v>3.95804104705692</v>
      </c>
      <c r="T1166" s="49" t="n">
        <v>3.883711840195875</v>
      </c>
      <c r="U1166" s="49" t="n">
        <v>3.809002905051002</v>
      </c>
      <c r="V1166" s="49" t="n">
        <v>3.734397076318053</v>
      </c>
      <c r="W1166" s="49" t="n">
        <v>3.669467194922507</v>
      </c>
      <c r="X1166" s="49" t="n">
        <v>3.607301812060308</v>
      </c>
      <c r="Y1166" s="49" t="n">
        <v>3.546608038987196</v>
      </c>
      <c r="Z1166" s="49" t="n">
        <v>3.493965777715983</v>
      </c>
      <c r="AA1166" s="49" t="n">
        <v>3.383014569890985</v>
      </c>
      <c r="AB1166" s="49" t="n">
        <v>3.318471853349759</v>
      </c>
      <c r="AC1166" s="49" t="n">
        <v>3.256139416165102</v>
      </c>
      <c r="AD1166" s="49" t="n">
        <v>3.195822988740851</v>
      </c>
      <c r="AE1166" s="49" t="n">
        <v>3.137353040319256</v>
      </c>
      <c r="AF1166" s="50" t="n">
        <v>3.08058072867624</v>
      </c>
    </row>
    <row r="1167" hidden="1" s="108">
      <c r="A1167" s="49" t="inlineStr">
        <is>
          <t>India_Offshore_1_low_temp_optimistic</t>
        </is>
      </c>
      <c r="B1167" s="49" t="n">
        <v>6.679850747209349</v>
      </c>
      <c r="C1167" s="49" t="n">
        <v>6.439961243934138</v>
      </c>
      <c r="D1167" s="49" t="n">
        <v>6.238901635954945</v>
      </c>
      <c r="E1167" s="49" t="n">
        <v>6.065451925834512</v>
      </c>
      <c r="F1167" s="49" t="n">
        <v>5.9125829217924</v>
      </c>
      <c r="G1167" s="49" t="n">
        <v>5.775614051404823</v>
      </c>
      <c r="H1167" s="49" t="n">
        <v>5.651279504891779</v>
      </c>
      <c r="I1167" s="49" t="n">
        <v>5.537214668200408</v>
      </c>
      <c r="J1167" s="49" t="n">
        <v>5.431655166695533</v>
      </c>
      <c r="K1167" s="49" t="n">
        <v>5.333251263505562</v>
      </c>
      <c r="L1167" s="49" t="n">
        <v>5.240948489786601</v>
      </c>
      <c r="M1167" s="49" t="n">
        <v>5.069228000505439</v>
      </c>
      <c r="N1167" s="49" t="n">
        <v>4.920146088062924</v>
      </c>
      <c r="O1167" s="49" t="n">
        <v>4.785846988323413</v>
      </c>
      <c r="P1167" s="49" t="n">
        <v>4.663039010595138</v>
      </c>
      <c r="Q1167" s="49" t="n">
        <v>4.549684567893841</v>
      </c>
      <c r="R1167" s="49" t="n">
        <v>4.44506992204253</v>
      </c>
      <c r="S1167" s="49" t="n">
        <v>4.345983111549255</v>
      </c>
      <c r="T1167" s="49" t="n">
        <v>4.252637044685425</v>
      </c>
      <c r="U1167" s="49" t="n">
        <v>4.165398529226754</v>
      </c>
      <c r="V1167" s="49" t="n">
        <v>4.080240803373611</v>
      </c>
      <c r="W1167" s="49" t="n">
        <v>3.984225020276107</v>
      </c>
      <c r="X1167" s="49" t="n">
        <v>3.892571298112575</v>
      </c>
      <c r="Y1167" s="49" t="n">
        <v>3.806791516033159</v>
      </c>
      <c r="Z1167" s="49" t="n">
        <v>3.729886411751894</v>
      </c>
      <c r="AA1167" s="49" t="n">
        <v>3.618248307348905</v>
      </c>
      <c r="AB1167" s="49" t="n">
        <v>3.540740067896671</v>
      </c>
      <c r="AC1167" s="49" t="n">
        <v>3.467291268931575</v>
      </c>
      <c r="AD1167" s="49" t="n">
        <v>3.397393973430062</v>
      </c>
      <c r="AE1167" s="49" t="n">
        <v>3.330631539246803</v>
      </c>
      <c r="AF1167" s="50" t="n">
        <v>3.26665803284209</v>
      </c>
    </row>
    <row r="1168" hidden="1" s="108">
      <c r="A1168" s="49" t="inlineStr">
        <is>
          <t>India_Offshore_2_low_temp_optimistic</t>
        </is>
      </c>
      <c r="B1168" s="49" t="n">
        <v>9.369966192037239</v>
      </c>
      <c r="C1168" s="49" t="n">
        <v>9.028855144769521</v>
      </c>
      <c r="D1168" s="49" t="n">
        <v>8.744136323335908</v>
      </c>
      <c r="E1168" s="49" t="n">
        <v>8.499504869639257</v>
      </c>
      <c r="F1168" s="49" t="n">
        <v>8.284746040775383</v>
      </c>
      <c r="G1168" s="49" t="n">
        <v>8.093058135676834</v>
      </c>
      <c r="H1168" s="49" t="n">
        <v>7.919695407724488</v>
      </c>
      <c r="I1168" s="49" t="n">
        <v>7.761221744116839</v>
      </c>
      <c r="J1168" s="49" t="n">
        <v>7.615073312283801</v>
      </c>
      <c r="K1168" s="49" t="n">
        <v>7.479288840659326</v>
      </c>
      <c r="L1168" s="49" t="n">
        <v>7.352336148387063</v>
      </c>
      <c r="M1168" s="49" t="n">
        <v>7.110686010316632</v>
      </c>
      <c r="N1168" s="49" t="n">
        <v>6.901851370232439</v>
      </c>
      <c r="O1168" s="49" t="n">
        <v>6.714423447743771</v>
      </c>
      <c r="P1168" s="49" t="n">
        <v>6.543623541394113</v>
      </c>
      <c r="Q1168" s="49" t="n">
        <v>6.386494395113211</v>
      </c>
      <c r="R1168" s="49" t="n">
        <v>6.242002244601323</v>
      </c>
      <c r="S1168" s="49" t="n">
        <v>6.105481304192191</v>
      </c>
      <c r="T1168" s="49" t="n">
        <v>5.977243570742655</v>
      </c>
      <c r="U1168" s="49" t="n">
        <v>5.857824889236331</v>
      </c>
      <c r="V1168" s="49" t="n">
        <v>5.741372813649854</v>
      </c>
      <c r="W1168" s="49" t="n">
        <v>5.609020954654525</v>
      </c>
      <c r="X1168" s="49" t="n">
        <v>5.48296122848234</v>
      </c>
      <c r="Y1168" s="49" t="n">
        <v>5.365395026823599</v>
      </c>
      <c r="Z1168" s="49" t="n">
        <v>5.260690346873694</v>
      </c>
      <c r="AA1168" s="49" t="n">
        <v>5.105412712832516</v>
      </c>
      <c r="AB1168" s="49" t="n">
        <v>4.999736692261423</v>
      </c>
      <c r="AC1168" s="49" t="n">
        <v>4.899923598798741</v>
      </c>
      <c r="AD1168" s="49" t="n">
        <v>4.805236594002544</v>
      </c>
      <c r="AE1168" s="49" t="n">
        <v>4.715071413942935</v>
      </c>
      <c r="AF1168" s="50" t="n">
        <v>4.628926470195196</v>
      </c>
    </row>
    <row r="1169" hidden="1" s="108">
      <c r="A1169" s="49" t="inlineStr">
        <is>
          <t>India_PV_1_low_temp_optimistic</t>
        </is>
      </c>
      <c r="B1169" s="49" t="n">
        <v>2.62142601987539</v>
      </c>
      <c r="C1169" s="49" t="n">
        <v>2.493072211075013</v>
      </c>
      <c r="D1169" s="49" t="n">
        <v>2.385007420385826</v>
      </c>
      <c r="E1169" s="49" t="n">
        <v>2.291304630126733</v>
      </c>
      <c r="F1169" s="49" t="n">
        <v>2.208242887746817</v>
      </c>
      <c r="G1169" s="49" t="n">
        <v>2.13334871682929</v>
      </c>
      <c r="H1169" s="49" t="n">
        <v>2.064902995393895</v>
      </c>
      <c r="I1169" s="49" t="n">
        <v>2.001667437605768</v>
      </c>
      <c r="J1169" s="49" t="n">
        <v>1.942723567475688</v>
      </c>
      <c r="K1169" s="49" t="n">
        <v>1.887373217050256</v>
      </c>
      <c r="L1169" s="49" t="n">
        <v>1.835074522715804</v>
      </c>
      <c r="M1169" s="49" t="n">
        <v>1.772936682221843</v>
      </c>
      <c r="N1169" s="49" t="n">
        <v>1.715144330287367</v>
      </c>
      <c r="O1169" s="49" t="n">
        <v>1.660337694036682</v>
      </c>
      <c r="P1169" s="49" t="n">
        <v>1.608243205327277</v>
      </c>
      <c r="Q1169" s="49" t="n">
        <v>1.558003122047926</v>
      </c>
      <c r="R1169" s="49" t="n">
        <v>1.509096361549501</v>
      </c>
      <c r="S1169" s="49" t="n">
        <v>1.462543016519006</v>
      </c>
      <c r="T1169" s="49" t="n">
        <v>1.41756686571208</v>
      </c>
      <c r="U1169" s="49" t="n">
        <v>1.374273816563476</v>
      </c>
      <c r="V1169" s="49" t="n">
        <v>1.33204282886634</v>
      </c>
      <c r="W1169" s="49" t="n">
        <v>1.289624510223249</v>
      </c>
      <c r="X1169" s="49" t="n">
        <v>1.247875147515872</v>
      </c>
      <c r="Y1169" s="49" t="n">
        <v>1.207685086494968</v>
      </c>
      <c r="Z1169" s="49" t="n">
        <v>1.172335446989847</v>
      </c>
      <c r="AA1169" s="49" t="n">
        <v>1.117113607298588</v>
      </c>
      <c r="AB1169" s="49" t="n">
        <v>1.07856101235211</v>
      </c>
      <c r="AC1169" s="49" t="n">
        <v>1.041395057261078</v>
      </c>
      <c r="AD1169" s="49" t="n">
        <v>1.00546742307525</v>
      </c>
      <c r="AE1169" s="49" t="n">
        <v>0.9706533620834802</v>
      </c>
      <c r="AF1169" s="50" t="n">
        <v>0.9368469910219448</v>
      </c>
    </row>
    <row r="1170" hidden="1" s="108">
      <c r="A1170" s="49" t="inlineStr">
        <is>
          <t>India_PV_2_low_temp_optimistic</t>
        </is>
      </c>
      <c r="B1170" s="49" t="n">
        <v>2.731179126549455</v>
      </c>
      <c r="C1170" s="49" t="n">
        <v>2.596881430316364</v>
      </c>
      <c r="D1170" s="49" t="n">
        <v>2.483881441262973</v>
      </c>
      <c r="E1170" s="49" t="n">
        <v>2.385957003949045</v>
      </c>
      <c r="F1170" s="49" t="n">
        <v>2.299201868600838</v>
      </c>
      <c r="G1170" s="49" t="n">
        <v>2.221019376909302</v>
      </c>
      <c r="H1170" s="49" t="n">
        <v>2.149604788340743</v>
      </c>
      <c r="I1170" s="49" t="n">
        <v>2.083658143130627</v>
      </c>
      <c r="J1170" s="49" t="n">
        <v>2.022215218028286</v>
      </c>
      <c r="K1170" s="49" t="n">
        <v>1.964543069815848</v>
      </c>
      <c r="L1170" s="49" t="n">
        <v>1.910072844437033</v>
      </c>
      <c r="M1170" s="49" t="n">
        <v>1.845331105432382</v>
      </c>
      <c r="N1170" s="49" t="n">
        <v>1.785145000742768</v>
      </c>
      <c r="O1170" s="49" t="n">
        <v>1.72808795302493</v>
      </c>
      <c r="P1170" s="49" t="n">
        <v>1.673873344528257</v>
      </c>
      <c r="Q1170" s="49" t="n">
        <v>1.62160115447434</v>
      </c>
      <c r="R1170" s="49" t="n">
        <v>1.570724607787706</v>
      </c>
      <c r="S1170" s="49" t="n">
        <v>1.522315092401987</v>
      </c>
      <c r="T1170" s="49" t="n">
        <v>1.475557942703345</v>
      </c>
      <c r="U1170" s="49" t="n">
        <v>1.430564677722177</v>
      </c>
      <c r="V1170" s="49" t="n">
        <v>1.386683363826783</v>
      </c>
      <c r="W1170" s="49" t="n">
        <v>1.342601969998442</v>
      </c>
      <c r="X1170" s="49" t="n">
        <v>1.299218829817355</v>
      </c>
      <c r="Y1170" s="49" t="n">
        <v>1.257469154207576</v>
      </c>
      <c r="Z1170" s="49" t="n">
        <v>1.220799287326533</v>
      </c>
      <c r="AA1170" s="49" t="n">
        <v>1.163252936880073</v>
      </c>
      <c r="AB1170" s="49" t="n">
        <v>1.123210590215235</v>
      </c>
      <c r="AC1170" s="49" t="n">
        <v>1.084620715890711</v>
      </c>
      <c r="AD1170" s="49" t="n">
        <v>1.047327627861718</v>
      </c>
      <c r="AE1170" s="49" t="n">
        <v>1.011200389618179</v>
      </c>
      <c r="AF1170" s="50" t="n">
        <v>0.9761278718874848</v>
      </c>
    </row>
    <row r="1171" hidden="1" s="108">
      <c r="A1171" s="49" t="inlineStr">
        <is>
          <t>India_PV_3_low_temp_optimistic</t>
        </is>
      </c>
      <c r="B1171" s="49" t="n">
        <v>2.873910798320491</v>
      </c>
      <c r="C1171" s="49" t="n">
        <v>2.731871229045779</v>
      </c>
      <c r="D1171" s="49" t="n">
        <v>2.612437689224289</v>
      </c>
      <c r="E1171" s="49" t="n">
        <v>2.509006381719376</v>
      </c>
      <c r="F1171" s="49" t="n">
        <v>2.417431530430409</v>
      </c>
      <c r="G1171" s="49" t="n">
        <v>2.334957290254882</v>
      </c>
      <c r="H1171" s="49" t="n">
        <v>2.259668301636281</v>
      </c>
      <c r="I1171" s="49" t="n">
        <v>2.190184934822151</v>
      </c>
      <c r="J1171" s="49" t="n">
        <v>2.125483875427523</v>
      </c>
      <c r="K1171" s="49" t="n">
        <v>2.064787261442472</v>
      </c>
      <c r="L1171" s="49" t="n">
        <v>2.007491372366224</v>
      </c>
      <c r="M1171" s="49" t="n">
        <v>1.939361627048498</v>
      </c>
      <c r="N1171" s="49" t="n">
        <v>1.876066868913658</v>
      </c>
      <c r="O1171" s="49" t="n">
        <v>1.816090879167175</v>
      </c>
      <c r="P1171" s="49" t="n">
        <v>1.759129055652251</v>
      </c>
      <c r="Q1171" s="49" t="n">
        <v>1.704224886478174</v>
      </c>
      <c r="R1171" s="49" t="n">
        <v>1.650797321558555</v>
      </c>
      <c r="S1171" s="49" t="n">
        <v>1.599985067880444</v>
      </c>
      <c r="T1171" s="49" t="n">
        <v>1.550922362046224</v>
      </c>
      <c r="U1171" s="49" t="n">
        <v>1.503727775323427</v>
      </c>
      <c r="V1171" s="49" t="n">
        <v>1.457708523878823</v>
      </c>
      <c r="W1171" s="49" t="n">
        <v>1.411489082111974</v>
      </c>
      <c r="X1171" s="49" t="n">
        <v>1.366001579895328</v>
      </c>
      <c r="Y1171" s="49" t="n">
        <v>1.322239444466387</v>
      </c>
      <c r="Z1171" s="49" t="n">
        <v>1.283862656126695</v>
      </c>
      <c r="AA1171" s="49" t="n">
        <v>1.223304319270091</v>
      </c>
      <c r="AB1171" s="49" t="n">
        <v>1.181327416636561</v>
      </c>
      <c r="AC1171" s="49" t="n">
        <v>1.140882786934163</v>
      </c>
      <c r="AD1171" s="49" t="n">
        <v>1.10180473580254</v>
      </c>
      <c r="AE1171" s="49" t="n">
        <v>1.063953921974825</v>
      </c>
      <c r="AF1171" s="50" t="n">
        <v>1.027212094665021</v>
      </c>
    </row>
    <row r="1172" hidden="1" s="108">
      <c r="A1172" s="49" t="inlineStr">
        <is>
          <t>India_PV_4_low_temp_optimistic</t>
        </is>
      </c>
      <c r="B1172" s="49" t="n">
        <v>3.285737784384555</v>
      </c>
      <c r="C1172" s="49" t="n">
        <v>3.121380335253487</v>
      </c>
      <c r="D1172" s="49" t="n">
        <v>2.983407596129346</v>
      </c>
      <c r="E1172" s="49" t="n">
        <v>2.864113451701838</v>
      </c>
      <c r="F1172" s="49" t="n">
        <v>2.758660342658052</v>
      </c>
      <c r="G1172" s="49" t="n">
        <v>2.66383270338281</v>
      </c>
      <c r="H1172" s="49" t="n">
        <v>2.577395732444281</v>
      </c>
      <c r="I1172" s="49" t="n">
        <v>2.497739741915336</v>
      </c>
      <c r="J1172" s="49" t="n">
        <v>2.42367078857812</v>
      </c>
      <c r="K1172" s="49" t="n">
        <v>2.354281306783929</v>
      </c>
      <c r="L1172" s="49" t="n">
        <v>2.288866898383398</v>
      </c>
      <c r="M1172" s="49" t="n">
        <v>2.210940493090045</v>
      </c>
      <c r="N1172" s="49" t="n">
        <v>2.138661515321007</v>
      </c>
      <c r="O1172" s="49" t="n">
        <v>2.070252219891314</v>
      </c>
      <c r="P1172" s="49" t="n">
        <v>2.00535485687338</v>
      </c>
      <c r="Q1172" s="49" t="n">
        <v>1.942848433341543</v>
      </c>
      <c r="R1172" s="49" t="n">
        <v>1.882052172709069</v>
      </c>
      <c r="S1172" s="49" t="n">
        <v>1.824299032061131</v>
      </c>
      <c r="T1172" s="49" t="n">
        <v>1.768574849047039</v>
      </c>
      <c r="U1172" s="49" t="n">
        <v>1.715018079860076</v>
      </c>
      <c r="V1172" s="49" t="n">
        <v>1.662817599357678</v>
      </c>
      <c r="W1172" s="49" t="n">
        <v>1.610384738837929</v>
      </c>
      <c r="X1172" s="49" t="n">
        <v>1.558786856128313</v>
      </c>
      <c r="Y1172" s="49" t="n">
        <v>1.509185838232734</v>
      </c>
      <c r="Z1172" s="49" t="n">
        <v>1.465860667199537</v>
      </c>
      <c r="AA1172" s="49" t="n">
        <v>1.396580044277585</v>
      </c>
      <c r="AB1172" s="49" t="n">
        <v>1.349005897728219</v>
      </c>
      <c r="AC1172" s="49" t="n">
        <v>1.303201650537074</v>
      </c>
      <c r="AD1172" s="49" t="n">
        <v>1.258973048333273</v>
      </c>
      <c r="AE1172" s="49" t="n">
        <v>1.216156756527468</v>
      </c>
      <c r="AF1172" s="50" t="n">
        <v>1.174614185300873</v>
      </c>
    </row>
    <row r="1173" hidden="1" s="108">
      <c r="A1173" s="49" t="inlineStr">
        <is>
          <t>India_Onshore_3_high_temp_optimistic</t>
        </is>
      </c>
      <c r="B1173" s="49" t="n">
        <v>7.418494147051144</v>
      </c>
      <c r="C1173" s="49" t="n">
        <v>7.087890400684895</v>
      </c>
      <c r="D1173" s="49" t="n">
        <v>6.773193870911912</v>
      </c>
      <c r="E1173" s="49" t="n">
        <v>6.469791937855254</v>
      </c>
      <c r="F1173" s="49" t="n">
        <v>6.174321513075467</v>
      </c>
      <c r="G1173" s="49" t="n">
        <v>5.884224716307281</v>
      </c>
      <c r="H1173" s="49" t="n">
        <v>5.597481369898868</v>
      </c>
      <c r="I1173" s="49" t="n">
        <v>5.312439916621893</v>
      </c>
      <c r="J1173" s="49" t="n">
        <v>5.027705984901596</v>
      </c>
      <c r="K1173" s="49" t="n">
        <v>4.742066156118792</v>
      </c>
      <c r="L1173" s="49" t="n">
        <v>4.454433973801277</v>
      </c>
      <c r="M1173" s="49" t="n">
        <v>4.355984175061435</v>
      </c>
      <c r="N1173" s="49" t="n">
        <v>4.27942727112208</v>
      </c>
      <c r="O1173" s="49" t="n">
        <v>4.205283356595953</v>
      </c>
      <c r="P1173" s="49" t="n">
        <v>4.1337076380058</v>
      </c>
      <c r="Q1173" s="49" t="n">
        <v>4.065397551434952</v>
      </c>
      <c r="R1173" s="49" t="n">
        <v>3.9982225131969</v>
      </c>
      <c r="S1173" s="49" t="n">
        <v>3.932528593440186</v>
      </c>
      <c r="T1173" s="49" t="n">
        <v>3.872035470667671</v>
      </c>
      <c r="U1173" s="49" t="n">
        <v>3.810800981657118</v>
      </c>
      <c r="V1173" s="49" t="n">
        <v>3.749257305350405</v>
      </c>
      <c r="W1173" s="49" t="n">
        <v>3.695855836094633</v>
      </c>
      <c r="X1173" s="49" t="n">
        <v>3.644602590625168</v>
      </c>
      <c r="Y1173" s="49" t="n">
        <v>3.594351522724387</v>
      </c>
      <c r="Z1173" s="49" t="n">
        <v>3.551088865828192</v>
      </c>
      <c r="AA1173" s="49" t="n">
        <v>3.45447594832869</v>
      </c>
      <c r="AB1173" s="49" t="n">
        <v>3.399652112475626</v>
      </c>
      <c r="AC1173" s="49" t="n">
        <v>3.346520015685116</v>
      </c>
      <c r="AD1173" s="49" t="n">
        <v>3.294920750717912</v>
      </c>
      <c r="AE1173" s="49" t="n">
        <v>3.244716073215455</v>
      </c>
      <c r="AF1173" s="50" t="n">
        <v>3.195784996319828</v>
      </c>
    </row>
    <row r="1174" hidden="1" s="108">
      <c r="A1174" s="49" t="inlineStr">
        <is>
          <t>India_Offshore_1_high_temp_optimistic</t>
        </is>
      </c>
      <c r="B1174" s="49" t="n">
        <v>8.119627735026043</v>
      </c>
      <c r="C1174" s="49" t="n">
        <v>7.732212261205312</v>
      </c>
      <c r="D1174" s="49" t="n">
        <v>7.379388044901062</v>
      </c>
      <c r="E1174" s="49" t="n">
        <v>7.049678907374716</v>
      </c>
      <c r="F1174" s="49" t="n">
        <v>6.735753487707901</v>
      </c>
      <c r="G1174" s="49" t="n">
        <v>6.432594892201715</v>
      </c>
      <c r="H1174" s="49" t="n">
        <v>6.136570339909921</v>
      </c>
      <c r="I1174" s="49" t="n">
        <v>5.844917459312404</v>
      </c>
      <c r="J1174" s="49" t="n">
        <v>5.555441350621063</v>
      </c>
      <c r="K1174" s="49" t="n">
        <v>5.266325883390358</v>
      </c>
      <c r="L1174" s="49" t="n">
        <v>4.976010394491864</v>
      </c>
      <c r="M1174" s="49" t="n">
        <v>4.836335884670559</v>
      </c>
      <c r="N1174" s="49" t="n">
        <v>4.71543706843916</v>
      </c>
      <c r="O1174" s="49" t="n">
        <v>4.606625601851683</v>
      </c>
      <c r="P1174" s="49" t="n">
        <v>4.507136310228232</v>
      </c>
      <c r="Q1174" s="49" t="n">
        <v>4.415272448109094</v>
      </c>
      <c r="R1174" s="49" t="n">
        <v>4.330485082547798</v>
      </c>
      <c r="S1174" s="49" t="n">
        <v>4.249999955762835</v>
      </c>
      <c r="T1174" s="49" t="n">
        <v>4.174055508544043</v>
      </c>
      <c r="U1174" s="49" t="n">
        <v>4.103029550902834</v>
      </c>
      <c r="V1174" s="49" t="n">
        <v>4.033368775795594</v>
      </c>
      <c r="W1174" s="49" t="n">
        <v>3.953457367935562</v>
      </c>
      <c r="X1174" s="49" t="n">
        <v>3.876936259603408</v>
      </c>
      <c r="Y1174" s="49" t="n">
        <v>3.80520640686964</v>
      </c>
      <c r="Z1174" s="49" t="n">
        <v>3.741031169801422</v>
      </c>
      <c r="AA1174" s="49" t="n">
        <v>3.644890205750268</v>
      </c>
      <c r="AB1174" s="49" t="n">
        <v>3.579216677568362</v>
      </c>
      <c r="AC1174" s="49" t="n">
        <v>3.51681711218772</v>
      </c>
      <c r="AD1174" s="49" t="n">
        <v>3.457258706774411</v>
      </c>
      <c r="AE1174" s="49" t="n">
        <v>3.400187261520116</v>
      </c>
      <c r="AF1174" s="50" t="n">
        <v>3.345309389620492</v>
      </c>
    </row>
    <row r="1175" hidden="1" s="108">
      <c r="A1175" s="49" t="inlineStr">
        <is>
          <t>India_Offshore_2_high_temp_optimistic</t>
        </is>
      </c>
      <c r="B1175" s="49" t="n">
        <v>10.70392615241787</v>
      </c>
      <c r="C1175" s="49" t="n">
        <v>10.20596974338519</v>
      </c>
      <c r="D1175" s="49" t="n">
        <v>9.757693415894064</v>
      </c>
      <c r="E1175" s="49" t="n">
        <v>9.34310501877264</v>
      </c>
      <c r="F1175" s="49" t="n">
        <v>8.952027945524581</v>
      </c>
      <c r="G1175" s="49" t="n">
        <v>8.577536003317245</v>
      </c>
      <c r="H1175" s="49" t="n">
        <v>8.214650242518683</v>
      </c>
      <c r="I1175" s="49" t="n">
        <v>7.859619988269658</v>
      </c>
      <c r="J1175" s="49" t="n">
        <v>7.509499422313809</v>
      </c>
      <c r="K1175" s="49" t="n">
        <v>7.161884407563497</v>
      </c>
      <c r="L1175" s="49" t="n">
        <v>6.814741124463122</v>
      </c>
      <c r="M1175" s="49" t="n">
        <v>6.621024247875666</v>
      </c>
      <c r="N1175" s="49" t="n">
        <v>6.454212486692901</v>
      </c>
      <c r="O1175" s="49" t="n">
        <v>6.304715570014256</v>
      </c>
      <c r="P1175" s="49" t="n">
        <v>6.168569825042809</v>
      </c>
      <c r="Q1175" s="49" t="n">
        <v>6.043343594403905</v>
      </c>
      <c r="R1175" s="49" t="n">
        <v>5.928251821244868</v>
      </c>
      <c r="S1175" s="49" t="n">
        <v>5.819314977042769</v>
      </c>
      <c r="T1175" s="49" t="n">
        <v>5.716876950144097</v>
      </c>
      <c r="U1175" s="49" t="n">
        <v>5.621481837314978</v>
      </c>
      <c r="V1175" s="49" t="n">
        <v>5.528029777535988</v>
      </c>
      <c r="W1175" s="49" t="n">
        <v>5.4197546342919</v>
      </c>
      <c r="X1175" s="49" t="n">
        <v>5.316342808988301</v>
      </c>
      <c r="Y1175" s="49" t="n">
        <v>5.219810532178863</v>
      </c>
      <c r="Z1175" s="49" t="n">
        <v>5.134133926624172</v>
      </c>
      <c r="AA1175" s="49" t="n">
        <v>5.002512008604505</v>
      </c>
      <c r="AB1175" s="49" t="n">
        <v>4.914678188584751</v>
      </c>
      <c r="AC1175" s="49" t="n">
        <v>4.831555831123282</v>
      </c>
      <c r="AD1175" s="49" t="n">
        <v>4.752525846516753</v>
      </c>
      <c r="AE1175" s="49" t="n">
        <v>4.677081683621298</v>
      </c>
      <c r="AF1175" s="50" t="n">
        <v>4.60480385558278</v>
      </c>
    </row>
    <row r="1176" hidden="1" s="108">
      <c r="A1176" s="49" t="inlineStr">
        <is>
          <t>India_PV_1_high_temp_optimistic</t>
        </is>
      </c>
      <c r="B1176" s="49" t="n">
        <v>5.378217779684689</v>
      </c>
      <c r="C1176" s="49" t="n">
        <v>5.00987271438725</v>
      </c>
      <c r="D1176" s="49" t="n">
        <v>4.664076080959442</v>
      </c>
      <c r="E1176" s="49" t="n">
        <v>4.333805021907725</v>
      </c>
      <c r="F1176" s="49" t="n">
        <v>4.014616116182073</v>
      </c>
      <c r="G1176" s="49" t="n">
        <v>3.703527257334041</v>
      </c>
      <c r="H1176" s="49" t="n">
        <v>3.39844142225117</v>
      </c>
      <c r="I1176" s="49" t="n">
        <v>3.097826470046728</v>
      </c>
      <c r="J1176" s="49" t="n">
        <v>2.800526280192439</v>
      </c>
      <c r="K1176" s="49" t="n">
        <v>2.505643824515515</v>
      </c>
      <c r="L1176" s="49" t="n">
        <v>2.212465800947476</v>
      </c>
      <c r="M1176" s="49" t="n">
        <v>2.154621203738585</v>
      </c>
      <c r="N1176" s="49" t="n">
        <v>2.10039168948907</v>
      </c>
      <c r="O1176" s="49" t="n">
        <v>2.048569574627349</v>
      </c>
      <c r="P1176" s="49" t="n">
        <v>1.998936177137965</v>
      </c>
      <c r="Q1176" s="49" t="n">
        <v>1.950722457139665</v>
      </c>
      <c r="R1176" s="49" t="n">
        <v>1.903461632862566</v>
      </c>
      <c r="S1176" s="49" t="n">
        <v>1.85813108774164</v>
      </c>
      <c r="T1176" s="49" t="n">
        <v>1.814024271349811</v>
      </c>
      <c r="U1176" s="49" t="n">
        <v>1.771260631159076</v>
      </c>
      <c r="V1176" s="49" t="n">
        <v>1.729267510564909</v>
      </c>
      <c r="W1176" s="49" t="n">
        <v>1.686824467539007</v>
      </c>
      <c r="X1176" s="49" t="n">
        <v>1.644802267745409</v>
      </c>
      <c r="Y1176" s="49" t="n">
        <v>1.604066807426718</v>
      </c>
      <c r="Z1176" s="49" t="n">
        <v>1.567808635960927</v>
      </c>
      <c r="AA1176" s="49" t="n">
        <v>1.512086468597484</v>
      </c>
      <c r="AB1176" s="49" t="n">
        <v>1.472297922027618</v>
      </c>
      <c r="AC1176" s="49" t="n">
        <v>1.433671911647152</v>
      </c>
      <c r="AD1176" s="49" t="n">
        <v>1.396077296105934</v>
      </c>
      <c r="AE1176" s="49" t="n">
        <v>1.359404140383823</v>
      </c>
      <c r="AF1176" s="50" t="n">
        <v>1.32355946155391</v>
      </c>
    </row>
    <row r="1177" hidden="1" s="108">
      <c r="A1177" s="49" t="inlineStr">
        <is>
          <t>India_PV_2_high_temp_optimistic</t>
        </is>
      </c>
      <c r="B1177" s="49" t="n">
        <v>5.557439512911901</v>
      </c>
      <c r="C1177" s="49" t="n">
        <v>5.17778382871209</v>
      </c>
      <c r="D1177" s="49" t="n">
        <v>4.821652942041303</v>
      </c>
      <c r="E1177" s="49" t="n">
        <v>4.481641595233372</v>
      </c>
      <c r="F1177" s="49" t="n">
        <v>4.153061022361889</v>
      </c>
      <c r="G1177" s="49" t="n">
        <v>3.832761288553594</v>
      </c>
      <c r="H1177" s="49" t="n">
        <v>3.518524344607734</v>
      </c>
      <c r="I1177" s="49" t="n">
        <v>3.208726737553121</v>
      </c>
      <c r="J1177" s="49" t="n">
        <v>2.902140653298259</v>
      </c>
      <c r="K1177" s="49" t="n">
        <v>2.597810724404847</v>
      </c>
      <c r="L1177" s="49" t="n">
        <v>2.294974613664634</v>
      </c>
      <c r="M1177" s="49" t="n">
        <v>2.234890001116564</v>
      </c>
      <c r="N1177" s="49" t="n">
        <v>2.178569572372515</v>
      </c>
      <c r="O1177" s="49" t="n">
        <v>2.124755740244199</v>
      </c>
      <c r="P1177" s="49" t="n">
        <v>2.073223526726097</v>
      </c>
      <c r="Q1177" s="49" t="n">
        <v>2.023170886564236</v>
      </c>
      <c r="R1177" s="49" t="n">
        <v>1.974110784549575</v>
      </c>
      <c r="S1177" s="49" t="n">
        <v>1.927069585913338</v>
      </c>
      <c r="T1177" s="49" t="n">
        <v>1.881308978701191</v>
      </c>
      <c r="U1177" s="49" t="n">
        <v>1.836956179982955</v>
      </c>
      <c r="V1177" s="49" t="n">
        <v>1.793411684979014</v>
      </c>
      <c r="W1177" s="49" t="n">
        <v>1.749405584047005</v>
      </c>
      <c r="X1177" s="49" t="n">
        <v>1.705838553779716</v>
      </c>
      <c r="Y1177" s="49" t="n">
        <v>1.66361867952608</v>
      </c>
      <c r="Z1177" s="49" t="n">
        <v>1.626090365363561</v>
      </c>
      <c r="AA1177" s="49" t="n">
        <v>1.568151682617812</v>
      </c>
      <c r="AB1177" s="49" t="n">
        <v>1.526918142256406</v>
      </c>
      <c r="AC1177" s="49" t="n">
        <v>1.486898350724066</v>
      </c>
      <c r="AD1177" s="49" t="n">
        <v>1.447953688859344</v>
      </c>
      <c r="AE1177" s="49" t="n">
        <v>1.409967948102728</v>
      </c>
      <c r="AF1177" s="50" t="n">
        <v>1.372842835798584</v>
      </c>
    </row>
    <row r="1178" hidden="1" s="108">
      <c r="A1178" s="49" t="inlineStr">
        <is>
          <t>India_PV_3_high_temp_optimistic</t>
        </is>
      </c>
      <c r="B1178" s="49" t="n">
        <v>5.789956310570882</v>
      </c>
      <c r="C1178" s="49" t="n">
        <v>5.394418764424993</v>
      </c>
      <c r="D1178" s="49" t="n">
        <v>5.023997974483384</v>
      </c>
      <c r="E1178" s="49" t="n">
        <v>4.670745587774347</v>
      </c>
      <c r="F1178" s="49" t="n">
        <v>4.329626750022909</v>
      </c>
      <c r="G1178" s="49" t="n">
        <v>3.99725696668844</v>
      </c>
      <c r="H1178" s="49" t="n">
        <v>3.671251071879412</v>
      </c>
      <c r="I1178" s="49" t="n">
        <v>3.349861418638209</v>
      </c>
      <c r="J1178" s="49" t="n">
        <v>3.031764441952419</v>
      </c>
      <c r="K1178" s="49" t="n">
        <v>2.71592848786127</v>
      </c>
      <c r="L1178" s="49" t="n">
        <v>2.4015285973978</v>
      </c>
      <c r="M1178" s="49" t="n">
        <v>2.338414566270427</v>
      </c>
      <c r="N1178" s="49" t="n">
        <v>2.279315454078246</v>
      </c>
      <c r="O1178" s="49" t="n">
        <v>2.222888597764059</v>
      </c>
      <c r="P1178" s="49" t="n">
        <v>2.168890676073618</v>
      </c>
      <c r="Q1178" s="49" t="n">
        <v>2.116466800428279</v>
      </c>
      <c r="R1178" s="49" t="n">
        <v>2.06509810824494</v>
      </c>
      <c r="S1178" s="49" t="n">
        <v>2.015870582079686</v>
      </c>
      <c r="T1178" s="49" t="n">
        <v>1.967998912914355</v>
      </c>
      <c r="U1178" s="49" t="n">
        <v>1.921615696506147</v>
      </c>
      <c r="V1178" s="49" t="n">
        <v>1.87608453452652</v>
      </c>
      <c r="W1178" s="49" t="n">
        <v>1.830054446360535</v>
      </c>
      <c r="X1178" s="49" t="n">
        <v>1.784487861032664</v>
      </c>
      <c r="Y1178" s="49" t="n">
        <v>1.740347124970421</v>
      </c>
      <c r="Z1178" s="49" t="n">
        <v>1.701178390646416</v>
      </c>
      <c r="AA1178" s="49" t="n">
        <v>1.640373288992433</v>
      </c>
      <c r="AB1178" s="49" t="n">
        <v>1.597272500548301</v>
      </c>
      <c r="AC1178" s="49" t="n">
        <v>1.555460180057803</v>
      </c>
      <c r="AD1178" s="49" t="n">
        <v>1.514790797139978</v>
      </c>
      <c r="AE1178" s="49" t="n">
        <v>1.475142358574646</v>
      </c>
      <c r="AF1178" s="50" t="n">
        <v>1.436411686235955</v>
      </c>
    </row>
    <row r="1179" hidden="1" s="108">
      <c r="A1179" s="49" t="inlineStr">
        <is>
          <t>India_PV_4_high_temp_optimistic</t>
        </is>
      </c>
      <c r="B1179" s="49" t="n">
        <v>6.455676845348782</v>
      </c>
      <c r="C1179" s="49" t="n">
        <v>6.014569067884666</v>
      </c>
      <c r="D1179" s="49" t="n">
        <v>5.602952733010965</v>
      </c>
      <c r="E1179" s="49" t="n">
        <v>5.211452672999046</v>
      </c>
      <c r="F1179" s="49" t="n">
        <v>4.834127855703327</v>
      </c>
      <c r="G1179" s="49" t="n">
        <v>4.466982320556742</v>
      </c>
      <c r="H1179" s="49" t="n">
        <v>4.107197683117322</v>
      </c>
      <c r="I1179" s="49" t="n">
        <v>3.752706582399909</v>
      </c>
      <c r="J1179" s="49" t="n">
        <v>3.401941034335232</v>
      </c>
      <c r="K1179" s="49" t="n">
        <v>3.053676583446908</v>
      </c>
      <c r="L1179" s="49" t="n">
        <v>2.706931804966416</v>
      </c>
      <c r="M1179" s="49" t="n">
        <v>2.635159489661598</v>
      </c>
      <c r="N1179" s="49" t="n">
        <v>2.568091458538257</v>
      </c>
      <c r="O1179" s="49" t="n">
        <v>2.504151594229768</v>
      </c>
      <c r="P1179" s="49" t="n">
        <v>2.44305415565417</v>
      </c>
      <c r="Q1179" s="49" t="n">
        <v>2.38379569649044</v>
      </c>
      <c r="R1179" s="49" t="n">
        <v>2.32576722050409</v>
      </c>
      <c r="S1179" s="49" t="n">
        <v>2.270243140766603</v>
      </c>
      <c r="T1179" s="49" t="n">
        <v>2.216301763871064</v>
      </c>
      <c r="U1179" s="49" t="n">
        <v>2.16409863175349</v>
      </c>
      <c r="V1179" s="49" t="n">
        <v>2.112886893551034</v>
      </c>
      <c r="W1179" s="49" t="n">
        <v>2.061069367788964</v>
      </c>
      <c r="X1179" s="49" t="n">
        <v>2.00978816915457</v>
      </c>
      <c r="Y1179" s="49" t="n">
        <v>1.960172905918074</v>
      </c>
      <c r="Z1179" s="49" t="n">
        <v>1.916386282727747</v>
      </c>
      <c r="AA1179" s="49" t="n">
        <v>1.847195307566639</v>
      </c>
      <c r="AB1179" s="49" t="n">
        <v>1.798777927725955</v>
      </c>
      <c r="AC1179" s="49" t="n">
        <v>1.751866054736005</v>
      </c>
      <c r="AD1179" s="49" t="n">
        <v>1.70628913654189</v>
      </c>
      <c r="AE1179" s="49" t="n">
        <v>1.661904212091235</v>
      </c>
      <c r="AF1179" s="50" t="n">
        <v>1.618590375679378</v>
      </c>
    </row>
    <row r="1180" hidden="1" s="108">
      <c r="A1180" s="49" t="inlineStr">
        <is>
          <t>Iraq_Onshore_3_low_temp_optimistic</t>
        </is>
      </c>
      <c r="B1180" s="49" t="n">
        <v>5.289703234997463</v>
      </c>
      <c r="C1180" s="49" t="n">
        <v>5.134272212743679</v>
      </c>
      <c r="D1180" s="49" t="n">
        <v>4.996815079900408</v>
      </c>
      <c r="E1180" s="49" t="n">
        <v>4.873391300305143</v>
      </c>
      <c r="F1180" s="49" t="n">
        <v>4.761208393456553</v>
      </c>
      <c r="G1180" s="49" t="n">
        <v>4.658219575597982</v>
      </c>
      <c r="H1180" s="49" t="n">
        <v>4.56288252616018</v>
      </c>
      <c r="I1180" s="49" t="n">
        <v>4.47400785143379</v>
      </c>
      <c r="J1180" s="49" t="n">
        <v>4.390660136176341</v>
      </c>
      <c r="K1180" s="49" t="n">
        <v>4.312091187321566</v>
      </c>
      <c r="L1180" s="49" t="n">
        <v>4.237693718981486</v>
      </c>
      <c r="M1180" s="49" t="n">
        <v>4.125883835542307</v>
      </c>
      <c r="N1180" s="49" t="n">
        <v>4.038067834082257</v>
      </c>
      <c r="O1180" s="49" t="n">
        <v>3.953373008685528</v>
      </c>
      <c r="P1180" s="49" t="n">
        <v>3.871929124631142</v>
      </c>
      <c r="Q1180" s="49" t="n">
        <v>3.794434883614168</v>
      </c>
      <c r="R1180" s="49" t="n">
        <v>3.718614655624503</v>
      </c>
      <c r="S1180" s="49" t="n">
        <v>3.644811165727236</v>
      </c>
      <c r="T1180" s="49" t="n">
        <v>3.576877447908696</v>
      </c>
      <c r="U1180" s="49" t="n">
        <v>3.508583816298445</v>
      </c>
      <c r="V1180" s="49" t="n">
        <v>3.440378773305012</v>
      </c>
      <c r="W1180" s="49" t="n">
        <v>3.381138486457663</v>
      </c>
      <c r="X1180" s="49" t="n">
        <v>3.324462350159988</v>
      </c>
      <c r="Y1180" s="49" t="n">
        <v>3.269149786152974</v>
      </c>
      <c r="Z1180" s="49" t="n">
        <v>3.221313584070019</v>
      </c>
      <c r="AA1180" s="49" t="n">
        <v>3.1193052569655</v>
      </c>
      <c r="AB1180" s="49" t="n">
        <v>3.060405551922228</v>
      </c>
      <c r="AC1180" s="49" t="n">
        <v>3.003556065581158</v>
      </c>
      <c r="AD1180" s="49" t="n">
        <v>2.948576656751428</v>
      </c>
      <c r="AE1180" s="49" t="n">
        <v>2.895310142186695</v>
      </c>
      <c r="AF1180" s="50" t="n">
        <v>2.843618537697028</v>
      </c>
    </row>
    <row r="1181" hidden="1" s="108">
      <c r="A1181" s="49" t="inlineStr">
        <is>
          <t>Iraq_Offshore_1_low_temp_optimistic</t>
        </is>
      </c>
      <c r="B1181" s="49" t="n">
        <v>5.258286317480855</v>
      </c>
      <c r="C1181" s="49" t="n">
        <v>5.0701653399734</v>
      </c>
      <c r="D1181" s="49" t="n">
        <v>4.912311974737388</v>
      </c>
      <c r="E1181" s="49" t="n">
        <v>4.775981789618415</v>
      </c>
      <c r="F1181" s="49" t="n">
        <v>4.655696491565313</v>
      </c>
      <c r="G1181" s="49" t="n">
        <v>4.547808203611604</v>
      </c>
      <c r="H1181" s="49" t="n">
        <v>4.449771655977123</v>
      </c>
      <c r="I1181" s="49" t="n">
        <v>4.359743933472373</v>
      </c>
      <c r="J1181" s="49" t="n">
        <v>4.276349922724947</v>
      </c>
      <c r="K1181" s="49" t="n">
        <v>4.198537662003522</v>
      </c>
      <c r="L1181" s="49" t="n">
        <v>4.12548530943107</v>
      </c>
      <c r="M1181" s="49" t="n">
        <v>3.990423327322859</v>
      </c>
      <c r="N1181" s="49" t="n">
        <v>3.873017851894672</v>
      </c>
      <c r="O1181" s="49" t="n">
        <v>3.767147103305867</v>
      </c>
      <c r="P1181" s="49" t="n">
        <v>3.670246075666248</v>
      </c>
      <c r="Q1181" s="49" t="n">
        <v>3.580727019045102</v>
      </c>
      <c r="R1181" s="49" t="n">
        <v>3.498033940968164</v>
      </c>
      <c r="S1181" s="49" t="n">
        <v>3.419663400004651</v>
      </c>
      <c r="T1181" s="49" t="n">
        <v>3.345781481317001</v>
      </c>
      <c r="U1181" s="49" t="n">
        <v>3.276674270460059</v>
      </c>
      <c r="V1181" s="49" t="n">
        <v>3.209202756372558</v>
      </c>
      <c r="W1181" s="49" t="n">
        <v>3.133278547232987</v>
      </c>
      <c r="X1181" s="49" t="n">
        <v>3.060768975404619</v>
      </c>
      <c r="Y1181" s="49" t="n">
        <v>2.992853013232736</v>
      </c>
      <c r="Z1181" s="49" t="n">
        <v>2.93187071740503</v>
      </c>
      <c r="AA1181" s="49" t="n">
        <v>2.843820062199297</v>
      </c>
      <c r="AB1181" s="49" t="n">
        <v>2.78239487633636</v>
      </c>
      <c r="AC1181" s="49" t="n">
        <v>2.724149219642261</v>
      </c>
      <c r="AD1181" s="49" t="n">
        <v>2.668687205908201</v>
      </c>
      <c r="AE1181" s="49" t="n">
        <v>2.615684089715307</v>
      </c>
      <c r="AF1181" s="50" t="n">
        <v>2.564870225066748</v>
      </c>
    </row>
    <row r="1182" hidden="1" s="108">
      <c r="A1182" s="49" t="inlineStr">
        <is>
          <t>Iraq_PV_4_low_temp_optimistic</t>
        </is>
      </c>
      <c r="B1182" s="49" t="n">
        <v>3.312276139997666</v>
      </c>
      <c r="C1182" s="49" t="n">
        <v>3.145564358160873</v>
      </c>
      <c r="D1182" s="49" t="n">
        <v>3.005816593592397</v>
      </c>
      <c r="E1182" s="49" t="n">
        <v>2.885146111859566</v>
      </c>
      <c r="F1182" s="49" t="n">
        <v>2.778601376069434</v>
      </c>
      <c r="G1182" s="49" t="n">
        <v>2.682890735837069</v>
      </c>
      <c r="H1182" s="49" t="n">
        <v>2.595726343734895</v>
      </c>
      <c r="I1182" s="49" t="n">
        <v>2.515460229615772</v>
      </c>
      <c r="J1182" s="49" t="n">
        <v>2.440870038990307</v>
      </c>
      <c r="K1182" s="49" t="n">
        <v>2.37102662942622</v>
      </c>
      <c r="L1182" s="49" t="n">
        <v>2.305208898889425</v>
      </c>
      <c r="M1182" s="49" t="n">
        <v>2.226673401476927</v>
      </c>
      <c r="N1182" s="49" t="n">
        <v>2.153850673222332</v>
      </c>
      <c r="O1182" s="49" t="n">
        <v>2.084942114758976</v>
      </c>
      <c r="P1182" s="49" t="n">
        <v>2.019586506800716</v>
      </c>
      <c r="Q1182" s="49" t="n">
        <v>1.956649392169992</v>
      </c>
      <c r="R1182" s="49" t="n">
        <v>1.895441767615453</v>
      </c>
      <c r="S1182" s="49" t="n">
        <v>1.83731448724216</v>
      </c>
      <c r="T1182" s="49" t="n">
        <v>1.781240828059373</v>
      </c>
      <c r="U1182" s="49" t="n">
        <v>1.727361619031514</v>
      </c>
      <c r="V1182" s="49" t="n">
        <v>1.674855398803987</v>
      </c>
      <c r="W1182" s="49" t="n">
        <v>1.622062210265333</v>
      </c>
      <c r="X1182" s="49" t="n">
        <v>1.570128319615612</v>
      </c>
      <c r="Y1182" s="49" t="n">
        <v>1.520233950284717</v>
      </c>
      <c r="Z1182" s="49" t="n">
        <v>1.476728632386711</v>
      </c>
      <c r="AA1182" s="49" t="n">
        <v>1.406861565424818</v>
      </c>
      <c r="AB1182" s="49" t="n">
        <v>1.359059376174882</v>
      </c>
      <c r="AC1182" s="49" t="n">
        <v>1.313072206531895</v>
      </c>
      <c r="AD1182" s="49" t="n">
        <v>1.268704805018746</v>
      </c>
      <c r="AE1182" s="49" t="n">
        <v>1.225792998535922</v>
      </c>
      <c r="AF1182" s="50" t="n">
        <v>1.184197484646639</v>
      </c>
    </row>
    <row r="1183" hidden="1" s="108">
      <c r="A1183" s="49" t="inlineStr">
        <is>
          <t>Iraq_Onshore_3_high_temp_optimistic</t>
        </is>
      </c>
      <c r="B1183" s="49" t="n">
        <v>6.816116947568855</v>
      </c>
      <c r="C1183" s="49" t="n">
        <v>6.506271975088235</v>
      </c>
      <c r="D1183" s="49" t="n">
        <v>6.211688651684161</v>
      </c>
      <c r="E1183" s="49" t="n">
        <v>5.928330631523657</v>
      </c>
      <c r="F1183" s="49" t="n">
        <v>5.65328941844048</v>
      </c>
      <c r="G1183" s="49" t="n">
        <v>5.38438741902474</v>
      </c>
      <c r="H1183" s="49" t="n">
        <v>5.1199394992051</v>
      </c>
      <c r="I1183" s="49" t="n">
        <v>4.858602834499825</v>
      </c>
      <c r="J1183" s="49" t="n">
        <v>4.599278549271985</v>
      </c>
      <c r="K1183" s="49" t="n">
        <v>4.341045064993882</v>
      </c>
      <c r="L1183" s="49" t="n">
        <v>4.083111578198207</v>
      </c>
      <c r="M1183" s="49" t="n">
        <v>3.992837015664143</v>
      </c>
      <c r="N1183" s="49" t="n">
        <v>3.922750780749174</v>
      </c>
      <c r="O1183" s="49" t="n">
        <v>3.854885731569772</v>
      </c>
      <c r="P1183" s="49" t="n">
        <v>3.789384591586775</v>
      </c>
      <c r="Q1183" s="49" t="n">
        <v>3.726889984717279</v>
      </c>
      <c r="R1183" s="49" t="n">
        <v>3.665437057279584</v>
      </c>
      <c r="S1183" s="49" t="n">
        <v>3.605344685316606</v>
      </c>
      <c r="T1183" s="49" t="n">
        <v>3.55004153510079</v>
      </c>
      <c r="U1183" s="49" t="n">
        <v>3.494049402304369</v>
      </c>
      <c r="V1183" s="49" t="n">
        <v>3.437766811739002</v>
      </c>
      <c r="W1183" s="49" t="n">
        <v>3.388993096455094</v>
      </c>
      <c r="X1183" s="49" t="n">
        <v>3.342210377919797</v>
      </c>
      <c r="Y1183" s="49" t="n">
        <v>3.296362837177675</v>
      </c>
      <c r="Z1183" s="49" t="n">
        <v>3.256972092939684</v>
      </c>
      <c r="AA1183" s="49" t="n">
        <v>3.168381589649539</v>
      </c>
      <c r="AB1183" s="49" t="n">
        <v>3.118343248319069</v>
      </c>
      <c r="AC1183" s="49" t="n">
        <v>3.069876000671342</v>
      </c>
      <c r="AD1183" s="49" t="n">
        <v>3.02283401955567</v>
      </c>
      <c r="AE1183" s="49" t="n">
        <v>2.977090465366873</v>
      </c>
      <c r="AF1183" s="50" t="n">
        <v>2.932534356646268</v>
      </c>
    </row>
    <row r="1184" hidden="1" s="108">
      <c r="A1184" s="49" t="inlineStr">
        <is>
          <t>Iraq_Offshore_1_high_temp_optimistic</t>
        </is>
      </c>
      <c r="B1184" s="49" t="n">
        <v>6.703253303400986</v>
      </c>
      <c r="C1184" s="49" t="n">
        <v>6.366491683127947</v>
      </c>
      <c r="D1184" s="49" t="n">
        <v>6.056876661110738</v>
      </c>
      <c r="E1184" s="49" t="n">
        <v>5.765966127966433</v>
      </c>
      <c r="F1184" s="49" t="n">
        <v>5.488427234257196</v>
      </c>
      <c r="G1184" s="49" t="n">
        <v>5.220670454018764</v>
      </c>
      <c r="H1184" s="49" t="n">
        <v>4.96015630803698</v>
      </c>
      <c r="I1184" s="49" t="n">
        <v>4.70501359753123</v>
      </c>
      <c r="J1184" s="49" t="n">
        <v>4.453815350127414</v>
      </c>
      <c r="K1184" s="49" t="n">
        <v>4.205440400898508</v>
      </c>
      <c r="L1184" s="49" t="n">
        <v>3.9589841759988</v>
      </c>
      <c r="M1184" s="49" t="n">
        <v>3.848780600727317</v>
      </c>
      <c r="N1184" s="49" t="n">
        <v>3.753054886431989</v>
      </c>
      <c r="O1184" s="49" t="n">
        <v>3.666654801533951</v>
      </c>
      <c r="P1184" s="49" t="n">
        <v>3.587451027053842</v>
      </c>
      <c r="Q1184" s="49" t="n">
        <v>3.514137277247207</v>
      </c>
      <c r="R1184" s="49" t="n">
        <v>3.446291972734655</v>
      </c>
      <c r="S1184" s="49" t="n">
        <v>3.381776848396533</v>
      </c>
      <c r="T1184" s="49" t="n">
        <v>3.320776810927559</v>
      </c>
      <c r="U1184" s="49" t="n">
        <v>3.263584380669318</v>
      </c>
      <c r="V1184" s="49" t="n">
        <v>3.207458931641942</v>
      </c>
      <c r="W1184" s="49" t="n">
        <v>3.143407974201373</v>
      </c>
      <c r="X1184" s="49" t="n">
        <v>3.081989708710051</v>
      </c>
      <c r="Y1184" s="49" t="n">
        <v>3.024287200366548</v>
      </c>
      <c r="Z1184" s="49" t="n">
        <v>2.972436478259755</v>
      </c>
      <c r="AA1184" s="49" t="n">
        <v>2.89591662301137</v>
      </c>
      <c r="AB1184" s="49" t="n">
        <v>2.842943910479021</v>
      </c>
      <c r="AC1184" s="49" t="n">
        <v>2.79252061806296</v>
      </c>
      <c r="AD1184" s="49" t="n">
        <v>2.744313785795077</v>
      </c>
      <c r="AE1184" s="49" t="n">
        <v>2.698050966291768</v>
      </c>
      <c r="AF1184" s="50" t="n">
        <v>2.653506527823974</v>
      </c>
    </row>
    <row r="1185" hidden="1" s="108">
      <c r="A1185" s="49" t="inlineStr">
        <is>
          <t>Iraq_PV_4_high_temp_optimistic</t>
        </is>
      </c>
      <c r="B1185" s="49" t="n">
        <v>6.516951041875076</v>
      </c>
      <c r="C1185" s="49" t="n">
        <v>6.069685964493463</v>
      </c>
      <c r="D1185" s="49" t="n">
        <v>5.651621304040145</v>
      </c>
      <c r="E1185" s="49" t="n">
        <v>5.253797129127069</v>
      </c>
      <c r="F1185" s="49" t="n">
        <v>4.87055164713668</v>
      </c>
      <c r="G1185" s="49" t="n">
        <v>4.498091372597683</v>
      </c>
      <c r="H1185" s="49" t="n">
        <v>4.133754392453138</v>
      </c>
      <c r="I1185" s="49" t="n">
        <v>3.77560105664496</v>
      </c>
      <c r="J1185" s="49" t="n">
        <v>3.422172609487901</v>
      </c>
      <c r="K1185" s="49" t="n">
        <v>3.072341789257201</v>
      </c>
      <c r="L1185" s="49" t="n">
        <v>2.725216558254942</v>
      </c>
      <c r="M1185" s="49" t="n">
        <v>2.652901308303437</v>
      </c>
      <c r="N1185" s="49" t="n">
        <v>2.585343855425819</v>
      </c>
      <c r="O1185" s="49" t="n">
        <v>2.520949807978019</v>
      </c>
      <c r="P1185" s="49" t="n">
        <v>2.459428057769063</v>
      </c>
      <c r="Q1185" s="49" t="n">
        <v>2.399764445031516</v>
      </c>
      <c r="R1185" s="49" t="n">
        <v>2.341343640283053</v>
      </c>
      <c r="S1185" s="49" t="n">
        <v>2.285448372163385</v>
      </c>
      <c r="T1185" s="49" t="n">
        <v>2.231148182603452</v>
      </c>
      <c r="U1185" s="49" t="n">
        <v>2.17859827755169</v>
      </c>
      <c r="V1185" s="49" t="n">
        <v>2.12704553872427</v>
      </c>
      <c r="W1185" s="49" t="n">
        <v>2.07488320946541</v>
      </c>
      <c r="X1185" s="49" t="n">
        <v>2.023260910997639</v>
      </c>
      <c r="Y1185" s="49" t="n">
        <v>1.973316186062885</v>
      </c>
      <c r="Z1185" s="49" t="n">
        <v>1.92924179236869</v>
      </c>
      <c r="AA1185" s="49" t="n">
        <v>1.859582493701716</v>
      </c>
      <c r="AB1185" s="49" t="n">
        <v>1.810843873311565</v>
      </c>
      <c r="AC1185" s="49" t="n">
        <v>1.763622931092788</v>
      </c>
      <c r="AD1185" s="49" t="n">
        <v>1.717748485036001</v>
      </c>
      <c r="AE1185" s="49" t="n">
        <v>1.673077047803736</v>
      </c>
      <c r="AF1185" s="50" t="n">
        <v>1.629487269661053</v>
      </c>
    </row>
    <row r="1186" hidden="1" s="108">
      <c r="A1186" s="49" t="inlineStr">
        <is>
          <t>Iran_Onshore_1_low_temp_optimistic</t>
        </is>
      </c>
      <c r="B1186" s="49" t="n">
        <v>3.089970561827666</v>
      </c>
      <c r="C1186" s="49" t="n">
        <v>2.999499744152462</v>
      </c>
      <c r="D1186" s="49" t="n">
        <v>2.919379849080712</v>
      </c>
      <c r="E1186" s="49" t="n">
        <v>2.847342482113568</v>
      </c>
      <c r="F1186" s="49" t="n">
        <v>2.781780124918587</v>
      </c>
      <c r="G1186" s="49" t="n">
        <v>2.721514518470654</v>
      </c>
      <c r="H1186" s="49" t="n">
        <v>2.66565779752529</v>
      </c>
      <c r="I1186" s="49" t="n">
        <v>2.613525259052367</v>
      </c>
      <c r="J1186" s="49" t="n">
        <v>2.564578402778166</v>
      </c>
      <c r="K1186" s="49" t="n">
        <v>2.518386503034083</v>
      </c>
      <c r="L1186" s="49" t="n">
        <v>2.474599947590624</v>
      </c>
      <c r="M1186" s="49" t="n">
        <v>2.409175222003562</v>
      </c>
      <c r="N1186" s="49" t="n">
        <v>2.357574772706768</v>
      </c>
      <c r="O1186" s="49" t="n">
        <v>2.307783797236609</v>
      </c>
      <c r="P1186" s="49" t="n">
        <v>2.259877012152594</v>
      </c>
      <c r="Q1186" s="49" t="n">
        <v>2.214256715166064</v>
      </c>
      <c r="R1186" s="49" t="n">
        <v>2.169612767062086</v>
      </c>
      <c r="S1186" s="49" t="n">
        <v>2.126142434830935</v>
      </c>
      <c r="T1186" s="49" t="n">
        <v>2.086064312345208</v>
      </c>
      <c r="U1186" s="49" t="n">
        <v>2.04579136147068</v>
      </c>
      <c r="V1186" s="49" t="n">
        <v>2.005581655436574</v>
      </c>
      <c r="W1186" s="49" t="n">
        <v>1.970564411416293</v>
      </c>
      <c r="X1186" s="49" t="n">
        <v>1.937024700126588</v>
      </c>
      <c r="Y1186" s="49" t="n">
        <v>1.904270899567478</v>
      </c>
      <c r="Z1186" s="49" t="n">
        <v>1.875821861416433</v>
      </c>
      <c r="AA1186" s="49" t="n">
        <v>1.81618846110316</v>
      </c>
      <c r="AB1186" s="49" t="n">
        <v>1.781373334988799</v>
      </c>
      <c r="AC1186" s="49" t="n">
        <v>1.747738997557051</v>
      </c>
      <c r="AD1186" s="49" t="n">
        <v>1.715181423250341</v>
      </c>
      <c r="AE1186" s="49" t="n">
        <v>1.683609824771183</v>
      </c>
      <c r="AF1186" s="50" t="n">
        <v>1.65294448558049</v>
      </c>
    </row>
    <row r="1187" hidden="1" s="108">
      <c r="A1187" s="49" t="inlineStr">
        <is>
          <t>Iran_Onshore_2_low_temp_optimistic</t>
        </is>
      </c>
      <c r="B1187" s="49" t="n">
        <v>3.930580870714258</v>
      </c>
      <c r="C1187" s="49" t="n">
        <v>3.81507815799651</v>
      </c>
      <c r="D1187" s="49" t="n">
        <v>3.712937441897245</v>
      </c>
      <c r="E1187" s="49" t="n">
        <v>3.621228480223655</v>
      </c>
      <c r="F1187" s="49" t="n">
        <v>3.53787472536226</v>
      </c>
      <c r="G1187" s="49" t="n">
        <v>3.461354134205075</v>
      </c>
      <c r="H1187" s="49" t="n">
        <v>3.390519788240473</v>
      </c>
      <c r="I1187" s="49" t="n">
        <v>3.324487211343075</v>
      </c>
      <c r="J1187" s="49" t="n">
        <v>3.262560791455289</v>
      </c>
      <c r="K1187" s="49" t="n">
        <v>3.204184140124731</v>
      </c>
      <c r="L1187" s="49" t="n">
        <v>3.148905652136663</v>
      </c>
      <c r="M1187" s="49" t="n">
        <v>3.065842320296492</v>
      </c>
      <c r="N1187" s="49" t="n">
        <v>3.000606306876131</v>
      </c>
      <c r="O1187" s="49" t="n">
        <v>2.937686072341137</v>
      </c>
      <c r="P1187" s="49" t="n">
        <v>2.877177817690705</v>
      </c>
      <c r="Q1187" s="49" t="n">
        <v>2.819600427769419</v>
      </c>
      <c r="R1187" s="49" t="n">
        <v>2.763262916789471</v>
      </c>
      <c r="S1187" s="49" t="n">
        <v>2.708419804575714</v>
      </c>
      <c r="T1187" s="49" t="n">
        <v>2.657933297366864</v>
      </c>
      <c r="U1187" s="49" t="n">
        <v>2.607175165984955</v>
      </c>
      <c r="V1187" s="49" t="n">
        <v>2.556478659454701</v>
      </c>
      <c r="W1187" s="49" t="n">
        <v>2.512454219901607</v>
      </c>
      <c r="X1187" s="49" t="n">
        <v>2.470326848016118</v>
      </c>
      <c r="Y1187" s="49" t="n">
        <v>2.42920454665265</v>
      </c>
      <c r="Z1187" s="49" t="n">
        <v>2.393626610414078</v>
      </c>
      <c r="AA1187" s="49" t="n">
        <v>2.317813371747218</v>
      </c>
      <c r="AB1187" s="49" t="n">
        <v>2.274006189924543</v>
      </c>
      <c r="AC1187" s="49" t="n">
        <v>2.231713843767834</v>
      </c>
      <c r="AD1187" s="49" t="n">
        <v>2.190802268304796</v>
      </c>
      <c r="AE1187" s="49" t="n">
        <v>2.151154467171139</v>
      </c>
      <c r="AF1187" s="50" t="n">
        <v>2.112667717444297</v>
      </c>
    </row>
    <row r="1188" hidden="1" s="108">
      <c r="A1188" s="49" t="inlineStr">
        <is>
          <t>Iran_Onshore_3_low_temp_optimistic</t>
        </is>
      </c>
      <c r="B1188" s="49" t="n">
        <v>5.244158080031534</v>
      </c>
      <c r="C1188" s="49" t="n">
        <v>5.089557539179507</v>
      </c>
      <c r="D1188" s="49" t="n">
        <v>4.953011776333452</v>
      </c>
      <c r="E1188" s="49" t="n">
        <v>4.830559959439737</v>
      </c>
      <c r="F1188" s="49" t="n">
        <v>4.719395213402439</v>
      </c>
      <c r="G1188" s="49" t="n">
        <v>4.617460198698005</v>
      </c>
      <c r="H1188" s="49" t="n">
        <v>4.523204639788471</v>
      </c>
      <c r="I1188" s="49" t="n">
        <v>4.435433010171276</v>
      </c>
      <c r="J1188" s="49" t="n">
        <v>4.35320507496744</v>
      </c>
      <c r="K1188" s="49" t="n">
        <v>4.275768790811723</v>
      </c>
      <c r="L1188" s="49" t="n">
        <v>4.202513752034932</v>
      </c>
      <c r="M1188" s="49" t="n">
        <v>4.091827881789563</v>
      </c>
      <c r="N1188" s="49" t="n">
        <v>4.005230134379911</v>
      </c>
      <c r="O1188" s="49" t="n">
        <v>3.9217547159077</v>
      </c>
      <c r="P1188" s="49" t="n">
        <v>3.841532512881634</v>
      </c>
      <c r="Q1188" s="49" t="n">
        <v>3.765266044099706</v>
      </c>
      <c r="R1188" s="49" t="n">
        <v>3.690669522019332</v>
      </c>
      <c r="S1188" s="49" t="n">
        <v>3.618087645708977</v>
      </c>
      <c r="T1188" s="49" t="n">
        <v>3.551392426517038</v>
      </c>
      <c r="U1188" s="49" t="n">
        <v>3.484324723060536</v>
      </c>
      <c r="V1188" s="49" t="n">
        <v>3.417335309781163</v>
      </c>
      <c r="W1188" s="49" t="n">
        <v>3.359421371140332</v>
      </c>
      <c r="X1188" s="49" t="n">
        <v>3.304022172826014</v>
      </c>
      <c r="Y1188" s="49" t="n">
        <v>3.249929863165798</v>
      </c>
      <c r="Z1188" s="49" t="n">
        <v>3.203278931824853</v>
      </c>
      <c r="AA1188" s="49" t="n">
        <v>3.102198791219619</v>
      </c>
      <c r="AB1188" s="49" t="n">
        <v>3.044329012731761</v>
      </c>
      <c r="AC1188" s="49" t="n">
        <v>2.988453530586622</v>
      </c>
      <c r="AD1188" s="49" t="n">
        <v>2.934389467424761</v>
      </c>
      <c r="AE1188" s="49" t="n">
        <v>2.881977073526483</v>
      </c>
      <c r="AF1188" s="50" t="n">
        <v>2.831075931717669</v>
      </c>
    </row>
    <row r="1189" hidden="1" s="108">
      <c r="A1189" s="49" t="inlineStr">
        <is>
          <t>Iran_Offshore_1_low_temp_optimistic</t>
        </is>
      </c>
      <c r="B1189" s="49" t="n">
        <v>7.411580955457276</v>
      </c>
      <c r="C1189" s="49" t="n">
        <v>7.14539568460578</v>
      </c>
      <c r="D1189" s="49" t="n">
        <v>6.922303079761492</v>
      </c>
      <c r="E1189" s="49" t="n">
        <v>6.729850683953333</v>
      </c>
      <c r="F1189" s="49" t="n">
        <v>6.560237155833184</v>
      </c>
      <c r="G1189" s="49" t="n">
        <v>6.408267749543985</v>
      </c>
      <c r="H1189" s="49" t="n">
        <v>6.270317886662249</v>
      </c>
      <c r="I1189" s="49" t="n">
        <v>6.143763179603948</v>
      </c>
      <c r="J1189" s="49" t="n">
        <v>6.026645417757922</v>
      </c>
      <c r="K1189" s="49" t="n">
        <v>5.917466578525636</v>
      </c>
      <c r="L1189" s="49" t="n">
        <v>5.815056345163545</v>
      </c>
      <c r="M1189" s="49" t="n">
        <v>5.624528978946323</v>
      </c>
      <c r="N1189" s="49" t="n">
        <v>5.459120978589744</v>
      </c>
      <c r="O1189" s="49" t="n">
        <v>5.310114813595954</v>
      </c>
      <c r="P1189" s="49" t="n">
        <v>5.173857517043041</v>
      </c>
      <c r="Q1189" s="49" t="n">
        <v>5.048087804171387</v>
      </c>
      <c r="R1189" s="49" t="n">
        <v>4.93201334314807</v>
      </c>
      <c r="S1189" s="49" t="n">
        <v>4.822070113674431</v>
      </c>
      <c r="T1189" s="49" t="n">
        <v>4.718494096174187</v>
      </c>
      <c r="U1189" s="49" t="n">
        <v>4.621691994708039</v>
      </c>
      <c r="V1189" s="49" t="n">
        <v>4.527196137213923</v>
      </c>
      <c r="W1189" s="49" t="n">
        <v>4.420699891905989</v>
      </c>
      <c r="X1189" s="49" t="n">
        <v>4.319034866680328</v>
      </c>
      <c r="Y1189" s="49" t="n">
        <v>4.223877773450996</v>
      </c>
      <c r="Z1189" s="49" t="n">
        <v>4.138556596228799</v>
      </c>
      <c r="AA1189" s="49" t="n">
        <v>4.014699727558964</v>
      </c>
      <c r="AB1189" s="49" t="n">
        <v>3.928692939594734</v>
      </c>
      <c r="AC1189" s="49" t="n">
        <v>3.847179764106369</v>
      </c>
      <c r="AD1189" s="49" t="n">
        <v>3.769596402404643</v>
      </c>
      <c r="AE1189" s="49" t="n">
        <v>3.695480381903781</v>
      </c>
      <c r="AF1189" s="50" t="n">
        <v>3.624447707914245</v>
      </c>
    </row>
    <row r="1190" hidden="1" s="108">
      <c r="A1190" s="49" t="inlineStr">
        <is>
          <t>Iran_Offshore_2_low_temp_optimistic</t>
        </is>
      </c>
      <c r="B1190" s="49" t="n">
        <v>9.460814986694452</v>
      </c>
      <c r="C1190" s="49" t="n">
        <v>9.116592525609677</v>
      </c>
      <c r="D1190" s="49" t="n">
        <v>8.829227258986007</v>
      </c>
      <c r="E1190" s="49" t="n">
        <v>8.582280362778972</v>
      </c>
      <c r="F1190" s="49" t="n">
        <v>8.365453166884262</v>
      </c>
      <c r="G1190" s="49" t="n">
        <v>8.171888084877411</v>
      </c>
      <c r="H1190" s="49" t="n">
        <v>7.996800376073525</v>
      </c>
      <c r="I1190" s="49" t="n">
        <v>7.836725692907732</v>
      </c>
      <c r="J1190" s="49" t="n">
        <v>7.689079134027898</v>
      </c>
      <c r="K1190" s="49" t="n">
        <v>7.551883309103143</v>
      </c>
      <c r="L1190" s="49" t="n">
        <v>7.423593443369993</v>
      </c>
      <c r="M1190" s="49" t="n">
        <v>7.179643064992123</v>
      </c>
      <c r="N1190" s="49" t="n">
        <v>6.968780405913274</v>
      </c>
      <c r="O1190" s="49" t="n">
        <v>6.779500366017686</v>
      </c>
      <c r="P1190" s="49" t="n">
        <v>6.606983278263368</v>
      </c>
      <c r="Q1190" s="49" t="n">
        <v>6.448246309655106</v>
      </c>
      <c r="R1190" s="49" t="n">
        <v>6.302245960943788</v>
      </c>
      <c r="S1190" s="49" t="n">
        <v>6.164277973997445</v>
      </c>
      <c r="T1190" s="49" t="n">
        <v>6.034656015412421</v>
      </c>
      <c r="U1190" s="49" t="n">
        <v>5.913919301710957</v>
      </c>
      <c r="V1190" s="49" t="n">
        <v>5.796168629506961</v>
      </c>
      <c r="W1190" s="49" t="n">
        <v>5.662407985331109</v>
      </c>
      <c r="X1190" s="49" t="n">
        <v>5.534986492790833</v>
      </c>
      <c r="Y1190" s="49" t="n">
        <v>5.416122054260763</v>
      </c>
      <c r="Z1190" s="49" t="n">
        <v>5.310215583769692</v>
      </c>
      <c r="AA1190" s="49" t="n">
        <v>5.153344619233017</v>
      </c>
      <c r="AB1190" s="49" t="n">
        <v>5.046454199410292</v>
      </c>
      <c r="AC1190" s="49" t="n">
        <v>4.945468056808089</v>
      </c>
      <c r="AD1190" s="49" t="n">
        <v>4.849643239136485</v>
      </c>
      <c r="AE1190" s="49" t="n">
        <v>4.758370455870451</v>
      </c>
      <c r="AF1190" s="50" t="n">
        <v>4.671143934492518</v>
      </c>
    </row>
    <row r="1191" hidden="1" s="108">
      <c r="A1191" s="49" t="inlineStr">
        <is>
          <t>Iran_PV_2_low_temp_optimistic</t>
        </is>
      </c>
      <c r="B1191" s="49" t="n">
        <v>2.870627899006831</v>
      </c>
      <c r="C1191" s="49" t="n">
        <v>2.728894531456325</v>
      </c>
      <c r="D1191" s="49" t="n">
        <v>2.609687306678341</v>
      </c>
      <c r="E1191" s="49" t="n">
        <v>2.50642772006776</v>
      </c>
      <c r="F1191" s="49" t="n">
        <v>2.414985973179494</v>
      </c>
      <c r="G1191" s="49" t="n">
        <v>2.332616895287413</v>
      </c>
      <c r="H1191" s="49" t="n">
        <v>2.257412572802752</v>
      </c>
      <c r="I1191" s="49" t="n">
        <v>2.187998750595817</v>
      </c>
      <c r="J1191" s="49" t="n">
        <v>2.123356102397077</v>
      </c>
      <c r="K1191" s="49" t="n">
        <v>2.062709793236368</v>
      </c>
      <c r="L1191" s="49" t="n">
        <v>2.005458443683394</v>
      </c>
      <c r="M1191" s="49" t="n">
        <v>1.937400689223193</v>
      </c>
      <c r="N1191" s="49" t="n">
        <v>1.874170339723514</v>
      </c>
      <c r="O1191" s="49" t="n">
        <v>1.814253866239509</v>
      </c>
      <c r="P1191" s="49" t="n">
        <v>1.757347360011432</v>
      </c>
      <c r="Q1191" s="49" t="n">
        <v>1.702495926718678</v>
      </c>
      <c r="R1191" s="49" t="n">
        <v>1.649119480359846</v>
      </c>
      <c r="S1191" s="49" t="n">
        <v>1.598355197626637</v>
      </c>
      <c r="T1191" s="49" t="n">
        <v>1.549338690534194</v>
      </c>
      <c r="U1191" s="49" t="n">
        <v>1.50218847370902</v>
      </c>
      <c r="V1191" s="49" t="n">
        <v>1.456212794022405</v>
      </c>
      <c r="W1191" s="49" t="n">
        <v>1.410041849827849</v>
      </c>
      <c r="X1191" s="49" t="n">
        <v>1.36459912566343</v>
      </c>
      <c r="Y1191" s="49" t="n">
        <v>1.320876204198379</v>
      </c>
      <c r="Z1191" s="49" t="n">
        <v>1.282525666202278</v>
      </c>
      <c r="AA1191" s="49" t="n">
        <v>1.222034016442881</v>
      </c>
      <c r="AB1191" s="49" t="n">
        <v>1.180085975353134</v>
      </c>
      <c r="AC1191" s="49" t="n">
        <v>1.139663814867363</v>
      </c>
      <c r="AD1191" s="49" t="n">
        <v>1.100601740640029</v>
      </c>
      <c r="AE1191" s="49" t="n">
        <v>1.062760327231613</v>
      </c>
      <c r="AF1191" s="50" t="n">
        <v>1.026021252525249</v>
      </c>
    </row>
    <row r="1192" hidden="1" s="108">
      <c r="A1192" s="49" t="inlineStr">
        <is>
          <t>Iran_PV_3_low_temp_optimistic</t>
        </is>
      </c>
      <c r="B1192" s="49" t="n">
        <v>3.003150979983049</v>
      </c>
      <c r="C1192" s="49" t="n">
        <v>2.854426692133278</v>
      </c>
      <c r="D1192" s="49" t="n">
        <v>2.729377053273427</v>
      </c>
      <c r="E1192" s="49" t="n">
        <v>2.621091052168145</v>
      </c>
      <c r="F1192" s="49" t="n">
        <v>2.525230372975957</v>
      </c>
      <c r="G1192" s="49" t="n">
        <v>2.438911359193837</v>
      </c>
      <c r="H1192" s="49" t="n">
        <v>2.360129911322294</v>
      </c>
      <c r="I1192" s="49" t="n">
        <v>2.287442520345427</v>
      </c>
      <c r="J1192" s="49" t="n">
        <v>2.219778499007877</v>
      </c>
      <c r="K1192" s="49" t="n">
        <v>2.156323963883743</v>
      </c>
      <c r="L1192" s="49" t="n">
        <v>2.096447213380012</v>
      </c>
      <c r="M1192" s="49" t="n">
        <v>2.025226767840891</v>
      </c>
      <c r="N1192" s="49" t="n">
        <v>1.95909577036059</v>
      </c>
      <c r="O1192" s="49" t="n">
        <v>1.896455671670957</v>
      </c>
      <c r="P1192" s="49" t="n">
        <v>1.836984642200764</v>
      </c>
      <c r="Q1192" s="49" t="n">
        <v>1.779674625756438</v>
      </c>
      <c r="R1192" s="49" t="n">
        <v>1.723913367675201</v>
      </c>
      <c r="S1192" s="49" t="n">
        <v>1.670899161142346</v>
      </c>
      <c r="T1192" s="49" t="n">
        <v>1.619720011826495</v>
      </c>
      <c r="U1192" s="49" t="n">
        <v>1.570500245999869</v>
      </c>
      <c r="V1192" s="49" t="n">
        <v>1.522510426311635</v>
      </c>
      <c r="W1192" s="49" t="n">
        <v>1.474310287055502</v>
      </c>
      <c r="X1192" s="49" t="n">
        <v>1.426871357743409</v>
      </c>
      <c r="Y1192" s="49" t="n">
        <v>1.381238027622646</v>
      </c>
      <c r="Z1192" s="49" t="n">
        <v>1.341256824831949</v>
      </c>
      <c r="AA1192" s="49" t="n">
        <v>1.277952183710648</v>
      </c>
      <c r="AB1192" s="49" t="n">
        <v>1.234171433194084</v>
      </c>
      <c r="AC1192" s="49" t="n">
        <v>1.191991437212318</v>
      </c>
      <c r="AD1192" s="49" t="n">
        <v>1.151237348299974</v>
      </c>
      <c r="AE1192" s="49" t="n">
        <v>1.111762133636948</v>
      </c>
      <c r="AF1192" s="50" t="n">
        <v>1.073441020697691</v>
      </c>
    </row>
    <row r="1193" hidden="1" s="108">
      <c r="A1193" s="49" t="inlineStr">
        <is>
          <t>Iran_PV_4_low_temp_optimistic</t>
        </is>
      </c>
      <c r="B1193" s="49" t="n">
        <v>3.532714198738931</v>
      </c>
      <c r="C1193" s="49" t="n">
        <v>3.354906201213478</v>
      </c>
      <c r="D1193" s="49" t="n">
        <v>3.205836690566589</v>
      </c>
      <c r="E1193" s="49" t="n">
        <v>3.077102551092434</v>
      </c>
      <c r="F1193" s="49" t="n">
        <v>2.963428193089659</v>
      </c>
      <c r="G1193" s="49" t="n">
        <v>2.861306626809585</v>
      </c>
      <c r="H1193" s="49" t="n">
        <v>2.768300378832395</v>
      </c>
      <c r="I1193" s="49" t="n">
        <v>2.682653723164657</v>
      </c>
      <c r="J1193" s="49" t="n">
        <v>2.603064386986429</v>
      </c>
      <c r="K1193" s="49" t="n">
        <v>2.528542478692719</v>
      </c>
      <c r="L1193" s="49" t="n">
        <v>2.458319742139341</v>
      </c>
      <c r="M1193" s="49" t="n">
        <v>2.374548726462082</v>
      </c>
      <c r="N1193" s="49" t="n">
        <v>2.296877569417846</v>
      </c>
      <c r="O1193" s="49" t="n">
        <v>2.223386250614007</v>
      </c>
      <c r="P1193" s="49" t="n">
        <v>2.153689883508643</v>
      </c>
      <c r="Q1193" s="49" t="n">
        <v>2.086577087881907</v>
      </c>
      <c r="R1193" s="49" t="n">
        <v>2.021312076439528</v>
      </c>
      <c r="S1193" s="49" t="n">
        <v>1.9593391573963</v>
      </c>
      <c r="T1193" s="49" t="n">
        <v>1.899561596640774</v>
      </c>
      <c r="U1193" s="49" t="n">
        <v>1.842130460343179</v>
      </c>
      <c r="V1193" s="49" t="n">
        <v>1.786167968374013</v>
      </c>
      <c r="W1193" s="49" t="n">
        <v>1.729891279540515</v>
      </c>
      <c r="X1193" s="49" t="n">
        <v>1.674528329046616</v>
      </c>
      <c r="Y1193" s="49" t="n">
        <v>1.621340333198187</v>
      </c>
      <c r="Z1193" s="49" t="n">
        <v>1.574974377081274</v>
      </c>
      <c r="AA1193" s="49" t="n">
        <v>1.500436139216758</v>
      </c>
      <c r="AB1193" s="49" t="n">
        <v>1.449470663130124</v>
      </c>
      <c r="AC1193" s="49" t="n">
        <v>1.400438698863925</v>
      </c>
      <c r="AD1193" s="49" t="n">
        <v>1.353131064826395</v>
      </c>
      <c r="AE1193" s="49" t="n">
        <v>1.307371882051998</v>
      </c>
      <c r="AF1193" s="50" t="n">
        <v>1.263011922453006</v>
      </c>
    </row>
    <row r="1194" hidden="1" s="108">
      <c r="A1194" s="49" t="inlineStr">
        <is>
          <t>Iran_Onshore_1_high_temp_optimistic</t>
        </is>
      </c>
      <c r="B1194" s="49" t="n">
        <v>4.110884533787734</v>
      </c>
      <c r="C1194" s="49" t="n">
        <v>3.91903646013286</v>
      </c>
      <c r="D1194" s="49" t="n">
        <v>3.736063778475523</v>
      </c>
      <c r="E1194" s="49" t="n">
        <v>3.559662045792723</v>
      </c>
      <c r="F1194" s="49" t="n">
        <v>3.388174809211601</v>
      </c>
      <c r="G1194" s="49" t="n">
        <v>3.220366012048736</v>
      </c>
      <c r="H1194" s="49" t="n">
        <v>3.055283324828696</v>
      </c>
      <c r="I1194" s="49" t="n">
        <v>2.892172131239828</v>
      </c>
      <c r="J1194" s="49" t="n">
        <v>2.73041923167313</v>
      </c>
      <c r="K1194" s="49" t="n">
        <v>2.569514748020131</v>
      </c>
      <c r="L1194" s="49" t="n">
        <v>2.409025589424838</v>
      </c>
      <c r="M1194" s="49" t="n">
        <v>2.35585557355082</v>
      </c>
      <c r="N1194" s="49" t="n">
        <v>2.314302436203652</v>
      </c>
      <c r="O1194" s="49" t="n">
        <v>2.274032535604796</v>
      </c>
      <c r="P1194" s="49" t="n">
        <v>2.235128151343938</v>
      </c>
      <c r="Q1194" s="49" t="n">
        <v>2.197959185265004</v>
      </c>
      <c r="R1194" s="49" t="n">
        <v>2.161395418422092</v>
      </c>
      <c r="S1194" s="49" t="n">
        <v>2.125620389165793</v>
      </c>
      <c r="T1194" s="49" t="n">
        <v>2.092607106235719</v>
      </c>
      <c r="U1194" s="49" t="n">
        <v>2.059203580920232</v>
      </c>
      <c r="V1194" s="49" t="n">
        <v>2.025639049130141</v>
      </c>
      <c r="W1194" s="49" t="n">
        <v>1.996409956590507</v>
      </c>
      <c r="X1194" s="49" t="n">
        <v>1.968328741204803</v>
      </c>
      <c r="Y1194" s="49" t="n">
        <v>1.94078772774465</v>
      </c>
      <c r="Z1194" s="49" t="n">
        <v>1.916964031194201</v>
      </c>
      <c r="AA1194" s="49" t="n">
        <v>1.864833136374518</v>
      </c>
      <c r="AB1194" s="49" t="n">
        <v>1.834887621867689</v>
      </c>
      <c r="AC1194" s="49" t="n">
        <v>1.805848190706302</v>
      </c>
      <c r="AD1194" s="49" t="n">
        <v>1.777630839667026</v>
      </c>
      <c r="AE1194" s="49" t="n">
        <v>1.750162500257739</v>
      </c>
      <c r="AF1194" s="50" t="n">
        <v>1.723379236610608</v>
      </c>
    </row>
    <row r="1195" hidden="1" s="108">
      <c r="A1195" s="49" t="inlineStr">
        <is>
          <t>Iran_Onshore_2_high_temp_optimistic</t>
        </is>
      </c>
      <c r="B1195" s="49" t="n">
        <v>5.031965713525213</v>
      </c>
      <c r="C1195" s="49" t="n">
        <v>4.804789718546495</v>
      </c>
      <c r="D1195" s="49" t="n">
        <v>4.58893885025987</v>
      </c>
      <c r="E1195" s="49" t="n">
        <v>4.381382249808279</v>
      </c>
      <c r="F1195" s="49" t="n">
        <v>4.179932560774861</v>
      </c>
      <c r="G1195" s="49" t="n">
        <v>3.982948694672552</v>
      </c>
      <c r="H1195" s="49" t="n">
        <v>3.789157240472235</v>
      </c>
      <c r="I1195" s="49" t="n">
        <v>3.597539960208809</v>
      </c>
      <c r="J1195" s="49" t="n">
        <v>3.407260042864496</v>
      </c>
      <c r="K1195" s="49" t="n">
        <v>3.217612083526914</v>
      </c>
      <c r="L1195" s="49" t="n">
        <v>3.027987118012576</v>
      </c>
      <c r="M1195" s="49" t="n">
        <v>2.961006204188601</v>
      </c>
      <c r="N1195" s="49" t="n">
        <v>2.909071717551215</v>
      </c>
      <c r="O1195" s="49" t="n">
        <v>2.858794424237664</v>
      </c>
      <c r="P1195" s="49" t="n">
        <v>2.810281207786568</v>
      </c>
      <c r="Q1195" s="49" t="n">
        <v>2.76401174181481</v>
      </c>
      <c r="R1195" s="49" t="n">
        <v>2.718521493586717</v>
      </c>
      <c r="S1195" s="49" t="n">
        <v>2.674048484139337</v>
      </c>
      <c r="T1195" s="49" t="n">
        <v>2.633150337528321</v>
      </c>
      <c r="U1195" s="49" t="n">
        <v>2.591741708254975</v>
      </c>
      <c r="V1195" s="49" t="n">
        <v>2.550119703459211</v>
      </c>
      <c r="W1195" s="49" t="n">
        <v>2.514111837067134</v>
      </c>
      <c r="X1195" s="49" t="n">
        <v>2.479580917615753</v>
      </c>
      <c r="Y1195" s="49" t="n">
        <v>2.445739024520154</v>
      </c>
      <c r="Z1195" s="49" t="n">
        <v>2.416703404290292</v>
      </c>
      <c r="AA1195" s="49" t="n">
        <v>2.350973725259807</v>
      </c>
      <c r="AB1195" s="49" t="n">
        <v>2.313984681200122</v>
      </c>
      <c r="AC1195" s="49" t="n">
        <v>2.278158904151947</v>
      </c>
      <c r="AD1195" s="49" t="n">
        <v>2.243387281114855</v>
      </c>
      <c r="AE1195" s="49" t="n">
        <v>2.209574892392989</v>
      </c>
      <c r="AF1195" s="50" t="n">
        <v>2.176638672355391</v>
      </c>
    </row>
    <row r="1196" hidden="1" s="108">
      <c r="A1196" s="49" t="inlineStr">
        <is>
          <t>Iran_Onshore_3_high_temp_optimistic</t>
        </is>
      </c>
      <c r="B1196" s="49" t="n">
        <v>6.471647577369719</v>
      </c>
      <c r="C1196" s="49" t="n">
        <v>6.188601257308959</v>
      </c>
      <c r="D1196" s="49" t="n">
        <v>5.920838496035179</v>
      </c>
      <c r="E1196" s="49" t="n">
        <v>5.664214309867349</v>
      </c>
      <c r="F1196" s="49" t="n">
        <v>5.415728087837145</v>
      </c>
      <c r="G1196" s="49" t="n">
        <v>5.173118948455198</v>
      </c>
      <c r="H1196" s="49" t="n">
        <v>4.934622444420343</v>
      </c>
      <c r="I1196" s="49" t="n">
        <v>4.698817112953103</v>
      </c>
      <c r="J1196" s="49" t="n">
        <v>4.464523690570733</v>
      </c>
      <c r="K1196" s="49" t="n">
        <v>4.230736535073674</v>
      </c>
      <c r="L1196" s="49" t="n">
        <v>3.996575452134782</v>
      </c>
      <c r="M1196" s="49" t="n">
        <v>3.908007537978746</v>
      </c>
      <c r="N1196" s="49" t="n">
        <v>3.839871094909753</v>
      </c>
      <c r="O1196" s="49" t="n">
        <v>3.773972922810191</v>
      </c>
      <c r="P1196" s="49" t="n">
        <v>3.710457550647003</v>
      </c>
      <c r="Q1196" s="49" t="n">
        <v>3.649975675698199</v>
      </c>
      <c r="R1196" s="49" t="n">
        <v>3.590537788736739</v>
      </c>
      <c r="S1196" s="49" t="n">
        <v>3.532466793407359</v>
      </c>
      <c r="T1196" s="49" t="n">
        <v>3.479234338287335</v>
      </c>
      <c r="U1196" s="49" t="n">
        <v>3.425293562044958</v>
      </c>
      <c r="V1196" s="49" t="n">
        <v>3.371048039732542</v>
      </c>
      <c r="W1196" s="49" t="n">
        <v>3.324407706811215</v>
      </c>
      <c r="X1196" s="49" t="n">
        <v>3.279760299113083</v>
      </c>
      <c r="Y1196" s="49" t="n">
        <v>3.236036285349385</v>
      </c>
      <c r="Z1196" s="49" t="n">
        <v>3.198822310753835</v>
      </c>
      <c r="AA1196" s="49" t="n">
        <v>3.11180718982155</v>
      </c>
      <c r="AB1196" s="49" t="n">
        <v>3.063779791927048</v>
      </c>
      <c r="AC1196" s="49" t="n">
        <v>3.017319272797232</v>
      </c>
      <c r="AD1196" s="49" t="n">
        <v>2.972277321757528</v>
      </c>
      <c r="AE1196" s="49" t="n">
        <v>2.928524904646466</v>
      </c>
      <c r="AF1196" s="50" t="n">
        <v>2.885949086467104</v>
      </c>
    </row>
    <row r="1197" hidden="1" s="108">
      <c r="A1197" s="49" t="inlineStr">
        <is>
          <t>Iran_Offshore_1_high_temp_optimistic</t>
        </is>
      </c>
      <c r="B1197" s="49" t="n">
        <v>9.093763135923243</v>
      </c>
      <c r="C1197" s="49" t="n">
        <v>8.653265857144723</v>
      </c>
      <c r="D1197" s="49" t="n">
        <v>8.251111335768117</v>
      </c>
      <c r="E1197" s="49" t="n">
        <v>7.874881869651103</v>
      </c>
      <c r="F1197" s="49" t="n">
        <v>7.51668468138217</v>
      </c>
      <c r="G1197" s="49" t="n">
        <v>7.171159160081118</v>
      </c>
      <c r="H1197" s="49" t="n">
        <v>6.834464818642104</v>
      </c>
      <c r="I1197" s="49" t="n">
        <v>6.503723381147002</v>
      </c>
      <c r="J1197" s="49" t="n">
        <v>6.176690729097669</v>
      </c>
      <c r="K1197" s="49" t="n">
        <v>5.851553586678282</v>
      </c>
      <c r="L1197" s="49" t="n">
        <v>5.52679779711614</v>
      </c>
      <c r="M1197" s="49" t="n">
        <v>5.371885596412451</v>
      </c>
      <c r="N1197" s="49" t="n">
        <v>5.237714733814521</v>
      </c>
      <c r="O1197" s="49" t="n">
        <v>5.116898786624039</v>
      </c>
      <c r="P1197" s="49" t="n">
        <v>5.006384573540166</v>
      </c>
      <c r="Q1197" s="49" t="n">
        <v>4.904298854667361</v>
      </c>
      <c r="R1197" s="49" t="n">
        <v>4.810036392761829</v>
      </c>
      <c r="S1197" s="49" t="n">
        <v>4.720532511225454</v>
      </c>
      <c r="T1197" s="49" t="n">
        <v>4.636051491512969</v>
      </c>
      <c r="U1197" s="49" t="n">
        <v>4.557011722334775</v>
      </c>
      <c r="V1197" s="49" t="n">
        <v>4.479486481040727</v>
      </c>
      <c r="W1197" s="49" t="n">
        <v>4.390630681616761</v>
      </c>
      <c r="X1197" s="49" t="n">
        <v>4.305526753269858</v>
      </c>
      <c r="Y1197" s="49" t="n">
        <v>4.225724004859265</v>
      </c>
      <c r="Z1197" s="49" t="n">
        <v>4.15427830057193</v>
      </c>
      <c r="AA1197" s="49" t="n">
        <v>4.04749643823854</v>
      </c>
      <c r="AB1197" s="49" t="n">
        <v>3.974403841387675</v>
      </c>
      <c r="AC1197" s="49" t="n">
        <v>3.904936991808429</v>
      </c>
      <c r="AD1197" s="49" t="n">
        <v>3.838617880673678</v>
      </c>
      <c r="AE1197" s="49" t="n">
        <v>3.775055331864248</v>
      </c>
      <c r="AF1197" s="50" t="n">
        <v>3.713925348958662</v>
      </c>
    </row>
    <row r="1198" hidden="1" s="108">
      <c r="A1198" s="49" t="inlineStr">
        <is>
          <t>Iran_Offshore_2_high_temp_optimistic</t>
        </is>
      </c>
      <c r="B1198" s="49" t="n">
        <v>10.89194444450184</v>
      </c>
      <c r="C1198" s="49" t="n">
        <v>10.37794288979351</v>
      </c>
      <c r="D1198" s="49" t="n">
        <v>9.914191430111423</v>
      </c>
      <c r="E1198" s="49" t="n">
        <v>9.484870670090729</v>
      </c>
      <c r="F1198" s="49" t="n">
        <v>9.07995967309855</v>
      </c>
      <c r="G1198" s="49" t="n">
        <v>8.692684326827678</v>
      </c>
      <c r="H1198" s="49" t="n">
        <v>8.318221961948591</v>
      </c>
      <c r="I1198" s="49" t="n">
        <v>7.952987642903183</v>
      </c>
      <c r="J1198" s="49" t="n">
        <v>7.594214867710371</v>
      </c>
      <c r="K1198" s="49" t="n">
        <v>7.23969605255277</v>
      </c>
      <c r="L1198" s="49" t="n">
        <v>6.887614749304444</v>
      </c>
      <c r="M1198" s="49" t="n">
        <v>6.691989313248696</v>
      </c>
      <c r="N1198" s="49" t="n">
        <v>6.523471156108389</v>
      </c>
      <c r="O1198" s="49" t="n">
        <v>6.372400391217174</v>
      </c>
      <c r="P1198" s="49" t="n">
        <v>6.234785399617056</v>
      </c>
      <c r="Q1198" s="49" t="n">
        <v>6.108177693443127</v>
      </c>
      <c r="R1198" s="49" t="n">
        <v>5.991787871629968</v>
      </c>
      <c r="S1198" s="49" t="n">
        <v>5.881606329010864</v>
      </c>
      <c r="T1198" s="49" t="n">
        <v>5.777980754515646</v>
      </c>
      <c r="U1198" s="49" t="n">
        <v>5.681460758593077</v>
      </c>
      <c r="V1198" s="49" t="n">
        <v>5.586905961298462</v>
      </c>
      <c r="W1198" s="49" t="n">
        <v>5.477428012287099</v>
      </c>
      <c r="X1198" s="49" t="n">
        <v>5.372851605847101</v>
      </c>
      <c r="Y1198" s="49" t="n">
        <v>5.275208943514588</v>
      </c>
      <c r="Z1198" s="49" t="n">
        <v>5.188507731282169</v>
      </c>
      <c r="AA1198" s="49" t="n">
        <v>5.055488864293038</v>
      </c>
      <c r="AB1198" s="49" t="n">
        <v>4.966609415952973</v>
      </c>
      <c r="AC1198" s="49" t="n">
        <v>4.882476762754092</v>
      </c>
      <c r="AD1198" s="49" t="n">
        <v>4.802466498676639</v>
      </c>
      <c r="AE1198" s="49" t="n">
        <v>4.726067711433473</v>
      </c>
      <c r="AF1198" s="50" t="n">
        <v>4.652857292368219</v>
      </c>
    </row>
    <row r="1199" hidden="1" s="108">
      <c r="A1199" s="49" t="inlineStr">
        <is>
          <t>Iran_PV_2_high_temp_optimistic</t>
        </is>
      </c>
      <c r="B1199" s="49" t="n">
        <v>5.793711306400095</v>
      </c>
      <c r="C1199" s="49" t="n">
        <v>5.395730550806512</v>
      </c>
      <c r="D1199" s="49" t="n">
        <v>5.023239834357939</v>
      </c>
      <c r="E1199" s="49" t="n">
        <v>4.668279838043002</v>
      </c>
      <c r="F1199" s="49" t="n">
        <v>4.325813282723256</v>
      </c>
      <c r="G1199" s="49" t="n">
        <v>3.992458350796554</v>
      </c>
      <c r="H1199" s="49" t="n">
        <v>3.665835897926797</v>
      </c>
      <c r="I1199" s="49" t="n">
        <v>3.344206681697613</v>
      </c>
      <c r="J1199" s="49" t="n">
        <v>3.026257372049286</v>
      </c>
      <c r="K1199" s="49" t="n">
        <v>2.71096805286852</v>
      </c>
      <c r="L1199" s="49" t="n">
        <v>2.397526809496112</v>
      </c>
      <c r="M1199" s="49" t="n">
        <v>2.334409867284445</v>
      </c>
      <c r="N1199" s="49" t="n">
        <v>2.275335829743506</v>
      </c>
      <c r="O1199" s="49" t="n">
        <v>2.21895205421046</v>
      </c>
      <c r="P1199" s="49" t="n">
        <v>2.165012130623714</v>
      </c>
      <c r="Q1199" s="49" t="n">
        <v>2.112655395540715</v>
      </c>
      <c r="R1199" s="49" t="n">
        <v>2.061359589770277</v>
      </c>
      <c r="S1199" s="49" t="n">
        <v>2.012214735765404</v>
      </c>
      <c r="T1199" s="49" t="n">
        <v>1.964430893862792</v>
      </c>
      <c r="U1199" s="49" t="n">
        <v>1.918140313946785</v>
      </c>
      <c r="V1199" s="49" t="n">
        <v>1.872703368711283</v>
      </c>
      <c r="W1199" s="49" t="n">
        <v>1.826756300418295</v>
      </c>
      <c r="X1199" s="49" t="n">
        <v>1.781274006273415</v>
      </c>
      <c r="Y1199" s="49" t="n">
        <v>1.737223045744515</v>
      </c>
      <c r="Z1199" s="49" t="n">
        <v>1.698165898414509</v>
      </c>
      <c r="AA1199" s="49" t="n">
        <v>1.637374964765524</v>
      </c>
      <c r="AB1199" s="49" t="n">
        <v>1.59436626696341</v>
      </c>
      <c r="AC1199" s="49" t="n">
        <v>1.552652596372413</v>
      </c>
      <c r="AD1199" s="49" t="n">
        <v>1.51208835820159</v>
      </c>
      <c r="AE1199" s="49" t="n">
        <v>1.472551507719999</v>
      </c>
      <c r="AF1199" s="50" t="n">
        <v>1.433938824984204</v>
      </c>
    </row>
    <row r="1200" hidden="1" s="108">
      <c r="A1200" s="49" t="inlineStr">
        <is>
          <t>Iran_PV_3_high_temp_optimistic</t>
        </is>
      </c>
      <c r="B1200" s="49" t="n">
        <v>6.013208088080979</v>
      </c>
      <c r="C1200" s="49" t="n">
        <v>5.600431923143727</v>
      </c>
      <c r="D1200" s="49" t="n">
        <v>5.214171819993256</v>
      </c>
      <c r="E1200" s="49" t="n">
        <v>4.846221639586279</v>
      </c>
      <c r="F1200" s="49" t="n">
        <v>4.491392046961216</v>
      </c>
      <c r="G1200" s="49" t="n">
        <v>4.146202767448124</v>
      </c>
      <c r="H1200" s="49" t="n">
        <v>3.808208672188209</v>
      </c>
      <c r="I1200" s="49" t="n">
        <v>3.475625319649137</v>
      </c>
      <c r="J1200" s="49" t="n">
        <v>3.147108106665893</v>
      </c>
      <c r="K1200" s="49" t="n">
        <v>2.821615547272897</v>
      </c>
      <c r="L1200" s="49" t="n">
        <v>2.498321156806836</v>
      </c>
      <c r="M1200" s="49" t="n">
        <v>2.432364348179948</v>
      </c>
      <c r="N1200" s="49" t="n">
        <v>2.370671607361594</v>
      </c>
      <c r="O1200" s="49" t="n">
        <v>2.311815529876236</v>
      </c>
      <c r="P1200" s="49" t="n">
        <v>2.255536276772339</v>
      </c>
      <c r="Q1200" s="49" t="n">
        <v>2.200925539010122</v>
      </c>
      <c r="R1200" s="49" t="n">
        <v>2.147432135885555</v>
      </c>
      <c r="S1200" s="49" t="n">
        <v>2.096206924835883</v>
      </c>
      <c r="T1200" s="49" t="n">
        <v>2.046416142383782</v>
      </c>
      <c r="U1200" s="49" t="n">
        <v>1.998199548883684</v>
      </c>
      <c r="V1200" s="49" t="n">
        <v>1.95088196136714</v>
      </c>
      <c r="W1200" s="49" t="n">
        <v>1.903023946413141</v>
      </c>
      <c r="X1200" s="49" t="n">
        <v>1.855654520803881</v>
      </c>
      <c r="Y1200" s="49" t="n">
        <v>1.809794602034998</v>
      </c>
      <c r="Z1200" s="49" t="n">
        <v>1.769207411466775</v>
      </c>
      <c r="AA1200" s="49" t="n">
        <v>1.705661084784475</v>
      </c>
      <c r="AB1200" s="49" t="n">
        <v>1.660895190253807</v>
      </c>
      <c r="AC1200" s="49" t="n">
        <v>1.617495750693824</v>
      </c>
      <c r="AD1200" s="49" t="n">
        <v>1.575309294128559</v>
      </c>
      <c r="AE1200" s="49" t="n">
        <v>1.534207175280601</v>
      </c>
      <c r="AF1200" s="50" t="n">
        <v>1.494080593801895</v>
      </c>
    </row>
    <row r="1201" hidden="1" s="108">
      <c r="A1201" s="49" t="inlineStr">
        <is>
          <t>Iran_PV_4_high_temp_optimistic</t>
        </is>
      </c>
      <c r="B1201" s="49" t="n">
        <v>6.868848115658452</v>
      </c>
      <c r="C1201" s="49" t="n">
        <v>6.401014734192394</v>
      </c>
      <c r="D1201" s="49" t="n">
        <v>5.964649028590966</v>
      </c>
      <c r="E1201" s="49" t="n">
        <v>5.549750892775267</v>
      </c>
      <c r="F1201" s="49" t="n">
        <v>5.149984656037567</v>
      </c>
      <c r="G1201" s="49" t="n">
        <v>4.761089940948423</v>
      </c>
      <c r="H1201" s="49" t="n">
        <v>4.380062660505556</v>
      </c>
      <c r="I1201" s="49" t="n">
        <v>4.004699880616381</v>
      </c>
      <c r="J1201" s="49" t="n">
        <v>3.633331334421798</v>
      </c>
      <c r="K1201" s="49" t="n">
        <v>3.26465316071718</v>
      </c>
      <c r="L1201" s="49" t="n">
        <v>2.897620701369412</v>
      </c>
      <c r="M1201" s="49" t="n">
        <v>2.82057129692154</v>
      </c>
      <c r="N1201" s="49" t="n">
        <v>2.748615967639928</v>
      </c>
      <c r="O1201" s="49" t="n">
        <v>2.680047251933384</v>
      </c>
      <c r="P1201" s="49" t="n">
        <v>2.614556130840285</v>
      </c>
      <c r="Q1201" s="49" t="n">
        <v>2.551055306115505</v>
      </c>
      <c r="R1201" s="49" t="n">
        <v>2.488884853657385</v>
      </c>
      <c r="S1201" s="49" t="n">
        <v>2.429427055113171</v>
      </c>
      <c r="T1201" s="49" t="n">
        <v>2.371682922322678</v>
      </c>
      <c r="U1201" s="49" t="n">
        <v>2.315821514650109</v>
      </c>
      <c r="V1201" s="49" t="n">
        <v>2.261033139231325</v>
      </c>
      <c r="W1201" s="49" t="n">
        <v>2.205600432970076</v>
      </c>
      <c r="X1201" s="49" t="n">
        <v>2.150746059082494</v>
      </c>
      <c r="Y1201" s="49" t="n">
        <v>2.097694799260707</v>
      </c>
      <c r="Z1201" s="49" t="n">
        <v>2.050959505713168</v>
      </c>
      <c r="AA1201" s="49" t="n">
        <v>1.9766780429052</v>
      </c>
      <c r="AB1201" s="49" t="n">
        <v>1.924916204397733</v>
      </c>
      <c r="AC1201" s="49" t="n">
        <v>1.874782522962351</v>
      </c>
      <c r="AD1201" s="49" t="n">
        <v>1.82609172491436</v>
      </c>
      <c r="AE1201" s="49" t="n">
        <v>1.778688509918337</v>
      </c>
      <c r="AF1201" s="50" t="n">
        <v>1.732441537729007</v>
      </c>
    </row>
    <row r="1202" hidden="1" s="108">
      <c r="A1202" s="49" t="inlineStr">
        <is>
          <t>Italy_Onshore_3_low_temp_optimistic</t>
        </is>
      </c>
      <c r="B1202" s="49" t="n">
        <v>5.26587722483568</v>
      </c>
      <c r="C1202" s="49" t="n">
        <v>5.11242592000736</v>
      </c>
      <c r="D1202" s="49" t="n">
        <v>4.976290488660776</v>
      </c>
      <c r="E1202" s="49" t="n">
        <v>4.853674594205392</v>
      </c>
      <c r="F1202" s="49" t="n">
        <v>4.741887819478574</v>
      </c>
      <c r="G1202" s="49" t="n">
        <v>4.638958096460945</v>
      </c>
      <c r="H1202" s="49" t="n">
        <v>4.543399333986504</v>
      </c>
      <c r="I1202" s="49" t="n">
        <v>4.454065444545023</v>
      </c>
      <c r="J1202" s="49" t="n">
        <v>4.370055026300612</v>
      </c>
      <c r="K1202" s="49" t="n">
        <v>4.29064705464743</v>
      </c>
      <c r="L1202" s="49" t="n">
        <v>4.215256264511443</v>
      </c>
      <c r="M1202" s="49" t="n">
        <v>4.103623509490814</v>
      </c>
      <c r="N1202" s="49" t="n">
        <v>4.015058216431288</v>
      </c>
      <c r="O1202" s="49" t="n">
        <v>3.929499014275913</v>
      </c>
      <c r="P1202" s="49" t="n">
        <v>3.847067109246793</v>
      </c>
      <c r="Q1202" s="49" t="n">
        <v>3.768429084913579</v>
      </c>
      <c r="R1202" s="49" t="n">
        <v>3.69139889026485</v>
      </c>
      <c r="S1202" s="49" t="n">
        <v>3.61630312940623</v>
      </c>
      <c r="T1202" s="49" t="n">
        <v>3.546830301052209</v>
      </c>
      <c r="U1202" s="49" t="n">
        <v>3.477008554839431</v>
      </c>
      <c r="V1202" s="49" t="n">
        <v>3.40726762600314</v>
      </c>
      <c r="W1202" s="49" t="n">
        <v>3.346345941420036</v>
      </c>
      <c r="X1202" s="49" t="n">
        <v>3.287854701457445</v>
      </c>
      <c r="Y1202" s="49" t="n">
        <v>3.23064278551276</v>
      </c>
      <c r="Z1202" s="49" t="n">
        <v>3.180549033194469</v>
      </c>
      <c r="AA1202" s="49" t="n">
        <v>3.078681316809011</v>
      </c>
      <c r="AB1202" s="49" t="n">
        <v>3.017981590618846</v>
      </c>
      <c r="AC1202" s="49" t="n">
        <v>2.959214143396461</v>
      </c>
      <c r="AD1202" s="49" t="n">
        <v>2.902204040378151</v>
      </c>
      <c r="AE1202" s="49" t="n">
        <v>2.846798451547214</v>
      </c>
      <c r="AF1202" s="50" t="n">
        <v>2.792863028732748</v>
      </c>
    </row>
    <row r="1203" hidden="1" s="108">
      <c r="A1203" s="49" t="inlineStr">
        <is>
          <t>Italy_Offshore_1_low_temp_optimistic</t>
        </is>
      </c>
      <c r="B1203" s="49" t="n">
        <v>8.460805113705868</v>
      </c>
      <c r="C1203" s="49" t="n">
        <v>8.154846257084017</v>
      </c>
      <c r="D1203" s="49" t="n">
        <v>7.898952468118784</v>
      </c>
      <c r="E1203" s="49" t="n">
        <v>7.678652098073918</v>
      </c>
      <c r="F1203" s="49" t="n">
        <v>7.484878835653575</v>
      </c>
      <c r="G1203" s="49" t="n">
        <v>7.311595649453952</v>
      </c>
      <c r="H1203" s="49" t="n">
        <v>7.154590293427237</v>
      </c>
      <c r="I1203" s="49" t="n">
        <v>7.010812903101805</v>
      </c>
      <c r="J1203" s="49" t="n">
        <v>6.877987818061314</v>
      </c>
      <c r="K1203" s="49" t="n">
        <v>6.754374189779224</v>
      </c>
      <c r="L1203" s="49" t="n">
        <v>6.638612016096329</v>
      </c>
      <c r="M1203" s="49" t="n">
        <v>6.420770224898448</v>
      </c>
      <c r="N1203" s="49" t="n">
        <v>6.232084633076305</v>
      </c>
      <c r="O1203" s="49" t="n">
        <v>6.062426644778484</v>
      </c>
      <c r="P1203" s="49" t="n">
        <v>5.907552777565196</v>
      </c>
      <c r="Q1203" s="49" t="n">
        <v>5.764836559529519</v>
      </c>
      <c r="R1203" s="49" t="n">
        <v>5.633358629740616</v>
      </c>
      <c r="S1203" s="49" t="n">
        <v>5.508977626688985</v>
      </c>
      <c r="T1203" s="49" t="n">
        <v>5.391968957735566</v>
      </c>
      <c r="U1203" s="49" t="n">
        <v>5.282806534387276</v>
      </c>
      <c r="V1203" s="49" t="n">
        <v>5.17629764554871</v>
      </c>
      <c r="W1203" s="49" t="n">
        <v>5.055769728643407</v>
      </c>
      <c r="X1203" s="49" t="n">
        <v>4.940826474349334</v>
      </c>
      <c r="Y1203" s="49" t="n">
        <v>4.833417316152446</v>
      </c>
      <c r="Z1203" s="49" t="n">
        <v>4.737411187238593</v>
      </c>
      <c r="AA1203" s="49" t="n">
        <v>4.596576744766504</v>
      </c>
      <c r="AB1203" s="49" t="n">
        <v>4.499712303792585</v>
      </c>
      <c r="AC1203" s="49" t="n">
        <v>4.408041163597501</v>
      </c>
      <c r="AD1203" s="49" t="n">
        <v>4.320908093575516</v>
      </c>
      <c r="AE1203" s="49" t="n">
        <v>4.237775661064462</v>
      </c>
      <c r="AF1203" s="50" t="n">
        <v>4.158197667060303</v>
      </c>
    </row>
    <row r="1204" hidden="1" s="108">
      <c r="A1204" s="49" t="inlineStr">
        <is>
          <t>Italy_Offshore_2_low_temp_optimistic</t>
        </is>
      </c>
      <c r="B1204" s="49" t="n">
        <v>10.49555316300027</v>
      </c>
      <c r="C1204" s="49" t="n">
        <v>10.11174392683366</v>
      </c>
      <c r="D1204" s="49" t="n">
        <v>9.791818822098644</v>
      </c>
      <c r="E1204" s="49" t="n">
        <v>9.517303441239633</v>
      </c>
      <c r="F1204" s="49" t="n">
        <v>9.276623882897729</v>
      </c>
      <c r="G1204" s="49" t="n">
        <v>9.062073448793708</v>
      </c>
      <c r="H1204" s="49" t="n">
        <v>8.868274973089942</v>
      </c>
      <c r="I1204" s="49" t="n">
        <v>8.691335191340583</v>
      </c>
      <c r="J1204" s="49" t="n">
        <v>8.528349189748278</v>
      </c>
      <c r="K1204" s="49" t="n">
        <v>8.377094795339541</v>
      </c>
      <c r="L1204" s="49" t="n">
        <v>8.235836022599843</v>
      </c>
      <c r="M1204" s="49" t="n">
        <v>7.964882831934213</v>
      </c>
      <c r="N1204" s="49" t="n">
        <v>7.731082085938345</v>
      </c>
      <c r="O1204" s="49" t="n">
        <v>7.521505655782387</v>
      </c>
      <c r="P1204" s="49" t="n">
        <v>7.3307382801812</v>
      </c>
      <c r="Q1204" s="49" t="n">
        <v>7.155428784185361</v>
      </c>
      <c r="R1204" s="49" t="n">
        <v>6.994405439533713</v>
      </c>
      <c r="S1204" s="49" t="n">
        <v>6.842381971275674</v>
      </c>
      <c r="T1204" s="49" t="n">
        <v>6.699711699012572</v>
      </c>
      <c r="U1204" s="49" t="n">
        <v>6.567001471634636</v>
      </c>
      <c r="V1204" s="49" t="n">
        <v>6.437621440102528</v>
      </c>
      <c r="W1204" s="49" t="n">
        <v>6.290240734275522</v>
      </c>
      <c r="X1204" s="49" t="n">
        <v>6.149957194542848</v>
      </c>
      <c r="Y1204" s="49" t="n">
        <v>6.019264376154067</v>
      </c>
      <c r="Z1204" s="49" t="n">
        <v>5.903109737796228</v>
      </c>
      <c r="AA1204" s="49" t="n">
        <v>5.72964166351556</v>
      </c>
      <c r="AB1204" s="49" t="n">
        <v>5.612327653324908</v>
      </c>
      <c r="AC1204" s="49" t="n">
        <v>5.501624596293295</v>
      </c>
      <c r="AD1204" s="49" t="n">
        <v>5.39669785114495</v>
      </c>
      <c r="AE1204" s="49" t="n">
        <v>5.296862981284353</v>
      </c>
      <c r="AF1204" s="50" t="n">
        <v>5.201551878462547</v>
      </c>
    </row>
    <row r="1205" hidden="1" s="108">
      <c r="A1205" s="49" t="inlineStr">
        <is>
          <t>Italy_PV_3_low_temp_optimistic</t>
        </is>
      </c>
      <c r="B1205" s="49" t="n">
        <v>3.033685464173935</v>
      </c>
      <c r="C1205" s="49" t="n">
        <v>2.884106438851266</v>
      </c>
      <c r="D1205" s="49" t="n">
        <v>2.758274317918286</v>
      </c>
      <c r="E1205" s="49" t="n">
        <v>2.649254556575684</v>
      </c>
      <c r="F1205" s="49" t="n">
        <v>2.552693871054837</v>
      </c>
      <c r="G1205" s="49" t="n">
        <v>2.465698550089384</v>
      </c>
      <c r="H1205" s="49" t="n">
        <v>2.386257451947882</v>
      </c>
      <c r="I1205" s="49" t="n">
        <v>2.31292197167449</v>
      </c>
      <c r="J1205" s="49" t="n">
        <v>2.24461763757118</v>
      </c>
      <c r="K1205" s="49" t="n">
        <v>2.180527696638025</v>
      </c>
      <c r="L1205" s="49" t="n">
        <v>2.120018234633078</v>
      </c>
      <c r="M1205" s="49" t="n">
        <v>2.048097715600274</v>
      </c>
      <c r="N1205" s="49" t="n">
        <v>1.981271174693458</v>
      </c>
      <c r="O1205" s="49" t="n">
        <v>1.917940773619612</v>
      </c>
      <c r="P1205" s="49" t="n">
        <v>1.85778463996884</v>
      </c>
      <c r="Q1205" s="49" t="n">
        <v>1.799795175312034</v>
      </c>
      <c r="R1205" s="49" t="n">
        <v>1.743360371948897</v>
      </c>
      <c r="S1205" s="49" t="n">
        <v>1.689677491795261</v>
      </c>
      <c r="T1205" s="49" t="n">
        <v>1.637835004679435</v>
      </c>
      <c r="U1205" s="49" t="n">
        <v>1.587956972883997</v>
      </c>
      <c r="V1205" s="49" t="n">
        <v>1.539314355873754</v>
      </c>
      <c r="W1205" s="49" t="n">
        <v>1.490469214224849</v>
      </c>
      <c r="X1205" s="49" t="n">
        <v>1.442395803389732</v>
      </c>
      <c r="Y1205" s="49" t="n">
        <v>1.396138544695468</v>
      </c>
      <c r="Z1205" s="49" t="n">
        <v>1.35554539009324</v>
      </c>
      <c r="AA1205" s="49" t="n">
        <v>1.291633432167664</v>
      </c>
      <c r="AB1205" s="49" t="n">
        <v>1.247259409866799</v>
      </c>
      <c r="AC1205" s="49" t="n">
        <v>1.204498433513174</v>
      </c>
      <c r="AD1205" s="49" t="n">
        <v>1.163176278755651</v>
      </c>
      <c r="AE1205" s="49" t="n">
        <v>1.12314642711755</v>
      </c>
      <c r="AF1205" s="50" t="n">
        <v>1.084284533331003</v>
      </c>
    </row>
    <row r="1206" hidden="1" s="108">
      <c r="A1206" s="49" t="inlineStr">
        <is>
          <t>Italy_PV_4_low_temp_optimistic</t>
        </is>
      </c>
      <c r="B1206" s="49" t="n">
        <v>3.858515483209852</v>
      </c>
      <c r="C1206" s="49" t="n">
        <v>3.665720923518404</v>
      </c>
      <c r="D1206" s="49" t="n">
        <v>3.503791670794461</v>
      </c>
      <c r="E1206" s="49" t="n">
        <v>3.363721645483512</v>
      </c>
      <c r="F1206" s="49" t="n">
        <v>3.23985766034968</v>
      </c>
      <c r="G1206" s="49" t="n">
        <v>3.128442212759429</v>
      </c>
      <c r="H1206" s="49" t="n">
        <v>3.026863953514199</v>
      </c>
      <c r="I1206" s="49" t="n">
        <v>2.933241997788932</v>
      </c>
      <c r="J1206" s="49" t="n">
        <v>2.846181229807</v>
      </c>
      <c r="K1206" s="49" t="n">
        <v>2.764621118626681</v>
      </c>
      <c r="L1206" s="49" t="n">
        <v>2.687738482138822</v>
      </c>
      <c r="M1206" s="49" t="n">
        <v>2.596203463480741</v>
      </c>
      <c r="N1206" s="49" t="n">
        <v>2.511316125947388</v>
      </c>
      <c r="O1206" s="49" t="n">
        <v>2.430982997292797</v>
      </c>
      <c r="P1206" s="49" t="n">
        <v>2.354782665525192</v>
      </c>
      <c r="Q1206" s="49" t="n">
        <v>2.281395134843637</v>
      </c>
      <c r="R1206" s="49" t="n">
        <v>2.210018802382539</v>
      </c>
      <c r="S1206" s="49" t="n">
        <v>2.142222932008615</v>
      </c>
      <c r="T1206" s="49" t="n">
        <v>2.076813409446968</v>
      </c>
      <c r="U1206" s="49" t="n">
        <v>2.013953158290926</v>
      </c>
      <c r="V1206" s="49" t="n">
        <v>1.952687199639728</v>
      </c>
      <c r="W1206" s="49" t="n">
        <v>1.891150753962255</v>
      </c>
      <c r="X1206" s="49" t="n">
        <v>1.830587242240132</v>
      </c>
      <c r="Y1206" s="49" t="n">
        <v>1.772362883870727</v>
      </c>
      <c r="Z1206" s="49" t="n">
        <v>1.721507344615644</v>
      </c>
      <c r="AA1206" s="49" t="n">
        <v>1.640127761877849</v>
      </c>
      <c r="AB1206" s="49" t="n">
        <v>1.584260200702326</v>
      </c>
      <c r="AC1206" s="49" t="n">
        <v>1.530461304143508</v>
      </c>
      <c r="AD1206" s="49" t="n">
        <v>1.478501401420545</v>
      </c>
      <c r="AE1206" s="49" t="n">
        <v>1.42818736975833</v>
      </c>
      <c r="AF1206" s="50" t="n">
        <v>1.379355335652502</v>
      </c>
    </row>
    <row r="1207" hidden="1" s="108">
      <c r="A1207" s="49" t="inlineStr">
        <is>
          <t>Italy_Onshore_3_high_temp_optimistic</t>
        </is>
      </c>
      <c r="B1207" s="49" t="n">
        <v>6.973234740573121</v>
      </c>
      <c r="C1207" s="49" t="n">
        <v>6.66322807336695</v>
      </c>
      <c r="D1207" s="49" t="n">
        <v>6.367218014576858</v>
      </c>
      <c r="E1207" s="49" t="n">
        <v>6.080769565731825</v>
      </c>
      <c r="F1207" s="49" t="n">
        <v>5.800608776852547</v>
      </c>
      <c r="G1207" s="49" t="n">
        <v>5.524204053797828</v>
      </c>
      <c r="H1207" s="49" t="n">
        <v>5.249513147419632</v>
      </c>
      <c r="I1207" s="49" t="n">
        <v>4.97482221703785</v>
      </c>
      <c r="J1207" s="49" t="n">
        <v>4.698638647245515</v>
      </c>
      <c r="K1207" s="49" t="n">
        <v>4.419616485668789</v>
      </c>
      <c r="L1207" s="49" t="n">
        <v>4.136502255836525</v>
      </c>
      <c r="M1207" s="49" t="n">
        <v>4.045258911480303</v>
      </c>
      <c r="N1207" s="49" t="n">
        <v>3.97388907391008</v>
      </c>
      <c r="O1207" s="49" t="n">
        <v>3.904706092095914</v>
      </c>
      <c r="P1207" s="49" t="n">
        <v>3.837848940333631</v>
      </c>
      <c r="Q1207" s="49" t="n">
        <v>3.773947952149432</v>
      </c>
      <c r="R1207" s="49" t="n">
        <v>3.711069770917599</v>
      </c>
      <c r="S1207" s="49" t="n">
        <v>3.649527137995999</v>
      </c>
      <c r="T1207" s="49" t="n">
        <v>3.592687934157241</v>
      </c>
      <c r="U1207" s="49" t="n">
        <v>3.535167726303902</v>
      </c>
      <c r="V1207" s="49" t="n">
        <v>3.477358415482068</v>
      </c>
      <c r="W1207" s="49" t="n">
        <v>3.427083417573366</v>
      </c>
      <c r="X1207" s="49" t="n">
        <v>3.378704870764272</v>
      </c>
      <c r="Y1207" s="49" t="n">
        <v>3.331183096495468</v>
      </c>
      <c r="Z1207" s="49" t="n">
        <v>3.289920005626726</v>
      </c>
      <c r="AA1207" s="49" t="n">
        <v>3.200466316586178</v>
      </c>
      <c r="AB1207" s="49" t="n">
        <v>3.148693694821994</v>
      </c>
      <c r="AC1207" s="49" t="n">
        <v>3.098399148262465</v>
      </c>
      <c r="AD1207" s="49" t="n">
        <v>3.049435857690642</v>
      </c>
      <c r="AE1207" s="49" t="n">
        <v>3.001675903640152</v>
      </c>
      <c r="AF1207" s="50" t="n">
        <v>2.955007148723605</v>
      </c>
    </row>
    <row r="1208" hidden="1" s="108">
      <c r="A1208" s="49" t="inlineStr">
        <is>
          <t>Italy_Offshore_1_high_temp_optimistic</t>
        </is>
      </c>
      <c r="B1208" s="49" t="n">
        <v>9.908793156065881</v>
      </c>
      <c r="C1208" s="49" t="n">
        <v>9.441629963270985</v>
      </c>
      <c r="D1208" s="49" t="n">
        <v>9.018975783664027</v>
      </c>
      <c r="E1208" s="49" t="n">
        <v>8.626481163889036</v>
      </c>
      <c r="F1208" s="49" t="n">
        <v>8.255020436072812</v>
      </c>
      <c r="G1208" s="49" t="n">
        <v>7.898389137589368</v>
      </c>
      <c r="H1208" s="49" t="n">
        <v>7.552134441794739</v>
      </c>
      <c r="I1208" s="49" t="n">
        <v>7.212910154326701</v>
      </c>
      <c r="J1208" s="49" t="n">
        <v>6.878097147007726</v>
      </c>
      <c r="K1208" s="49" t="n">
        <v>6.545567769336541</v>
      </c>
      <c r="L1208" s="49" t="n">
        <v>6.213532820740026</v>
      </c>
      <c r="M1208" s="49" t="n">
        <v>6.037724042921274</v>
      </c>
      <c r="N1208" s="49" t="n">
        <v>5.886044230254841</v>
      </c>
      <c r="O1208" s="49" t="n">
        <v>5.749895130089176</v>
      </c>
      <c r="P1208" s="49" t="n">
        <v>5.625722902177589</v>
      </c>
      <c r="Q1208" s="49" t="n">
        <v>5.511347243930436</v>
      </c>
      <c r="R1208" s="49" t="n">
        <v>5.406064028615706</v>
      </c>
      <c r="S1208" s="49" t="n">
        <v>5.306305551901077</v>
      </c>
      <c r="T1208" s="49" t="n">
        <v>5.212379858151508</v>
      </c>
      <c r="U1208" s="49" t="n">
        <v>5.124774444878737</v>
      </c>
      <c r="V1208" s="49" t="n">
        <v>5.03891757019801</v>
      </c>
      <c r="W1208" s="49" t="n">
        <v>4.939833633250794</v>
      </c>
      <c r="X1208" s="49" t="n">
        <v>4.845104674179776</v>
      </c>
      <c r="Y1208" s="49" t="n">
        <v>4.756535133996682</v>
      </c>
      <c r="Z1208" s="49" t="n">
        <v>4.677683966456096</v>
      </c>
      <c r="AA1208" s="49" t="n">
        <v>4.557671131100637</v>
      </c>
      <c r="AB1208" s="49" t="n">
        <v>4.476875795309928</v>
      </c>
      <c r="AC1208" s="49" t="n">
        <v>4.400290134176894</v>
      </c>
      <c r="AD1208" s="49" t="n">
        <v>4.327357790356543</v>
      </c>
      <c r="AE1208" s="49" t="n">
        <v>4.25762347585595</v>
      </c>
      <c r="AF1208" s="50" t="n">
        <v>4.190710095948515</v>
      </c>
    </row>
    <row r="1209" hidden="1" s="108">
      <c r="A1209" s="49" t="inlineStr">
        <is>
          <t>Italy_Offshore_2_high_temp_optimistic</t>
        </is>
      </c>
      <c r="B1209" s="49" t="n">
        <v>11.64158038524747</v>
      </c>
      <c r="C1209" s="49" t="n">
        <v>11.10509672108601</v>
      </c>
      <c r="D1209" s="49" t="n">
        <v>10.62504162609295</v>
      </c>
      <c r="E1209" s="49" t="n">
        <v>10.18369205283238</v>
      </c>
      <c r="F1209" s="49" t="n">
        <v>9.769815487400596</v>
      </c>
      <c r="G1209" s="49" t="n">
        <v>9.375811855448443</v>
      </c>
      <c r="H1209" s="49" t="n">
        <v>8.996262404035209</v>
      </c>
      <c r="I1209" s="49" t="n">
        <v>8.627129967764944</v>
      </c>
      <c r="J1209" s="49" t="n">
        <v>8.265288866108236</v>
      </c>
      <c r="K1209" s="49" t="n">
        <v>7.90823364300841</v>
      </c>
      <c r="L1209" s="49" t="n">
        <v>7.553890420255513</v>
      </c>
      <c r="M1209" s="49" t="n">
        <v>7.33777204941368</v>
      </c>
      <c r="N1209" s="49" t="n">
        <v>7.15216516838541</v>
      </c>
      <c r="O1209" s="49" t="n">
        <v>6.986188658980746</v>
      </c>
      <c r="P1209" s="49" t="n">
        <v>6.835345125093752</v>
      </c>
      <c r="Q1209" s="49" t="n">
        <v>6.696875405812574</v>
      </c>
      <c r="R1209" s="49" t="n">
        <v>6.56988841857166</v>
      </c>
      <c r="S1209" s="49" t="n">
        <v>6.449869393258444</v>
      </c>
      <c r="T1209" s="49" t="n">
        <v>6.337208169652968</v>
      </c>
      <c r="U1209" s="49" t="n">
        <v>6.232521663061338</v>
      </c>
      <c r="V1209" s="49" t="n">
        <v>6.130024678302594</v>
      </c>
      <c r="W1209" s="49" t="n">
        <v>6.010712428698923</v>
      </c>
      <c r="X1209" s="49" t="n">
        <v>5.896908164235985</v>
      </c>
      <c r="Y1209" s="49" t="n">
        <v>5.790900380596354</v>
      </c>
      <c r="Z1209" s="49" t="n">
        <v>5.697201848363221</v>
      </c>
      <c r="AA1209" s="49" t="n">
        <v>5.551364361706394</v>
      </c>
      <c r="AB1209" s="49" t="n">
        <v>5.455202557234626</v>
      </c>
      <c r="AC1209" s="49" t="n">
        <v>5.364381035854558</v>
      </c>
      <c r="AD1209" s="49" t="n">
        <v>5.278198231647046</v>
      </c>
      <c r="AE1209" s="49" t="n">
        <v>5.196080136363521</v>
      </c>
      <c r="AF1209" s="50" t="n">
        <v>5.117551424045813</v>
      </c>
    </row>
    <row r="1210" hidden="1" s="108">
      <c r="A1210" s="49" t="inlineStr">
        <is>
          <t>Italy_PV_3_high_temp_optimistic</t>
        </is>
      </c>
      <c r="B1210" s="49" t="n">
        <v>6.089723895513342</v>
      </c>
      <c r="C1210" s="49" t="n">
        <v>5.672323085374339</v>
      </c>
      <c r="D1210" s="49" t="n">
        <v>5.28180717564084</v>
      </c>
      <c r="E1210" s="49" t="n">
        <v>4.909814872818943</v>
      </c>
      <c r="F1210" s="49" t="n">
        <v>4.551057082722413</v>
      </c>
      <c r="G1210" s="49" t="n">
        <v>4.201985086220067</v>
      </c>
      <c r="H1210" s="49" t="n">
        <v>3.860104204012713</v>
      </c>
      <c r="I1210" s="49" t="n">
        <v>3.523592428407676</v>
      </c>
      <c r="J1210" s="49" t="n">
        <v>3.19107549255269</v>
      </c>
      <c r="K1210" s="49" t="n">
        <v>2.861487616641146</v>
      </c>
      <c r="L1210" s="49" t="n">
        <v>2.533981754531569</v>
      </c>
      <c r="M1210" s="49" t="n">
        <v>2.467072404937213</v>
      </c>
      <c r="N1210" s="49" t="n">
        <v>2.404491644935563</v>
      </c>
      <c r="O1210" s="49" t="n">
        <v>2.344790330666701</v>
      </c>
      <c r="P1210" s="49" t="n">
        <v>2.287704984226915</v>
      </c>
      <c r="Q1210" s="49" t="n">
        <v>2.232313322870571</v>
      </c>
      <c r="R1210" s="49" t="n">
        <v>2.1780556617838</v>
      </c>
      <c r="S1210" s="49" t="n">
        <v>2.126101384798643</v>
      </c>
      <c r="T1210" s="49" t="n">
        <v>2.075603736511898</v>
      </c>
      <c r="U1210" s="49" t="n">
        <v>2.026704938422884</v>
      </c>
      <c r="V1210" s="49" t="n">
        <v>1.978719158928993</v>
      </c>
      <c r="W1210" s="49" t="n">
        <v>1.930181863671758</v>
      </c>
      <c r="X1210" s="49" t="n">
        <v>1.88214003893415</v>
      </c>
      <c r="Y1210" s="49" t="n">
        <v>1.835629927138309</v>
      </c>
      <c r="Z1210" s="49" t="n">
        <v>1.794470005151186</v>
      </c>
      <c r="AA1210" s="49" t="n">
        <v>1.730009011446489</v>
      </c>
      <c r="AB1210" s="49" t="n">
        <v>1.684608015707838</v>
      </c>
      <c r="AC1210" s="49" t="n">
        <v>1.640591042717127</v>
      </c>
      <c r="AD1210" s="49" t="n">
        <v>1.597801463827492</v>
      </c>
      <c r="AE1210" s="49" t="n">
        <v>1.556107985589168</v>
      </c>
      <c r="AF1210" s="50" t="n">
        <v>1.515399566872142</v>
      </c>
    </row>
    <row r="1211" hidden="1" s="108">
      <c r="A1211" s="49" t="inlineStr">
        <is>
          <t>Italy_PV_4_high_temp_optimistic</t>
        </is>
      </c>
      <c r="B1211" s="49" t="n">
        <v>7.480607048485783</v>
      </c>
      <c r="C1211" s="49" t="n">
        <v>6.972783935220933</v>
      </c>
      <c r="D1211" s="49" t="n">
        <v>6.500077911256888</v>
      </c>
      <c r="E1211" s="49" t="n">
        <v>6.051017687900256</v>
      </c>
      <c r="F1211" s="49" t="n">
        <v>5.618314180206044</v>
      </c>
      <c r="G1211" s="49" t="n">
        <v>5.197045877088656</v>
      </c>
      <c r="H1211" s="49" t="n">
        <v>4.783723347805291</v>
      </c>
      <c r="I1211" s="49" t="n">
        <v>4.375769164292827</v>
      </c>
      <c r="J1211" s="49" t="n">
        <v>3.971210940691079</v>
      </c>
      <c r="K1211" s="49" t="n">
        <v>3.56849109798088</v>
      </c>
      <c r="L1211" s="49" t="n">
        <v>3.166344064489721</v>
      </c>
      <c r="M1211" s="49" t="n">
        <v>3.082104828600102</v>
      </c>
      <c r="N1211" s="49" t="n">
        <v>3.003449233237519</v>
      </c>
      <c r="O1211" s="49" t="n">
        <v>2.928505395408765</v>
      </c>
      <c r="P1211" s="49" t="n">
        <v>2.856933081297612</v>
      </c>
      <c r="Q1211" s="49" t="n">
        <v>2.787540946207013</v>
      </c>
      <c r="R1211" s="49" t="n">
        <v>2.719606036475554</v>
      </c>
      <c r="S1211" s="49" t="n">
        <v>2.654639159552549</v>
      </c>
      <c r="T1211" s="49" t="n">
        <v>2.591546497158296</v>
      </c>
      <c r="U1211" s="49" t="n">
        <v>2.530511875299559</v>
      </c>
      <c r="V1211" s="49" t="n">
        <v>2.470649332260621</v>
      </c>
      <c r="W1211" s="49" t="n">
        <v>2.410072626012176</v>
      </c>
      <c r="X1211" s="49" t="n">
        <v>2.350128789781649</v>
      </c>
      <c r="Y1211" s="49" t="n">
        <v>2.292157617239266</v>
      </c>
      <c r="Z1211" s="49" t="n">
        <v>2.241097104831026</v>
      </c>
      <c r="AA1211" s="49" t="n">
        <v>2.159900489831412</v>
      </c>
      <c r="AB1211" s="49" t="n">
        <v>2.103340495431354</v>
      </c>
      <c r="AC1211" s="49" t="n">
        <v>2.048564561129271</v>
      </c>
      <c r="AD1211" s="49" t="n">
        <v>1.995370969002835</v>
      </c>
      <c r="AE1211" s="49" t="n">
        <v>1.943590638281478</v>
      </c>
      <c r="AF1211" s="50" t="n">
        <v>1.893080576651858</v>
      </c>
    </row>
    <row r="1212" hidden="1" s="108">
      <c r="A1212" s="49" t="inlineStr">
        <is>
          <t>Japan_Onshore_3_low_temp_optimistic</t>
        </is>
      </c>
      <c r="B1212" s="49" t="n">
        <v>5.946157489712315</v>
      </c>
      <c r="C1212" s="49" t="n">
        <v>5.772718388365071</v>
      </c>
      <c r="D1212" s="49" t="n">
        <v>5.6189006783871</v>
      </c>
      <c r="E1212" s="49" t="n">
        <v>5.480403976533399</v>
      </c>
      <c r="F1212" s="49" t="n">
        <v>5.354180704486877</v>
      </c>
      <c r="G1212" s="49" t="n">
        <v>5.23799703237073</v>
      </c>
      <c r="H1212" s="49" t="n">
        <v>5.130169639826989</v>
      </c>
      <c r="I1212" s="49" t="n">
        <v>5.029400354388553</v>
      </c>
      <c r="J1212" s="49" t="n">
        <v>4.934668174215362</v>
      </c>
      <c r="K1212" s="49" t="n">
        <v>4.84515641946964</v>
      </c>
      <c r="L1212" s="49" t="n">
        <v>4.760202189853601</v>
      </c>
      <c r="M1212" s="49" t="n">
        <v>4.634122909778444</v>
      </c>
      <c r="N1212" s="49" t="n">
        <v>4.534224712432425</v>
      </c>
      <c r="O1212" s="49" t="n">
        <v>4.437760498718287</v>
      </c>
      <c r="P1212" s="49" t="n">
        <v>4.344870338739957</v>
      </c>
      <c r="Q1212" s="49" t="n">
        <v>4.256313946414523</v>
      </c>
      <c r="R1212" s="49" t="n">
        <v>4.169611326814495</v>
      </c>
      <c r="S1212" s="49" t="n">
        <v>4.085134869392233</v>
      </c>
      <c r="T1212" s="49" t="n">
        <v>4.007079237479246</v>
      </c>
      <c r="U1212" s="49" t="n">
        <v>3.928659331923376</v>
      </c>
      <c r="V1212" s="49" t="n">
        <v>3.85036323980443</v>
      </c>
      <c r="W1212" s="49" t="n">
        <v>3.78200370503946</v>
      </c>
      <c r="X1212" s="49" t="n">
        <v>3.716409706868504</v>
      </c>
      <c r="Y1212" s="49" t="n">
        <v>3.652272153764836</v>
      </c>
      <c r="Z1212" s="49" t="n">
        <v>3.596234614486235</v>
      </c>
      <c r="AA1212" s="49" t="n">
        <v>3.481289644150792</v>
      </c>
      <c r="AB1212" s="49" t="n">
        <v>3.413185124312978</v>
      </c>
      <c r="AC1212" s="49" t="n">
        <v>3.347280580368444</v>
      </c>
      <c r="AD1212" s="49" t="n">
        <v>3.283377424124669</v>
      </c>
      <c r="AE1212" s="49" t="n">
        <v>3.221302192682616</v>
      </c>
      <c r="AF1212" s="50" t="n">
        <v>3.16090243100302</v>
      </c>
    </row>
    <row r="1213" hidden="1" s="108">
      <c r="A1213" s="49" t="inlineStr">
        <is>
          <t>Japan_Offshore_1_low_temp_optimistic</t>
        </is>
      </c>
      <c r="B1213" s="49" t="n">
        <v>6.605205977257927</v>
      </c>
      <c r="C1213" s="49" t="n">
        <v>6.3676856470842</v>
      </c>
      <c r="D1213" s="49" t="n">
        <v>6.168691141856923</v>
      </c>
      <c r="E1213" s="49" t="n">
        <v>5.997089686408923</v>
      </c>
      <c r="F1213" s="49" t="n">
        <v>5.8459067382035</v>
      </c>
      <c r="G1213" s="49" t="n">
        <v>5.710498119364245</v>
      </c>
      <c r="H1213" s="49" t="n">
        <v>5.587623418332265</v>
      </c>
      <c r="I1213" s="49" t="n">
        <v>5.474936414631872</v>
      </c>
      <c r="J1213" s="49" t="n">
        <v>5.370686461734969</v>
      </c>
      <c r="K1213" s="49" t="n">
        <v>5.273534327990726</v>
      </c>
      <c r="L1213" s="49" t="n">
        <v>5.182433754688226</v>
      </c>
      <c r="M1213" s="49" t="n">
        <v>5.012579616737476</v>
      </c>
      <c r="N1213" s="49" t="n">
        <v>4.865182735152496</v>
      </c>
      <c r="O1213" s="49" t="n">
        <v>4.732448398139695</v>
      </c>
      <c r="P1213" s="49" t="n">
        <v>4.611110519157353</v>
      </c>
      <c r="Q1213" s="49" t="n">
        <v>4.499147380480855</v>
      </c>
      <c r="R1213" s="49" t="n">
        <v>4.395850821644868</v>
      </c>
      <c r="S1213" s="49" t="n">
        <v>4.298033919276689</v>
      </c>
      <c r="T1213" s="49" t="n">
        <v>4.205907965772452</v>
      </c>
      <c r="U1213" s="49" t="n">
        <v>4.119836949682481</v>
      </c>
      <c r="V1213" s="49" t="n">
        <v>4.035825532648517</v>
      </c>
      <c r="W1213" s="49" t="n">
        <v>3.941051904061179</v>
      </c>
      <c r="X1213" s="49" t="n">
        <v>3.850596596232222</v>
      </c>
      <c r="Y1213" s="49" t="n">
        <v>3.765959274863754</v>
      </c>
      <c r="Z1213" s="49" t="n">
        <v>3.690116453465488</v>
      </c>
      <c r="AA1213" s="49" t="n">
        <v>3.57980673420949</v>
      </c>
      <c r="AB1213" s="49" t="n">
        <v>3.503346265755677</v>
      </c>
      <c r="AC1213" s="49" t="n">
        <v>3.43090263020077</v>
      </c>
      <c r="AD1213" s="49" t="n">
        <v>3.361971676461191</v>
      </c>
      <c r="AE1213" s="49" t="n">
        <v>3.296139868311309</v>
      </c>
      <c r="AF1213" s="50" t="n">
        <v>3.233063851288601</v>
      </c>
    </row>
    <row r="1214" hidden="1" s="108">
      <c r="A1214" s="49" t="inlineStr">
        <is>
          <t>Japan_Offshore_2_low_temp_optimistic</t>
        </is>
      </c>
      <c r="B1214" s="49" t="n">
        <v>8.068774261944041</v>
      </c>
      <c r="C1214" s="49" t="n">
        <v>7.7748866974432</v>
      </c>
      <c r="D1214" s="49" t="n">
        <v>7.529619480239527</v>
      </c>
      <c r="E1214" s="49" t="n">
        <v>7.318915179899029</v>
      </c>
      <c r="F1214" s="49" t="n">
        <v>7.133967060843002</v>
      </c>
      <c r="G1214" s="49" t="n">
        <v>6.968910991218459</v>
      </c>
      <c r="H1214" s="49" t="n">
        <v>6.819655405764927</v>
      </c>
      <c r="I1214" s="49" t="n">
        <v>6.68323785340195</v>
      </c>
      <c r="J1214" s="49" t="n">
        <v>6.557447926485163</v>
      </c>
      <c r="K1214" s="49" t="n">
        <v>6.440594718907483</v>
      </c>
      <c r="L1214" s="49" t="n">
        <v>6.331357266743336</v>
      </c>
      <c r="M1214" s="49" t="n">
        <v>6.123239608728643</v>
      </c>
      <c r="N1214" s="49" t="n">
        <v>5.943416303499864</v>
      </c>
      <c r="O1214" s="49" t="n">
        <v>5.782049390409663</v>
      </c>
      <c r="P1214" s="49" t="n">
        <v>5.635018115654994</v>
      </c>
      <c r="Q1214" s="49" t="n">
        <v>5.49977239136936</v>
      </c>
      <c r="R1214" s="49" t="n">
        <v>5.375420770732004</v>
      </c>
      <c r="S1214" s="49" t="n">
        <v>5.257939947611832</v>
      </c>
      <c r="T1214" s="49" t="n">
        <v>5.14759895071954</v>
      </c>
      <c r="U1214" s="49" t="n">
        <v>5.044859826545572</v>
      </c>
      <c r="V1214" s="49" t="n">
        <v>4.94467607831354</v>
      </c>
      <c r="W1214" s="49" t="n">
        <v>4.830745246233374</v>
      </c>
      <c r="X1214" s="49" t="n">
        <v>4.722249603277717</v>
      </c>
      <c r="Y1214" s="49" t="n">
        <v>4.621088455311611</v>
      </c>
      <c r="Z1214" s="49" t="n">
        <v>4.531030237005273</v>
      </c>
      <c r="AA1214" s="49" t="n">
        <v>4.39736214297508</v>
      </c>
      <c r="AB1214" s="49" t="n">
        <v>4.306485655315999</v>
      </c>
      <c r="AC1214" s="49" t="n">
        <v>4.220677500903688</v>
      </c>
      <c r="AD1214" s="49" t="n">
        <v>4.139302773996988</v>
      </c>
      <c r="AE1214" s="49" t="n">
        <v>4.061840808517329</v>
      </c>
      <c r="AF1214" s="50" t="n">
        <v>3.987859413480759</v>
      </c>
    </row>
    <row r="1215" hidden="1" s="108">
      <c r="A1215" s="49" t="inlineStr">
        <is>
          <t>Japan_PV_4_low_temp_optimistic</t>
        </is>
      </c>
      <c r="B1215" s="49" t="n">
        <v>5.425919960704558</v>
      </c>
      <c r="C1215" s="49" t="n">
        <v>5.133888845375496</v>
      </c>
      <c r="D1215" s="49" t="n">
        <v>4.891347891756149</v>
      </c>
      <c r="E1215" s="49" t="n">
        <v>4.683815576811995</v>
      </c>
      <c r="F1215" s="49" t="n">
        <v>4.502200702570394</v>
      </c>
      <c r="G1215" s="49" t="n">
        <v>4.340460104325699</v>
      </c>
      <c r="H1215" s="49" t="n">
        <v>4.194393738710092</v>
      </c>
      <c r="I1215" s="49" t="n">
        <v>4.06097637032433</v>
      </c>
      <c r="J1215" s="49" t="n">
        <v>3.937964127565074</v>
      </c>
      <c r="K1215" s="49" t="n">
        <v>3.823651388738021</v>
      </c>
      <c r="L1215" s="49" t="n">
        <v>3.716714403829141</v>
      </c>
      <c r="M1215" s="49" t="n">
        <v>3.587872351869285</v>
      </c>
      <c r="N1215" s="49" t="n">
        <v>3.469426203075114</v>
      </c>
      <c r="O1215" s="49" t="n">
        <v>3.358052366592327</v>
      </c>
      <c r="P1215" s="49" t="n">
        <v>3.253084795878081</v>
      </c>
      <c r="Q1215" s="49" t="n">
        <v>3.15242824270158</v>
      </c>
      <c r="R1215" s="49" t="n">
        <v>3.054811134793256</v>
      </c>
      <c r="S1215" s="49" t="n">
        <v>2.962732239080313</v>
      </c>
      <c r="T1215" s="49" t="n">
        <v>2.874295665200352</v>
      </c>
      <c r="U1215" s="49" t="n">
        <v>2.789763545841285</v>
      </c>
      <c r="V1215" s="49" t="n">
        <v>2.707619615036652</v>
      </c>
      <c r="W1215" s="49" t="n">
        <v>2.62484857012637</v>
      </c>
      <c r="X1215" s="49" t="n">
        <v>2.543506300275892</v>
      </c>
      <c r="Y1215" s="49" t="n">
        <v>2.465773254184266</v>
      </c>
      <c r="Z1215" s="49" t="n">
        <v>2.399676728044824</v>
      </c>
      <c r="AA1215" s="49" t="n">
        <v>2.284778642350986</v>
      </c>
      <c r="AB1215" s="49" t="n">
        <v>2.210453322652625</v>
      </c>
      <c r="AC1215" s="49" t="n">
        <v>2.139324631352921</v>
      </c>
      <c r="AD1215" s="49" t="n">
        <v>2.071031943206647</v>
      </c>
      <c r="AE1215" s="49" t="n">
        <v>2.005272267039991</v>
      </c>
      <c r="AF1215" s="50" t="n">
        <v>1.941788728151999</v>
      </c>
    </row>
    <row r="1216" hidden="1" s="108">
      <c r="A1216" s="49" t="inlineStr">
        <is>
          <t>Japan_Onshore_3_high_temp_optimistic</t>
        </is>
      </c>
      <c r="B1216" s="49" t="n">
        <v>7.809275700561198</v>
      </c>
      <c r="C1216" s="49" t="n">
        <v>7.461790631242014</v>
      </c>
      <c r="D1216" s="49" t="n">
        <v>7.130423565412428</v>
      </c>
      <c r="E1216" s="49" t="n">
        <v>6.810223172776887</v>
      </c>
      <c r="F1216" s="49" t="n">
        <v>6.497549814333746</v>
      </c>
      <c r="G1216" s="49" t="n">
        <v>6.189604949783035</v>
      </c>
      <c r="H1216" s="49" t="n">
        <v>5.884147158599552</v>
      </c>
      <c r="I1216" s="49" t="n">
        <v>5.579311937347855</v>
      </c>
      <c r="J1216" s="49" t="n">
        <v>5.273492162811692</v>
      </c>
      <c r="K1216" s="49" t="n">
        <v>4.965255465308775</v>
      </c>
      <c r="L1216" s="49" t="n">
        <v>4.653284767048189</v>
      </c>
      <c r="M1216" s="49" t="n">
        <v>4.550573735247445</v>
      </c>
      <c r="N1216" s="49" t="n">
        <v>4.470430107757249</v>
      </c>
      <c r="O1216" s="49" t="n">
        <v>4.3927647338272</v>
      </c>
      <c r="P1216" s="49" t="n">
        <v>4.31773500654234</v>
      </c>
      <c r="Q1216" s="49" t="n">
        <v>4.246056186899255</v>
      </c>
      <c r="R1216" s="49" t="n">
        <v>4.175532570181446</v>
      </c>
      <c r="S1216" s="49" t="n">
        <v>4.106519028527796</v>
      </c>
      <c r="T1216" s="49" t="n">
        <v>4.042838634831502</v>
      </c>
      <c r="U1216" s="49" t="n">
        <v>3.978378173488788</v>
      </c>
      <c r="V1216" s="49" t="n">
        <v>3.913582666966139</v>
      </c>
      <c r="W1216" s="49" t="n">
        <v>3.857339988544458</v>
      </c>
      <c r="X1216" s="49" t="n">
        <v>3.803261802768918</v>
      </c>
      <c r="Y1216" s="49" t="n">
        <v>3.750168702634033</v>
      </c>
      <c r="Z1216" s="49" t="n">
        <v>3.704197232761099</v>
      </c>
      <c r="AA1216" s="49" t="n">
        <v>3.603493712702022</v>
      </c>
      <c r="AB1216" s="49" t="n">
        <v>3.545601845738297</v>
      </c>
      <c r="AC1216" s="49" t="n">
        <v>3.489401259112319</v>
      </c>
      <c r="AD1216" s="49" t="n">
        <v>3.434726219752434</v>
      </c>
      <c r="AE1216" s="49" t="n">
        <v>3.381432392630324</v>
      </c>
      <c r="AF1216" s="50" t="n">
        <v>3.329393312262497</v>
      </c>
    </row>
    <row r="1217" hidden="1" s="108">
      <c r="A1217" s="49" t="inlineStr">
        <is>
          <t>Japan_Offshore_1_high_temp_optimistic</t>
        </is>
      </c>
      <c r="B1217" s="49" t="n">
        <v>8.091079382403587</v>
      </c>
      <c r="C1217" s="49" t="n">
        <v>7.696345214321369</v>
      </c>
      <c r="D1217" s="49" t="n">
        <v>7.335979353529378</v>
      </c>
      <c r="E1217" s="49" t="n">
        <v>6.999044208280284</v>
      </c>
      <c r="F1217" s="49" t="n">
        <v>6.67860695089577</v>
      </c>
      <c r="G1217" s="49" t="n">
        <v>6.369977864742215</v>
      </c>
      <c r="H1217" s="49" t="n">
        <v>6.069815954231586</v>
      </c>
      <c r="I1217" s="49" t="n">
        <v>5.775636170649833</v>
      </c>
      <c r="J1217" s="49" t="n">
        <v>5.485519946190553</v>
      </c>
      <c r="K1217" s="49" t="n">
        <v>5.197936093894551</v>
      </c>
      <c r="L1217" s="49" t="n">
        <v>4.911625089576312</v>
      </c>
      <c r="M1217" s="49" t="n">
        <v>4.77384928122691</v>
      </c>
      <c r="N1217" s="49" t="n">
        <v>4.654554664523997</v>
      </c>
      <c r="O1217" s="49" t="n">
        <v>4.547160587911641</v>
      </c>
      <c r="P1217" s="49" t="n">
        <v>4.448947487382785</v>
      </c>
      <c r="Q1217" s="49" t="n">
        <v>4.358247021270646</v>
      </c>
      <c r="R1217" s="49" t="n">
        <v>4.274520880293506</v>
      </c>
      <c r="S1217" s="49" t="n">
        <v>4.195037931133458</v>
      </c>
      <c r="T1217" s="49" t="n">
        <v>4.120034497334064</v>
      </c>
      <c r="U1217" s="49" t="n">
        <v>4.049884370040613</v>
      </c>
      <c r="V1217" s="49" t="n">
        <v>3.981086884759833</v>
      </c>
      <c r="W1217" s="49" t="n">
        <v>3.90213459068311</v>
      </c>
      <c r="X1217" s="49" t="n">
        <v>3.8265399376767</v>
      </c>
      <c r="Y1217" s="49" t="n">
        <v>3.755687691565916</v>
      </c>
      <c r="Z1217" s="49" t="n">
        <v>3.692308657707363</v>
      </c>
      <c r="AA1217" s="49" t="n">
        <v>3.597400383550369</v>
      </c>
      <c r="AB1217" s="49" t="n">
        <v>3.532578288763225</v>
      </c>
      <c r="AC1217" s="49" t="n">
        <v>3.471011509767435</v>
      </c>
      <c r="AD1217" s="49" t="n">
        <v>3.412275334218129</v>
      </c>
      <c r="AE1217" s="49" t="n">
        <v>3.356022259495869</v>
      </c>
      <c r="AF1217" s="50" t="n">
        <v>3.301964515157193</v>
      </c>
    </row>
    <row r="1218" hidden="1" s="108">
      <c r="A1218" s="49" t="inlineStr">
        <is>
          <t>Japan_Offshore_2_high_temp_optimistic</t>
        </is>
      </c>
      <c r="B1218" s="49" t="n">
        <v>9.260052961224618</v>
      </c>
      <c r="C1218" s="49" t="n">
        <v>8.818731546703887</v>
      </c>
      <c r="D1218" s="49" t="n">
        <v>8.420695571941716</v>
      </c>
      <c r="E1218" s="49" t="n">
        <v>8.052707865152522</v>
      </c>
      <c r="F1218" s="49" t="n">
        <v>7.706418608027857</v>
      </c>
      <c r="G1218" s="49" t="n">
        <v>7.376217762106092</v>
      </c>
      <c r="H1218" s="49" t="n">
        <v>7.058145286806735</v>
      </c>
      <c r="I1218" s="49" t="n">
        <v>6.749291142985049</v>
      </c>
      <c r="J1218" s="49" t="n">
        <v>6.447443225445264</v>
      </c>
      <c r="K1218" s="49" t="n">
        <v>6.150869893850932</v>
      </c>
      <c r="L1218" s="49" t="n">
        <v>5.858179824853253</v>
      </c>
      <c r="M1218" s="49" t="n">
        <v>5.691534854531873</v>
      </c>
      <c r="N1218" s="49" t="n">
        <v>5.548074713774321</v>
      </c>
      <c r="O1218" s="49" t="n">
        <v>5.419535794918143</v>
      </c>
      <c r="P1218" s="49" t="n">
        <v>5.30250317575098</v>
      </c>
      <c r="Q1218" s="49" t="n">
        <v>5.194882018512379</v>
      </c>
      <c r="R1218" s="49" t="n">
        <v>5.095996585793316</v>
      </c>
      <c r="S1218" s="49" t="n">
        <v>5.002417239665172</v>
      </c>
      <c r="T1218" s="49" t="n">
        <v>4.914440991269771</v>
      </c>
      <c r="U1218" s="49" t="n">
        <v>4.832537500806037</v>
      </c>
      <c r="V1218" s="49" t="n">
        <v>4.752310568618281</v>
      </c>
      <c r="W1218" s="49" t="n">
        <v>4.659294984417182</v>
      </c>
      <c r="X1218" s="49" t="n">
        <v>4.570478601631036</v>
      </c>
      <c r="Y1218" s="49" t="n">
        <v>4.487601840670198</v>
      </c>
      <c r="Z1218" s="49" t="n">
        <v>4.414096576261431</v>
      </c>
      <c r="AA1218" s="49" t="n">
        <v>4.300964819119234</v>
      </c>
      <c r="AB1218" s="49" t="n">
        <v>4.225613106698097</v>
      </c>
      <c r="AC1218" s="49" t="n">
        <v>4.154336297579772</v>
      </c>
      <c r="AD1218" s="49" t="n">
        <v>4.086601633438592</v>
      </c>
      <c r="AE1218" s="49" t="n">
        <v>4.021973235027606</v>
      </c>
      <c r="AF1218" s="50" t="n">
        <v>3.960090170787696</v>
      </c>
    </row>
    <row r="1219" hidden="1" s="108">
      <c r="A1219" s="49" t="inlineStr">
        <is>
          <t>Japan_PV_4_high_temp_optimistic</t>
        </is>
      </c>
      <c r="B1219" s="49" t="n">
        <v>9.208413666966926</v>
      </c>
      <c r="C1219" s="49" t="n">
        <v>8.582613248758015</v>
      </c>
      <c r="D1219" s="49" t="n">
        <v>8.009257560359389</v>
      </c>
      <c r="E1219" s="49" t="n">
        <v>7.471585480083489</v>
      </c>
      <c r="F1219" s="49" t="n">
        <v>6.958968957016564</v>
      </c>
      <c r="G1219" s="49" t="n">
        <v>6.464251046677772</v>
      </c>
      <c r="H1219" s="49" t="n">
        <v>5.982374070483717</v>
      </c>
      <c r="I1219" s="49" t="n">
        <v>5.509617227429073</v>
      </c>
      <c r="J1219" s="49" t="n">
        <v>5.043146783937802</v>
      </c>
      <c r="K1219" s="49" t="n">
        <v>4.580737418866722</v>
      </c>
      <c r="L1219" s="49" t="n">
        <v>4.120592424704985</v>
      </c>
      <c r="M1219" s="49" t="n">
        <v>4.006167636776979</v>
      </c>
      <c r="N1219" s="49" t="n">
        <v>3.90034580954897</v>
      </c>
      <c r="O1219" s="49" t="n">
        <v>3.80022308734509</v>
      </c>
      <c r="P1219" s="49" t="n">
        <v>3.705273249962213</v>
      </c>
      <c r="Q1219" s="49" t="n">
        <v>3.613647683062209</v>
      </c>
      <c r="R1219" s="49" t="n">
        <v>3.524224597375189</v>
      </c>
      <c r="S1219" s="49" t="n">
        <v>3.439352412176807</v>
      </c>
      <c r="T1219" s="49" t="n">
        <v>3.357333166313031</v>
      </c>
      <c r="U1219" s="49" t="n">
        <v>3.278453718177628</v>
      </c>
      <c r="V1219" s="49" t="n">
        <v>3.201338294501383</v>
      </c>
      <c r="W1219" s="49" t="n">
        <v>3.123066054955717</v>
      </c>
      <c r="X1219" s="49" t="n">
        <v>3.045719297470029</v>
      </c>
      <c r="Y1219" s="49" t="n">
        <v>2.971380276006001</v>
      </c>
      <c r="Z1219" s="49" t="n">
        <v>2.90772207166569</v>
      </c>
      <c r="AA1219" s="49" t="n">
        <v>2.79717890555042</v>
      </c>
      <c r="AB1219" s="49" t="n">
        <v>2.724861719995978</v>
      </c>
      <c r="AC1219" s="49" t="n">
        <v>2.655259401645928</v>
      </c>
      <c r="AD1219" s="49" t="n">
        <v>2.58805844382359</v>
      </c>
      <c r="AE1219" s="49" t="n">
        <v>2.52299610829124</v>
      </c>
      <c r="AF1219" s="50" t="n">
        <v>2.459850238435443</v>
      </c>
    </row>
    <row r="1220" hidden="1" s="108">
      <c r="A1220" s="49" t="inlineStr">
        <is>
          <t>Republic_of_Korea_Onshore_3_low_temp_optimistic</t>
        </is>
      </c>
      <c r="B1220" s="49" t="n">
        <v>6.220289139866956</v>
      </c>
      <c r="C1220" s="49" t="n">
        <v>6.038700169446087</v>
      </c>
      <c r="D1220" s="49" t="n">
        <v>5.877708345261922</v>
      </c>
      <c r="E1220" s="49" t="n">
        <v>5.732799200811718</v>
      </c>
      <c r="F1220" s="49" t="n">
        <v>5.600773452931207</v>
      </c>
      <c r="G1220" s="49" t="n">
        <v>5.479286082702538</v>
      </c>
      <c r="H1220" s="49" t="n">
        <v>5.366569989054868</v>
      </c>
      <c r="I1220" s="49" t="n">
        <v>5.26126239350663</v>
      </c>
      <c r="J1220" s="49" t="n">
        <v>5.162291486688335</v>
      </c>
      <c r="K1220" s="49" t="n">
        <v>5.068799952671327</v>
      </c>
      <c r="L1220" s="49" t="n">
        <v>4.980091910128223</v>
      </c>
      <c r="M1220" s="49" t="n">
        <v>4.848257960837061</v>
      </c>
      <c r="N1220" s="49" t="n">
        <v>4.743897002738112</v>
      </c>
      <c r="O1220" s="49" t="n">
        <v>4.643125023880049</v>
      </c>
      <c r="P1220" s="49" t="n">
        <v>4.546088151787748</v>
      </c>
      <c r="Q1220" s="49" t="n">
        <v>4.453582623197736</v>
      </c>
      <c r="R1220" s="49" t="n">
        <v>4.363005126990783</v>
      </c>
      <c r="S1220" s="49" t="n">
        <v>4.27474595701791</v>
      </c>
      <c r="T1220" s="49" t="n">
        <v>4.193204567052613</v>
      </c>
      <c r="U1220" s="49" t="n">
        <v>4.111262403829783</v>
      </c>
      <c r="V1220" s="49" t="n">
        <v>4.029431742046015</v>
      </c>
      <c r="W1220" s="49" t="n">
        <v>3.957976590335986</v>
      </c>
      <c r="X1220" s="49" t="n">
        <v>3.889454394457716</v>
      </c>
      <c r="Y1220" s="49" t="n">
        <v>3.822493344272912</v>
      </c>
      <c r="Z1220" s="49" t="n">
        <v>3.764066531999207</v>
      </c>
      <c r="AA1220" s="49" t="n">
        <v>3.643845400254805</v>
      </c>
      <c r="AB1220" s="49" t="n">
        <v>3.572813037123651</v>
      </c>
      <c r="AC1220" s="49" t="n">
        <v>3.504123468196632</v>
      </c>
      <c r="AD1220" s="49" t="n">
        <v>3.437569745471336</v>
      </c>
      <c r="AE1220" s="49" t="n">
        <v>3.372971213242588</v>
      </c>
      <c r="AF1220" s="50" t="n">
        <v>3.31016920328181</v>
      </c>
    </row>
    <row r="1221" hidden="1" s="108">
      <c r="A1221" s="49" t="inlineStr">
        <is>
          <t>Republic_of_Korea_Offshore_1_low_temp_optimistic</t>
        </is>
      </c>
      <c r="B1221" s="49" t="n">
        <v>6.977401173438345</v>
      </c>
      <c r="C1221" s="49" t="n">
        <v>6.726458459702853</v>
      </c>
      <c r="D1221" s="49" t="n">
        <v>6.516228462033515</v>
      </c>
      <c r="E1221" s="49" t="n">
        <v>6.334946382581373</v>
      </c>
      <c r="F1221" s="49" t="n">
        <v>6.175241725292717</v>
      </c>
      <c r="G1221" s="49" t="n">
        <v>6.032206657098452</v>
      </c>
      <c r="H1221" s="49" t="n">
        <v>5.902416805176376</v>
      </c>
      <c r="I1221" s="49" t="n">
        <v>5.783392752357092</v>
      </c>
      <c r="J1221" s="49" t="n">
        <v>5.67328446704029</v>
      </c>
      <c r="K1221" s="49" t="n">
        <v>5.570676689134504</v>
      </c>
      <c r="L1221" s="49" t="n">
        <v>5.474463763991253</v>
      </c>
      <c r="M1221" s="49" t="n">
        <v>5.295020879014325</v>
      </c>
      <c r="N1221" s="49" t="n">
        <v>5.13931052926102</v>
      </c>
      <c r="O1221" s="49" t="n">
        <v>4.99909663351745</v>
      </c>
      <c r="P1221" s="49" t="n">
        <v>4.870928464265182</v>
      </c>
      <c r="Q1221" s="49" t="n">
        <v>4.752670116788698</v>
      </c>
      <c r="R1221" s="49" t="n">
        <v>4.643573817705463</v>
      </c>
      <c r="S1221" s="49" t="n">
        <v>4.540271723086088</v>
      </c>
      <c r="T1221" s="49" t="n">
        <v>4.442987553378829</v>
      </c>
      <c r="U1221" s="49" t="n">
        <v>4.352106465305696</v>
      </c>
      <c r="V1221" s="49" t="n">
        <v>4.263405566115575</v>
      </c>
      <c r="W1221" s="49" t="n">
        <v>4.163325805761589</v>
      </c>
      <c r="X1221" s="49" t="n">
        <v>4.067816319036496</v>
      </c>
      <c r="Y1221" s="49" t="n">
        <v>3.978463136481994</v>
      </c>
      <c r="Z1221" s="49" t="n">
        <v>3.89841404568324</v>
      </c>
      <c r="AA1221" s="49" t="n">
        <v>3.781928992853195</v>
      </c>
      <c r="AB1221" s="49" t="n">
        <v>3.701238384403897</v>
      </c>
      <c r="AC1221" s="49" t="n">
        <v>3.624801796941092</v>
      </c>
      <c r="AD1221" s="49" t="n">
        <v>3.552086671251234</v>
      </c>
      <c r="AE1221" s="49" t="n">
        <v>3.482656180909188</v>
      </c>
      <c r="AF1221" s="50" t="n">
        <v>3.416147644834296</v>
      </c>
    </row>
    <row r="1222" hidden="1" s="108">
      <c r="A1222" s="49" t="inlineStr">
        <is>
          <t>Republic_of_Korea_Offshore_2_low_temp_optimistic</t>
        </is>
      </c>
      <c r="B1222" s="49" t="n">
        <v>7.982894881075153</v>
      </c>
      <c r="C1222" s="49" t="n">
        <v>7.6920543234692</v>
      </c>
      <c r="D1222" s="49" t="n">
        <v>7.449350373005788</v>
      </c>
      <c r="E1222" s="49" t="n">
        <v>7.240865300965316</v>
      </c>
      <c r="F1222" s="49" t="n">
        <v>7.05787989385409</v>
      </c>
      <c r="G1222" s="49" t="n">
        <v>6.894588299289034</v>
      </c>
      <c r="H1222" s="49" t="n">
        <v>6.746939616290516</v>
      </c>
      <c r="I1222" s="49" t="n">
        <v>6.612000837278463</v>
      </c>
      <c r="J1222" s="49" t="n">
        <v>6.487583524527858</v>
      </c>
      <c r="K1222" s="49" t="n">
        <v>6.372013579191518</v>
      </c>
      <c r="L1222" s="49" t="n">
        <v>6.263983168213977</v>
      </c>
      <c r="M1222" s="49" t="n">
        <v>6.058067805661604</v>
      </c>
      <c r="N1222" s="49" t="n">
        <v>5.880164377750582</v>
      </c>
      <c r="O1222" s="49" t="n">
        <v>5.720533220932432</v>
      </c>
      <c r="P1222" s="49" t="n">
        <v>5.575094897324849</v>
      </c>
      <c r="Q1222" s="49" t="n">
        <v>5.441324940212117</v>
      </c>
      <c r="R1222" s="49" t="n">
        <v>5.31834104048241</v>
      </c>
      <c r="S1222" s="49" t="n">
        <v>5.202159892650712</v>
      </c>
      <c r="T1222" s="49" t="n">
        <v>5.093048059157526</v>
      </c>
      <c r="U1222" s="49" t="n">
        <v>4.991463232814973</v>
      </c>
      <c r="V1222" s="49" t="n">
        <v>4.892408756491493</v>
      </c>
      <c r="W1222" s="49" t="n">
        <v>4.779738492869605</v>
      </c>
      <c r="X1222" s="49" t="n">
        <v>4.672445727253055</v>
      </c>
      <c r="Y1222" s="49" t="n">
        <v>4.572410789708766</v>
      </c>
      <c r="Z1222" s="49" t="n">
        <v>4.483364488199987</v>
      </c>
      <c r="AA1222" s="49" t="n">
        <v>4.351136356956114</v>
      </c>
      <c r="AB1222" s="49" t="n">
        <v>4.261271487209433</v>
      </c>
      <c r="AC1222" s="49" t="n">
        <v>4.176420022489119</v>
      </c>
      <c r="AD1222" s="49" t="n">
        <v>4.095953188633937</v>
      </c>
      <c r="AE1222" s="49" t="n">
        <v>4.019355350924899</v>
      </c>
      <c r="AF1222" s="50" t="n">
        <v>3.946198497756822</v>
      </c>
    </row>
    <row r="1223" hidden="1" s="108">
      <c r="A1223" s="49" t="inlineStr">
        <is>
          <t>Republic_of_Korea_PV_4_low_temp_optimistic</t>
        </is>
      </c>
      <c r="B1223" s="49" t="n">
        <v>4.726789813846783</v>
      </c>
      <c r="C1223" s="49" t="n">
        <v>4.474457932134246</v>
      </c>
      <c r="D1223" s="49" t="n">
        <v>4.264707833809496</v>
      </c>
      <c r="E1223" s="49" t="n">
        <v>4.085073638557958</v>
      </c>
      <c r="F1223" s="49" t="n">
        <v>3.927729176755507</v>
      </c>
      <c r="G1223" s="49" t="n">
        <v>3.787472008489676</v>
      </c>
      <c r="H1223" s="49" t="n">
        <v>3.660686326500484</v>
      </c>
      <c r="I1223" s="49" t="n">
        <v>3.544767697885953</v>
      </c>
      <c r="J1223" s="49" t="n">
        <v>3.437784388041304</v>
      </c>
      <c r="K1223" s="49" t="n">
        <v>3.338268079660068</v>
      </c>
      <c r="L1223" s="49" t="n">
        <v>3.245079251063113</v>
      </c>
      <c r="M1223" s="49" t="n">
        <v>3.132864340081431</v>
      </c>
      <c r="N1223" s="49" t="n">
        <v>3.029576289994401</v>
      </c>
      <c r="O1223" s="49" t="n">
        <v>2.932367194895853</v>
      </c>
      <c r="P1223" s="49" t="n">
        <v>2.840666497839726</v>
      </c>
      <c r="Q1223" s="49" t="n">
        <v>2.752678555510792</v>
      </c>
      <c r="R1223" s="49" t="n">
        <v>2.667313483014711</v>
      </c>
      <c r="S1223" s="49" t="n">
        <v>2.586713151053942</v>
      </c>
      <c r="T1223" s="49" t="n">
        <v>2.509252547259247</v>
      </c>
      <c r="U1223" s="49" t="n">
        <v>2.435156405757466</v>
      </c>
      <c r="V1223" s="49" t="n">
        <v>2.363124893495781</v>
      </c>
      <c r="W1223" s="49" t="n">
        <v>2.290522620741485</v>
      </c>
      <c r="X1223" s="49" t="n">
        <v>2.219172001964077</v>
      </c>
      <c r="Y1223" s="49" t="n">
        <v>2.150943669762174</v>
      </c>
      <c r="Z1223" s="49" t="n">
        <v>2.092726720824178</v>
      </c>
      <c r="AA1223" s="49" t="n">
        <v>1.992657718343972</v>
      </c>
      <c r="AB1223" s="49" t="n">
        <v>1.927428427629777</v>
      </c>
      <c r="AC1223" s="49" t="n">
        <v>1.864970102779183</v>
      </c>
      <c r="AD1223" s="49" t="n">
        <v>1.804974353569529</v>
      </c>
      <c r="AE1223" s="49" t="n">
        <v>1.747182059104254</v>
      </c>
      <c r="AF1223" s="50" t="n">
        <v>1.691373522196926</v>
      </c>
    </row>
    <row r="1224" hidden="1" s="108">
      <c r="A1224" s="49" t="inlineStr">
        <is>
          <t>Republic_of_Korea_Onshore_3_high_temp_optimistic</t>
        </is>
      </c>
      <c r="B1224" s="49" t="n">
        <v>8.191445633142521</v>
      </c>
      <c r="C1224" s="49" t="n">
        <v>7.823866069125644</v>
      </c>
      <c r="D1224" s="49" t="n">
        <v>7.473248218419281</v>
      </c>
      <c r="E1224" s="49" t="n">
        <v>7.134500375808173</v>
      </c>
      <c r="F1224" s="49" t="n">
        <v>6.803894478412383</v>
      </c>
      <c r="G1224" s="49" t="n">
        <v>6.478579301102959</v>
      </c>
      <c r="H1224" s="49" t="n">
        <v>6.156287079429339</v>
      </c>
      <c r="I1224" s="49" t="n">
        <v>5.835147765466799</v>
      </c>
      <c r="J1224" s="49" t="n">
        <v>5.513566281162406</v>
      </c>
      <c r="K1224" s="49" t="n">
        <v>5.190138189166214</v>
      </c>
      <c r="L1224" s="49" t="n">
        <v>4.863589577498064</v>
      </c>
      <c r="M1224" s="49" t="n">
        <v>4.756245682815917</v>
      </c>
      <c r="N1224" s="49" t="n">
        <v>4.672445961552643</v>
      </c>
      <c r="O1224" s="49" t="n">
        <v>4.591234838554842</v>
      </c>
      <c r="P1224" s="49" t="n">
        <v>4.512777013167787</v>
      </c>
      <c r="Q1224" s="49" t="n">
        <v>4.437819371847457</v>
      </c>
      <c r="R1224" s="49" t="n">
        <v>4.36407122067113</v>
      </c>
      <c r="S1224" s="49" t="n">
        <v>4.291903134186207</v>
      </c>
      <c r="T1224" s="49" t="n">
        <v>4.225305599200023</v>
      </c>
      <c r="U1224" s="49" t="n">
        <v>4.157898867621453</v>
      </c>
      <c r="V1224" s="49" t="n">
        <v>4.090147290549004</v>
      </c>
      <c r="W1224" s="49" t="n">
        <v>4.031255109393898</v>
      </c>
      <c r="X1224" s="49" t="n">
        <v>3.974641673918101</v>
      </c>
      <c r="Y1224" s="49" t="n">
        <v>3.919076664830715</v>
      </c>
      <c r="Z1224" s="49" t="n">
        <v>3.870971331695404</v>
      </c>
      <c r="AA1224" s="49" t="n">
        <v>3.765703723069306</v>
      </c>
      <c r="AB1224" s="49" t="n">
        <v>3.705177073916814</v>
      </c>
      <c r="AC1224" s="49" t="n">
        <v>3.646437150337074</v>
      </c>
      <c r="AD1224" s="49" t="n">
        <v>3.589311999676226</v>
      </c>
      <c r="AE1224" s="49" t="n">
        <v>3.533651945332235</v>
      </c>
      <c r="AF1224" s="50" t="n">
        <v>3.47932591492651</v>
      </c>
    </row>
    <row r="1225" hidden="1" s="108">
      <c r="A1225" s="49" t="inlineStr">
        <is>
          <t>Republic_of_Korea_Offshore_1_high_temp_optimistic</t>
        </is>
      </c>
      <c r="B1225" s="49" t="n">
        <v>8.54139352129647</v>
      </c>
      <c r="C1225" s="49" t="n">
        <v>8.129715936903782</v>
      </c>
      <c r="D1225" s="49" t="n">
        <v>7.753985122521205</v>
      </c>
      <c r="E1225" s="49" t="n">
        <v>7.402402376856435</v>
      </c>
      <c r="F1225" s="49" t="n">
        <v>7.067449835593724</v>
      </c>
      <c r="G1225" s="49" t="n">
        <v>6.744003011674389</v>
      </c>
      <c r="H1225" s="49" t="n">
        <v>6.428371882209388</v>
      </c>
      <c r="I1225" s="49" t="n">
        <v>6.117771916732679</v>
      </c>
      <c r="J1225" s="49" t="n">
        <v>5.810012677977557</v>
      </c>
      <c r="K1225" s="49" t="n">
        <v>5.50330444283106</v>
      </c>
      <c r="L1225" s="49" t="n">
        <v>5.196132499334728</v>
      </c>
      <c r="M1225" s="49" t="n">
        <v>5.050526432711506</v>
      </c>
      <c r="N1225" s="49" t="n">
        <v>4.924398528960416</v>
      </c>
      <c r="O1225" s="49" t="n">
        <v>4.810813649118533</v>
      </c>
      <c r="P1225" s="49" t="n">
        <v>4.706905723343844</v>
      </c>
      <c r="Q1225" s="49" t="n">
        <v>4.610916530301917</v>
      </c>
      <c r="R1225" s="49" t="n">
        <v>4.522278750338652</v>
      </c>
      <c r="S1225" s="49" t="n">
        <v>4.438114129248167</v>
      </c>
      <c r="T1225" s="49" t="n">
        <v>4.358671707586754</v>
      </c>
      <c r="U1225" s="49" t="n">
        <v>4.284345397517002</v>
      </c>
      <c r="V1225" s="49" t="n">
        <v>4.211445970660749</v>
      </c>
      <c r="W1225" s="49" t="n">
        <v>4.127863881252088</v>
      </c>
      <c r="X1225" s="49" t="n">
        <v>4.047813920996191</v>
      </c>
      <c r="Y1225" s="49" t="n">
        <v>3.972753408328745</v>
      </c>
      <c r="Z1225" s="49" t="n">
        <v>3.905556544616165</v>
      </c>
      <c r="AA1225" s="49" t="n">
        <v>3.805146001978588</v>
      </c>
      <c r="AB1225" s="49" t="n">
        <v>3.736414872568259</v>
      </c>
      <c r="AC1225" s="49" t="n">
        <v>3.671101714374951</v>
      </c>
      <c r="AD1225" s="49" t="n">
        <v>3.608757996398747</v>
      </c>
      <c r="AE1225" s="49" t="n">
        <v>3.549016695486104</v>
      </c>
      <c r="AF1225" s="50" t="n">
        <v>3.491573847578014</v>
      </c>
    </row>
    <row r="1226" hidden="1" s="108">
      <c r="A1226" s="49" t="inlineStr">
        <is>
          <t>Republic_of_Korea_Offshore_2_high_temp_optimistic</t>
        </is>
      </c>
      <c r="B1226" s="49" t="n">
        <v>9.171809152256914</v>
      </c>
      <c r="C1226" s="49" t="n">
        <v>8.738035752498892</v>
      </c>
      <c r="D1226" s="49" t="n">
        <v>8.346699650047581</v>
      </c>
      <c r="E1226" s="49" t="n">
        <v>7.984522687736513</v>
      </c>
      <c r="F1226" s="49" t="n">
        <v>7.643102038466204</v>
      </c>
      <c r="G1226" s="49" t="n">
        <v>7.31676564648046</v>
      </c>
      <c r="H1226" s="49" t="n">
        <v>7.001483630476099</v>
      </c>
      <c r="I1226" s="49" t="n">
        <v>6.69426862675351</v>
      </c>
      <c r="J1226" s="49" t="n">
        <v>6.392823617342163</v>
      </c>
      <c r="K1226" s="49" t="n">
        <v>6.095324090228008</v>
      </c>
      <c r="L1226" s="49" t="n">
        <v>5.800277336691309</v>
      </c>
      <c r="M1226" s="49" t="n">
        <v>5.635479959507706</v>
      </c>
      <c r="N1226" s="49" t="n">
        <v>5.493541057664246</v>
      </c>
      <c r="O1226" s="49" t="n">
        <v>5.366313731883384</v>
      </c>
      <c r="P1226" s="49" t="n">
        <v>5.250431170527091</v>
      </c>
      <c r="Q1226" s="49" t="n">
        <v>5.143828001625312</v>
      </c>
      <c r="R1226" s="49" t="n">
        <v>5.045837836931251</v>
      </c>
      <c r="S1226" s="49" t="n">
        <v>4.953079631382433</v>
      </c>
      <c r="T1226" s="49" t="n">
        <v>4.865846012662157</v>
      </c>
      <c r="U1226" s="49" t="n">
        <v>4.78459978371198</v>
      </c>
      <c r="V1226" s="49" t="n">
        <v>4.705007304342593</v>
      </c>
      <c r="W1226" s="49" t="n">
        <v>4.612792808617103</v>
      </c>
      <c r="X1226" s="49" t="n">
        <v>4.524723077959736</v>
      </c>
      <c r="Y1226" s="49" t="n">
        <v>4.442514509339642</v>
      </c>
      <c r="Z1226" s="49" t="n">
        <v>4.369551493040899</v>
      </c>
      <c r="AA1226" s="49" t="n">
        <v>4.257524636299158</v>
      </c>
      <c r="AB1226" s="49" t="n">
        <v>4.182752658902018</v>
      </c>
      <c r="AC1226" s="49" t="n">
        <v>4.112005399396668</v>
      </c>
      <c r="AD1226" s="49" t="n">
        <v>4.044758062206308</v>
      </c>
      <c r="AE1226" s="49" t="n">
        <v>3.980581290596107</v>
      </c>
      <c r="AF1226" s="50" t="n">
        <v>3.919119560567332</v>
      </c>
    </row>
    <row r="1227" hidden="1" s="108">
      <c r="A1227" s="49" t="inlineStr">
        <is>
          <t>Republic_of_Korea_PV_4_high_temp_optimistic</t>
        </is>
      </c>
      <c r="B1227" s="49" t="n">
        <v>8.188170917381717</v>
      </c>
      <c r="C1227" s="49" t="n">
        <v>7.631046725867894</v>
      </c>
      <c r="D1227" s="49" t="n">
        <v>7.119099397202579</v>
      </c>
      <c r="E1227" s="49" t="n">
        <v>6.637985264178372</v>
      </c>
      <c r="F1227" s="49" t="n">
        <v>6.178616997573457</v>
      </c>
      <c r="G1227" s="49" t="n">
        <v>5.73488282133756</v>
      </c>
      <c r="H1227" s="49" t="n">
        <v>5.302471197998125</v>
      </c>
      <c r="I1227" s="49" t="n">
        <v>4.878217733646025</v>
      </c>
      <c r="J1227" s="49" t="n">
        <v>4.459719922927708</v>
      </c>
      <c r="K1227" s="49" t="n">
        <v>4.045098556704112</v>
      </c>
      <c r="L1227" s="49" t="n">
        <v>3.63284384509548</v>
      </c>
      <c r="M1227" s="49" t="n">
        <v>3.532521771707153</v>
      </c>
      <c r="N1227" s="49" t="n">
        <v>3.43963857329665</v>
      </c>
      <c r="O1227" s="49" t="n">
        <v>3.351684838074201</v>
      </c>
      <c r="P1227" s="49" t="n">
        <v>3.268203646546008</v>
      </c>
      <c r="Q1227" s="49" t="n">
        <v>3.187598449611455</v>
      </c>
      <c r="R1227" s="49" t="n">
        <v>3.108900583168783</v>
      </c>
      <c r="S1227" s="49" t="n">
        <v>3.034132656270776</v>
      </c>
      <c r="T1227" s="49" t="n">
        <v>2.961829363411911</v>
      </c>
      <c r="U1227" s="49" t="n">
        <v>2.892236340879625</v>
      </c>
      <c r="V1227" s="49" t="n">
        <v>2.82416719268793</v>
      </c>
      <c r="W1227" s="49" t="n">
        <v>2.755089368026742</v>
      </c>
      <c r="X1227" s="49" t="n">
        <v>2.686814449024772</v>
      </c>
      <c r="Y1227" s="49" t="n">
        <v>2.621135224137568</v>
      </c>
      <c r="Z1227" s="49" t="n">
        <v>2.564657771737968</v>
      </c>
      <c r="AA1227" s="49" t="n">
        <v>2.467819358335417</v>
      </c>
      <c r="AB1227" s="49" t="n">
        <v>2.403898836832384</v>
      </c>
      <c r="AC1227" s="49" t="n">
        <v>2.342320873086615</v>
      </c>
      <c r="AD1227" s="49" t="n">
        <v>2.282815215811934</v>
      </c>
      <c r="AE1227" s="49" t="n">
        <v>2.225155371385758</v>
      </c>
      <c r="AF1227" s="50" t="n">
        <v>2.169149824119953</v>
      </c>
    </row>
    <row r="1228" hidden="1" s="108">
      <c r="A1228" s="49" t="inlineStr">
        <is>
          <t>Kuwait_Onshore_3_low_temp_optimistic</t>
        </is>
      </c>
      <c r="B1228" s="49" t="n">
        <v>4.739380604256128</v>
      </c>
      <c r="C1228" s="49" t="n">
        <v>4.601582678938034</v>
      </c>
      <c r="D1228" s="49" t="n">
        <v>4.479218986975015</v>
      </c>
      <c r="E1228" s="49" t="n">
        <v>4.368909394562682</v>
      </c>
      <c r="F1228" s="49" t="n">
        <v>4.268258499842941</v>
      </c>
      <c r="G1228" s="49" t="n">
        <v>4.17551051823965</v>
      </c>
      <c r="H1228" s="49" t="n">
        <v>4.089342368629314</v>
      </c>
      <c r="I1228" s="49" t="n">
        <v>4.008733695126043</v>
      </c>
      <c r="J1228" s="49" t="n">
        <v>3.932881995055046</v>
      </c>
      <c r="K1228" s="49" t="n">
        <v>3.861145359123767</v>
      </c>
      <c r="L1228" s="49" t="n">
        <v>3.793002744810059</v>
      </c>
      <c r="M1228" s="49" t="n">
        <v>3.692338915706476</v>
      </c>
      <c r="N1228" s="49" t="n">
        <v>3.612300607353089</v>
      </c>
      <c r="O1228" s="49" t="n">
        <v>3.534993010726169</v>
      </c>
      <c r="P1228" s="49" t="n">
        <v>3.460527233600844</v>
      </c>
      <c r="Q1228" s="49" t="n">
        <v>3.389502435292076</v>
      </c>
      <c r="R1228" s="49" t="n">
        <v>3.319966701040246</v>
      </c>
      <c r="S1228" s="49" t="n">
        <v>3.252213610990816</v>
      </c>
      <c r="T1228" s="49" t="n">
        <v>3.189548527866746</v>
      </c>
      <c r="U1228" s="49" t="n">
        <v>3.126626872136553</v>
      </c>
      <c r="V1228" s="49" t="n">
        <v>3.063832653564651</v>
      </c>
      <c r="W1228" s="49" t="n">
        <v>3.008780262424389</v>
      </c>
      <c r="X1228" s="49" t="n">
        <v>2.955958850312535</v>
      </c>
      <c r="Y1228" s="49" t="n">
        <v>2.904337585340401</v>
      </c>
      <c r="Z1228" s="49" t="n">
        <v>2.859159957383965</v>
      </c>
      <c r="AA1228" s="49" t="n">
        <v>2.767540305089976</v>
      </c>
      <c r="AB1228" s="49" t="n">
        <v>2.712932451408784</v>
      </c>
      <c r="AC1228" s="49" t="n">
        <v>2.660112210481177</v>
      </c>
      <c r="AD1228" s="49" t="n">
        <v>2.608924400688533</v>
      </c>
      <c r="AE1228" s="49" t="n">
        <v>2.559233576363707</v>
      </c>
      <c r="AF1228" s="50" t="n">
        <v>2.510920797946704</v>
      </c>
    </row>
    <row r="1229" hidden="1" s="108">
      <c r="A1229" s="49" t="inlineStr">
        <is>
          <t>Kuwait_Offshore_1_low_temp_optimistic</t>
        </is>
      </c>
      <c r="B1229" s="49" t="n">
        <v>5.638056072338375</v>
      </c>
      <c r="C1229" s="49" t="n">
        <v>5.436201645134083</v>
      </c>
      <c r="D1229" s="49" t="n">
        <v>5.266862027017334</v>
      </c>
      <c r="E1229" s="49" t="n">
        <v>5.120643257490858</v>
      </c>
      <c r="F1229" s="49" t="n">
        <v>4.991660123599079</v>
      </c>
      <c r="G1229" s="49" t="n">
        <v>4.875993791540434</v>
      </c>
      <c r="H1229" s="49" t="n">
        <v>4.770909936193666</v>
      </c>
      <c r="I1229" s="49" t="n">
        <v>4.674428757797989</v>
      </c>
      <c r="J1229" s="49" t="n">
        <v>4.585073006622376</v>
      </c>
      <c r="K1229" s="49" t="n">
        <v>4.501712588188893</v>
      </c>
      <c r="L1229" s="49" t="n">
        <v>4.423464621094244</v>
      </c>
      <c r="M1229" s="49" t="n">
        <v>4.278626991865869</v>
      </c>
      <c r="N1229" s="49" t="n">
        <v>4.152754417690482</v>
      </c>
      <c r="O1229" s="49" t="n">
        <v>4.039269709735628</v>
      </c>
      <c r="P1229" s="49" t="n">
        <v>3.935416882738248</v>
      </c>
      <c r="Q1229" s="49" t="n">
        <v>3.839489918040079</v>
      </c>
      <c r="R1229" s="49" t="n">
        <v>3.750891191864829</v>
      </c>
      <c r="S1229" s="49" t="n">
        <v>3.666931344139871</v>
      </c>
      <c r="T1229" s="49" t="n">
        <v>3.587788563106906</v>
      </c>
      <c r="U1229" s="49" t="n">
        <v>3.513769905417521</v>
      </c>
      <c r="V1229" s="49" t="n">
        <v>3.441503696213986</v>
      </c>
      <c r="W1229" s="49" t="n">
        <v>3.360147745189066</v>
      </c>
      <c r="X1229" s="49" t="n">
        <v>3.282458127249956</v>
      </c>
      <c r="Y1229" s="49" t="n">
        <v>3.209701118028506</v>
      </c>
      <c r="Z1229" s="49" t="n">
        <v>3.144390037697303</v>
      </c>
      <c r="AA1229" s="49" t="n">
        <v>3.050005426948834</v>
      </c>
      <c r="AB1229" s="49" t="n">
        <v>2.984216534970872</v>
      </c>
      <c r="AC1229" s="49" t="n">
        <v>2.92184152449961</v>
      </c>
      <c r="AD1229" s="49" t="n">
        <v>2.862455210922888</v>
      </c>
      <c r="AE1229" s="49" t="n">
        <v>2.805708818398634</v>
      </c>
      <c r="AF1229" s="50" t="n">
        <v>2.751312750568194</v>
      </c>
    </row>
    <row r="1230" hidden="1" s="108">
      <c r="A1230" s="49" t="inlineStr">
        <is>
          <t>Kuwait_Offshore_2_low_temp_optimistic</t>
        </is>
      </c>
      <c r="B1230" s="49" t="n">
        <v>8.127359088473064</v>
      </c>
      <c r="C1230" s="49" t="n">
        <v>7.8320804876247</v>
      </c>
      <c r="D1230" s="49" t="n">
        <v>7.585465643435565</v>
      </c>
      <c r="E1230" s="49" t="n">
        <v>7.373446046064774</v>
      </c>
      <c r="F1230" s="49" t="n">
        <v>7.187208006110516</v>
      </c>
      <c r="G1230" s="49" t="n">
        <v>7.020882750097831</v>
      </c>
      <c r="H1230" s="49" t="n">
        <v>6.870375464088441</v>
      </c>
      <c r="I1230" s="49" t="n">
        <v>6.732721335728823</v>
      </c>
      <c r="J1230" s="49" t="n">
        <v>6.60570818725283</v>
      </c>
      <c r="K1230" s="49" t="n">
        <v>6.487643750880285</v>
      </c>
      <c r="L1230" s="49" t="n">
        <v>6.37720599195486</v>
      </c>
      <c r="M1230" s="49" t="n">
        <v>6.167702770957868</v>
      </c>
      <c r="N1230" s="49" t="n">
        <v>5.986528156971507</v>
      </c>
      <c r="O1230" s="49" t="n">
        <v>5.823835483885464</v>
      </c>
      <c r="P1230" s="49" t="n">
        <v>5.675500043703599</v>
      </c>
      <c r="Q1230" s="49" t="n">
        <v>5.538969164640458</v>
      </c>
      <c r="R1230" s="49" t="n">
        <v>5.413350122720304</v>
      </c>
      <c r="S1230" s="49" t="n">
        <v>5.294616280210285</v>
      </c>
      <c r="T1230" s="49" t="n">
        <v>5.183036416931254</v>
      </c>
      <c r="U1230" s="49" t="n">
        <v>5.079072437270243</v>
      </c>
      <c r="V1230" s="49" t="n">
        <v>4.977674226850374</v>
      </c>
      <c r="W1230" s="49" t="n">
        <v>4.862596962668336</v>
      </c>
      <c r="X1230" s="49" t="n">
        <v>4.752943869192263</v>
      </c>
      <c r="Y1230" s="49" t="n">
        <v>4.650612862563606</v>
      </c>
      <c r="Z1230" s="49" t="n">
        <v>4.559370121247452</v>
      </c>
      <c r="AA1230" s="49" t="n">
        <v>4.42450056846242</v>
      </c>
      <c r="AB1230" s="49" t="n">
        <v>4.332408893119963</v>
      </c>
      <c r="AC1230" s="49" t="n">
        <v>4.245366255781764</v>
      </c>
      <c r="AD1230" s="49" t="n">
        <v>4.162736167448055</v>
      </c>
      <c r="AE1230" s="49" t="n">
        <v>4.083996626034961</v>
      </c>
      <c r="AF1230" s="50" t="n">
        <v>4.008714297414726</v>
      </c>
    </row>
    <row r="1231" hidden="1" s="108">
      <c r="A1231" s="49" t="inlineStr">
        <is>
          <t>Kuwait_PV_2_low_temp_optimistic</t>
        </is>
      </c>
      <c r="B1231" s="49" t="n">
        <v>2.864304767602118</v>
      </c>
      <c r="C1231" s="49" t="n">
        <v>2.722483388846968</v>
      </c>
      <c r="D1231" s="49" t="n">
        <v>2.603276816834961</v>
      </c>
      <c r="E1231" s="49" t="n">
        <v>2.500076886650806</v>
      </c>
      <c r="F1231" s="49" t="n">
        <v>2.408734994213941</v>
      </c>
      <c r="G1231" s="49" t="n">
        <v>2.326493367819342</v>
      </c>
      <c r="H1231" s="49" t="n">
        <v>2.251435284721089</v>
      </c>
      <c r="I1231" s="49" t="n">
        <v>2.182180122652345</v>
      </c>
      <c r="J1231" s="49" t="n">
        <v>2.117703828813564</v>
      </c>
      <c r="K1231" s="49" t="n">
        <v>2.057227982926244</v>
      </c>
      <c r="L1231" s="49" t="n">
        <v>2.000148437561823</v>
      </c>
      <c r="M1231" s="49" t="n">
        <v>1.932248223630287</v>
      </c>
      <c r="N1231" s="49" t="n">
        <v>1.869175453850171</v>
      </c>
      <c r="O1231" s="49" t="n">
        <v>1.809415925060898</v>
      </c>
      <c r="P1231" s="49" t="n">
        <v>1.752665537759564</v>
      </c>
      <c r="Q1231" s="49" t="n">
        <v>1.697969019933556</v>
      </c>
      <c r="R1231" s="49" t="n">
        <v>1.644746074542698</v>
      </c>
      <c r="S1231" s="49" t="n">
        <v>1.594134186393946</v>
      </c>
      <c r="T1231" s="49" t="n">
        <v>1.545268670282568</v>
      </c>
      <c r="U1231" s="49" t="n">
        <v>1.498268042723861</v>
      </c>
      <c r="V1231" s="49" t="n">
        <v>1.452440350986247</v>
      </c>
      <c r="W1231" s="49" t="n">
        <v>1.406414439564919</v>
      </c>
      <c r="X1231" s="49" t="n">
        <v>1.361118605571457</v>
      </c>
      <c r="Y1231" s="49" t="n">
        <v>1.317545327141419</v>
      </c>
      <c r="Z1231" s="49" t="n">
        <v>1.279351151747508</v>
      </c>
      <c r="AA1231" s="49" t="n">
        <v>1.218995673853168</v>
      </c>
      <c r="AB1231" s="49" t="n">
        <v>1.177202615370935</v>
      </c>
      <c r="AC1231" s="49" t="n">
        <v>1.136939519890104</v>
      </c>
      <c r="AD1231" s="49" t="n">
        <v>1.098040953231925</v>
      </c>
      <c r="AE1231" s="49" t="n">
        <v>1.060367795152283</v>
      </c>
      <c r="AF1231" s="50" t="n">
        <v>1.023801984441458</v>
      </c>
    </row>
    <row r="1232" hidden="1" s="108">
      <c r="A1232" s="49" t="inlineStr">
        <is>
          <t>Kuwait_PV_3_low_temp_optimistic</t>
        </is>
      </c>
      <c r="B1232" s="49" t="n">
        <v>2.986683810757625</v>
      </c>
      <c r="C1232" s="49" t="n">
        <v>2.838165225865727</v>
      </c>
      <c r="D1232" s="49" t="n">
        <v>2.713416139180037</v>
      </c>
      <c r="E1232" s="49" t="n">
        <v>2.605489945516037</v>
      </c>
      <c r="F1232" s="49" t="n">
        <v>2.510025581434772</v>
      </c>
      <c r="G1232" s="49" t="n">
        <v>2.424124054519952</v>
      </c>
      <c r="H1232" s="49" t="n">
        <v>2.345770499314376</v>
      </c>
      <c r="I1232" s="49" t="n">
        <v>2.273513609126292</v>
      </c>
      <c r="J1232" s="49" t="n">
        <v>2.206276909384429</v>
      </c>
      <c r="K1232" s="49" t="n">
        <v>2.143242138526093</v>
      </c>
      <c r="L1232" s="49" t="n">
        <v>2.083774233337735</v>
      </c>
      <c r="M1232" s="49" t="n">
        <v>2.012959235578648</v>
      </c>
      <c r="N1232" s="49" t="n">
        <v>1.947213563900963</v>
      </c>
      <c r="O1232" s="49" t="n">
        <v>1.884945373312491</v>
      </c>
      <c r="P1232" s="49" t="n">
        <v>1.825834978304057</v>
      </c>
      <c r="Q1232" s="49" t="n">
        <v>1.768878182756591</v>
      </c>
      <c r="R1232" s="49" t="n">
        <v>1.713465007037785</v>
      </c>
      <c r="S1232" s="49" t="n">
        <v>1.660791214310795</v>
      </c>
      <c r="T1232" s="49" t="n">
        <v>1.60994787159079</v>
      </c>
      <c r="U1232" s="49" t="n">
        <v>1.561059594628586</v>
      </c>
      <c r="V1232" s="49" t="n">
        <v>1.513399061057601</v>
      </c>
      <c r="W1232" s="49" t="n">
        <v>1.465502565953213</v>
      </c>
      <c r="X1232" s="49" t="n">
        <v>1.418371809905938</v>
      </c>
      <c r="Y1232" s="49" t="n">
        <v>1.373050389272656</v>
      </c>
      <c r="Z1232" s="49" t="n">
        <v>1.333383377524244</v>
      </c>
      <c r="AA1232" s="49" t="n">
        <v>1.270412146748229</v>
      </c>
      <c r="AB1232" s="49" t="n">
        <v>1.226957266246679</v>
      </c>
      <c r="AC1232" s="49" t="n">
        <v>1.185110070462112</v>
      </c>
      <c r="AD1232" s="49" t="n">
        <v>1.144696884123733</v>
      </c>
      <c r="AE1232" s="49" t="n">
        <v>1.105571663039542</v>
      </c>
      <c r="AF1232" s="50" t="n">
        <v>1.067610475899635</v>
      </c>
    </row>
    <row r="1233" hidden="1" s="108">
      <c r="A1233" s="49" t="inlineStr">
        <is>
          <t>Kuwait_PV_4_low_temp_optimistic</t>
        </is>
      </c>
      <c r="B1233" s="49" t="n">
        <v>3.639368307707112</v>
      </c>
      <c r="C1233" s="49" t="n">
        <v>3.454491843055961</v>
      </c>
      <c r="D1233" s="49" t="n">
        <v>3.299700959903532</v>
      </c>
      <c r="E1233" s="49" t="n">
        <v>3.166197786153949</v>
      </c>
      <c r="F1233" s="49" t="n">
        <v>3.048458954565167</v>
      </c>
      <c r="G1233" s="49" t="n">
        <v>2.942812797011074</v>
      </c>
      <c r="H1233" s="49" t="n">
        <v>2.846707403852327</v>
      </c>
      <c r="I1233" s="49" t="n">
        <v>2.758304632708705</v>
      </c>
      <c r="J1233" s="49" t="n">
        <v>2.67624108771428</v>
      </c>
      <c r="K1233" s="49" t="n">
        <v>2.599480420280099</v>
      </c>
      <c r="L1233" s="49" t="n">
        <v>2.527218320956278</v>
      </c>
      <c r="M1233" s="49" t="n">
        <v>2.440902513588812</v>
      </c>
      <c r="N1233" s="49" t="n">
        <v>2.360963140816593</v>
      </c>
      <c r="O1233" s="49" t="n">
        <v>2.285388561090391</v>
      </c>
      <c r="P1233" s="49" t="n">
        <v>2.213775600517206</v>
      </c>
      <c r="Q1233" s="49" t="n">
        <v>2.144855195086652</v>
      </c>
      <c r="R1233" s="49" t="n">
        <v>2.077856611439418</v>
      </c>
      <c r="S1233" s="49" t="n">
        <v>2.01429314930914</v>
      </c>
      <c r="T1233" s="49" t="n">
        <v>1.953015912284811</v>
      </c>
      <c r="U1233" s="49" t="n">
        <v>1.894183295095219</v>
      </c>
      <c r="V1233" s="49" t="n">
        <v>1.836875844290826</v>
      </c>
      <c r="W1233" s="49" t="n">
        <v>1.779247554070813</v>
      </c>
      <c r="X1233" s="49" t="n">
        <v>1.722559125838346</v>
      </c>
      <c r="Y1233" s="49" t="n">
        <v>1.668131396969954</v>
      </c>
      <c r="Z1233" s="49" t="n">
        <v>1.620829890684933</v>
      </c>
      <c r="AA1233" s="49" t="n">
        <v>1.54401424786231</v>
      </c>
      <c r="AB1233" s="49" t="n">
        <v>1.491864747676366</v>
      </c>
      <c r="AC1233" s="49" t="n">
        <v>1.441722473034703</v>
      </c>
      <c r="AD1233" s="49" t="n">
        <v>1.393368081036655</v>
      </c>
      <c r="AE1233" s="49" t="n">
        <v>1.346617173010621</v>
      </c>
      <c r="AF1233" s="50" t="n">
        <v>1.301313314510503</v>
      </c>
    </row>
    <row r="1234" hidden="1" s="108">
      <c r="A1234" s="49" t="inlineStr">
        <is>
          <t>Kuwait_Onshore_3_high_temp_optimistic</t>
        </is>
      </c>
      <c r="B1234" s="49" t="n">
        <v>6.579752170466996</v>
      </c>
      <c r="C1234" s="49" t="n">
        <v>6.269878343457592</v>
      </c>
      <c r="D1234" s="49" t="n">
        <v>5.972843583100566</v>
      </c>
      <c r="E1234" s="49" t="n">
        <v>5.684963472501301</v>
      </c>
      <c r="F1234" s="49" t="n">
        <v>5.403563765862375</v>
      </c>
      <c r="G1234" s="49" t="n">
        <v>5.126623459485567</v>
      </c>
      <c r="H1234" s="49" t="n">
        <v>4.852560185039382</v>
      </c>
      <c r="I1234" s="49" t="n">
        <v>4.580094880224596</v>
      </c>
      <c r="J1234" s="49" t="n">
        <v>4.308162950035303</v>
      </c>
      <c r="K1234" s="49" t="n">
        <v>4.035853878445723</v>
      </c>
      <c r="L1234" s="49" t="n">
        <v>3.762368883250024</v>
      </c>
      <c r="M1234" s="49" t="n">
        <v>3.679554615758402</v>
      </c>
      <c r="N1234" s="49" t="n">
        <v>3.614195340616523</v>
      </c>
      <c r="O1234" s="49" t="n">
        <v>3.550769144546947</v>
      </c>
      <c r="P1234" s="49" t="n">
        <v>3.489398574417475</v>
      </c>
      <c r="Q1234" s="49" t="n">
        <v>3.430637712586232</v>
      </c>
      <c r="R1234" s="49" t="n">
        <v>3.372789433400813</v>
      </c>
      <c r="S1234" s="49" t="n">
        <v>3.316128635490261</v>
      </c>
      <c r="T1234" s="49" t="n">
        <v>3.263614024833902</v>
      </c>
      <c r="U1234" s="49" t="n">
        <v>3.210516639484568</v>
      </c>
      <c r="V1234" s="49" t="n">
        <v>3.157180529451972</v>
      </c>
      <c r="W1234" s="49" t="n">
        <v>3.110384187262407</v>
      </c>
      <c r="X1234" s="49" t="n">
        <v>3.065307113018184</v>
      </c>
      <c r="Y1234" s="49" t="n">
        <v>3.02103771169215</v>
      </c>
      <c r="Z1234" s="49" t="n">
        <v>2.982335679573471</v>
      </c>
      <c r="AA1234" s="49" t="n">
        <v>2.901225342230025</v>
      </c>
      <c r="AB1234" s="49" t="n">
        <v>2.85335381211407</v>
      </c>
      <c r="AC1234" s="49" t="n">
        <v>2.806838168039837</v>
      </c>
      <c r="AD1234" s="49" t="n">
        <v>2.761551852567888</v>
      </c>
      <c r="AE1234" s="49" t="n">
        <v>2.717384760810252</v>
      </c>
      <c r="AF1234" s="50" t="n">
        <v>2.674240529299214</v>
      </c>
    </row>
    <row r="1235" hidden="1" s="108">
      <c r="A1235" s="49" t="inlineStr">
        <is>
          <t>Kuwait_Offshore_1_high_temp_optimistic</t>
        </is>
      </c>
      <c r="B1235" s="49" t="n">
        <v>7.145396906133632</v>
      </c>
      <c r="C1235" s="49" t="n">
        <v>6.788906475395893</v>
      </c>
      <c r="D1235" s="49" t="n">
        <v>6.461456941625126</v>
      </c>
      <c r="E1235" s="49" t="n">
        <v>6.153914523242542</v>
      </c>
      <c r="F1235" s="49" t="n">
        <v>5.860501681972466</v>
      </c>
      <c r="G1235" s="49" t="n">
        <v>5.577322106343584</v>
      </c>
      <c r="H1235" s="49" t="n">
        <v>5.30161199407654</v>
      </c>
      <c r="I1235" s="49" t="n">
        <v>5.031327688079224</v>
      </c>
      <c r="J1235" s="49" t="n">
        <v>4.764903600824141</v>
      </c>
      <c r="K1235" s="49" t="n">
        <v>4.501102598696876</v>
      </c>
      <c r="L1235" s="49" t="n">
        <v>4.23891950537786</v>
      </c>
      <c r="M1235" s="49" t="n">
        <v>4.12082172101722</v>
      </c>
      <c r="N1235" s="49" t="n">
        <v>4.018276093658962</v>
      </c>
      <c r="O1235" s="49" t="n">
        <v>3.92574762056491</v>
      </c>
      <c r="P1235" s="49" t="n">
        <v>3.840948758845999</v>
      </c>
      <c r="Q1235" s="49" t="n">
        <v>3.762476144991974</v>
      </c>
      <c r="R1235" s="49" t="n">
        <v>3.68987682694764</v>
      </c>
      <c r="S1235" s="49" t="n">
        <v>3.620853736840013</v>
      </c>
      <c r="T1235" s="49" t="n">
        <v>3.555605468680884</v>
      </c>
      <c r="U1235" s="49" t="n">
        <v>3.494446214026372</v>
      </c>
      <c r="V1235" s="49" t="n">
        <v>3.434431890978634</v>
      </c>
      <c r="W1235" s="49" t="n">
        <v>3.365896719783144</v>
      </c>
      <c r="X1235" s="49" t="n">
        <v>3.300188749771464</v>
      </c>
      <c r="Y1235" s="49" t="n">
        <v>3.238471385633349</v>
      </c>
      <c r="Z1235" s="49" t="n">
        <v>3.183039105809879</v>
      </c>
      <c r="AA1235" s="49" t="n">
        <v>3.101106366099463</v>
      </c>
      <c r="AB1235" s="49" t="n">
        <v>3.044467053807038</v>
      </c>
      <c r="AC1235" s="49" t="n">
        <v>2.990565354757863</v>
      </c>
      <c r="AD1235" s="49" t="n">
        <v>2.939043577002693</v>
      </c>
      <c r="AE1235" s="49" t="n">
        <v>2.889609035823701</v>
      </c>
      <c r="AF1235" s="50" t="n">
        <v>2.842019339481664</v>
      </c>
    </row>
    <row r="1236" hidden="1" s="108">
      <c r="A1236" s="49" t="inlineStr">
        <is>
          <t>Kuwait_Offshore_2_high_temp_optimistic</t>
        </is>
      </c>
      <c r="B1236" s="49" t="n">
        <v>9.529115520565961</v>
      </c>
      <c r="C1236" s="49" t="n">
        <v>9.069642245865182</v>
      </c>
      <c r="D1236" s="49" t="n">
        <v>8.653313424344052</v>
      </c>
      <c r="E1236" s="49" t="n">
        <v>8.26689736660984</v>
      </c>
      <c r="F1236" s="49" t="n">
        <v>7.902046186958493</v>
      </c>
      <c r="G1236" s="49" t="n">
        <v>7.5531499137802</v>
      </c>
      <c r="H1236" s="49" t="n">
        <v>7.216247540654161</v>
      </c>
      <c r="I1236" s="49" t="n">
        <v>6.888427480466537</v>
      </c>
      <c r="J1236" s="49" t="n">
        <v>6.567475761180298</v>
      </c>
      <c r="K1236" s="49" t="n">
        <v>6.251658722256472</v>
      </c>
      <c r="L1236" s="49" t="n">
        <v>5.939582978939125</v>
      </c>
      <c r="M1236" s="49" t="n">
        <v>5.77141015220547</v>
      </c>
      <c r="N1236" s="49" t="n">
        <v>5.626355000400433</v>
      </c>
      <c r="O1236" s="49" t="n">
        <v>5.496180989847099</v>
      </c>
      <c r="P1236" s="49" t="n">
        <v>5.377484569872556</v>
      </c>
      <c r="Q1236" s="49" t="n">
        <v>5.268177941708833</v>
      </c>
      <c r="R1236" s="49" t="n">
        <v>5.167587884288384</v>
      </c>
      <c r="S1236" s="49" t="n">
        <v>5.072295675977839</v>
      </c>
      <c r="T1236" s="49" t="n">
        <v>4.982597640416326</v>
      </c>
      <c r="U1236" s="49" t="n">
        <v>4.898962248911811</v>
      </c>
      <c r="V1236" s="49" t="n">
        <v>4.817006812833927</v>
      </c>
      <c r="W1236" s="49" t="n">
        <v>4.722294049501864</v>
      </c>
      <c r="X1236" s="49" t="n">
        <v>4.631777855093617</v>
      </c>
      <c r="Y1236" s="49" t="n">
        <v>4.547194017121363</v>
      </c>
      <c r="Z1236" s="49" t="n">
        <v>4.471965213973759</v>
      </c>
      <c r="AA1236" s="49" t="n">
        <v>4.357232744602099</v>
      </c>
      <c r="AB1236" s="49" t="n">
        <v>4.280183046907184</v>
      </c>
      <c r="AC1236" s="49" t="n">
        <v>4.207207817209892</v>
      </c>
      <c r="AD1236" s="49" t="n">
        <v>4.137776163561467</v>
      </c>
      <c r="AE1236" s="49" t="n">
        <v>4.071453736115731</v>
      </c>
      <c r="AF1236" s="50" t="n">
        <v>4.007880871491309</v>
      </c>
    </row>
    <row r="1237" hidden="1" s="108">
      <c r="A1237" s="49" t="inlineStr">
        <is>
          <t>Kuwait_PV_2_high_temp_optimistic</t>
        </is>
      </c>
      <c r="B1237" s="49" t="n">
        <v>5.787370096414677</v>
      </c>
      <c r="C1237" s="49" t="n">
        <v>5.390845576351866</v>
      </c>
      <c r="D1237" s="49" t="n">
        <v>5.019310992704344</v>
      </c>
      <c r="E1237" s="49" t="n">
        <v>4.664943748233799</v>
      </c>
      <c r="F1237" s="49" t="n">
        <v>4.322792580232054</v>
      </c>
      <c r="G1237" s="49" t="n">
        <v>3.989532873673513</v>
      </c>
      <c r="H1237" s="49" t="n">
        <v>3.662825172675142</v>
      </c>
      <c r="I1237" s="49" t="n">
        <v>3.340958697407182</v>
      </c>
      <c r="J1237" s="49" t="n">
        <v>3.022641068342328</v>
      </c>
      <c r="K1237" s="49" t="n">
        <v>2.706868109640474</v>
      </c>
      <c r="L1237" s="49" t="n">
        <v>2.392839921439876</v>
      </c>
      <c r="M1237" s="49" t="n">
        <v>2.329999785000962</v>
      </c>
      <c r="N1237" s="49" t="n">
        <v>2.271151757928376</v>
      </c>
      <c r="O1237" s="49" t="n">
        <v>2.214960816711238</v>
      </c>
      <c r="P1237" s="49" t="n">
        <v>2.161184015198465</v>
      </c>
      <c r="Q1237" s="49" t="n">
        <v>2.108971780009958</v>
      </c>
      <c r="R1237" s="49" t="n">
        <v>2.057808556274758</v>
      </c>
      <c r="S1237" s="49" t="n">
        <v>2.008770975795625</v>
      </c>
      <c r="T1237" s="49" t="n">
        <v>1.961079139982187</v>
      </c>
      <c r="U1237" s="49" t="n">
        <v>1.914863839584367</v>
      </c>
      <c r="V1237" s="49" t="n">
        <v>1.869493469369594</v>
      </c>
      <c r="W1237" s="49" t="n">
        <v>1.823620363691607</v>
      </c>
      <c r="X1237" s="49" t="n">
        <v>1.778207773406226</v>
      </c>
      <c r="Y1237" s="49" t="n">
        <v>1.734209843338432</v>
      </c>
      <c r="Z1237" s="49" t="n">
        <v>1.695142712353205</v>
      </c>
      <c r="AA1237" s="49" t="n">
        <v>1.634623949205453</v>
      </c>
      <c r="AB1237" s="49" t="n">
        <v>1.591659943428791</v>
      </c>
      <c r="AC1237" s="49" t="n">
        <v>1.549974763426336</v>
      </c>
      <c r="AD1237" s="49" t="n">
        <v>1.50942424947227</v>
      </c>
      <c r="AE1237" s="49" t="n">
        <v>1.469887557109461</v>
      </c>
      <c r="AF1237" s="50" t="n">
        <v>1.431262479460667</v>
      </c>
    </row>
    <row r="1238" hidden="1" s="108">
      <c r="A1238" s="49" t="inlineStr">
        <is>
          <t>Kuwait_PV_3_high_temp_optimistic</t>
        </is>
      </c>
      <c r="B1238" s="49" t="n">
        <v>5.989044447019664</v>
      </c>
      <c r="C1238" s="49" t="n">
        <v>5.578430877517711</v>
      </c>
      <c r="D1238" s="49" t="n">
        <v>5.194178130110023</v>
      </c>
      <c r="E1238" s="49" t="n">
        <v>4.828025730096291</v>
      </c>
      <c r="F1238" s="49" t="n">
        <v>4.474744800850773</v>
      </c>
      <c r="G1238" s="49" t="n">
        <v>4.130823889705249</v>
      </c>
      <c r="H1238" s="49" t="n">
        <v>3.793791656504361</v>
      </c>
      <c r="I1238" s="49" t="n">
        <v>3.461840476532857</v>
      </c>
      <c r="J1238" s="49" t="n">
        <v>3.133604413359721</v>
      </c>
      <c r="K1238" s="49" t="n">
        <v>2.808021742166981</v>
      </c>
      <c r="L1238" s="49" t="n">
        <v>2.484246325761446</v>
      </c>
      <c r="M1238" s="49" t="n">
        <v>2.418801459837958</v>
      </c>
      <c r="N1238" s="49" t="n">
        <v>2.357559509826274</v>
      </c>
      <c r="O1238" s="49" t="n">
        <v>2.299114047351345</v>
      </c>
      <c r="P1238" s="49" t="n">
        <v>2.243208625124482</v>
      </c>
      <c r="Q1238" s="49" t="n">
        <v>2.188948466485104</v>
      </c>
      <c r="R1238" s="49" t="n">
        <v>2.135790633316937</v>
      </c>
      <c r="S1238" s="49" t="n">
        <v>2.084867735783072</v>
      </c>
      <c r="T1238" s="49" t="n">
        <v>2.03535865113912</v>
      </c>
      <c r="U1238" s="49" t="n">
        <v>1.98740063918239</v>
      </c>
      <c r="V1238" s="49" t="n">
        <v>1.940328922330856</v>
      </c>
      <c r="W1238" s="49" t="n">
        <v>1.892725673638416</v>
      </c>
      <c r="X1238" s="49" t="n">
        <v>1.845604691434541</v>
      </c>
      <c r="Y1238" s="49" t="n">
        <v>1.799970079745493</v>
      </c>
      <c r="Z1238" s="49" t="n">
        <v>1.759522477524397</v>
      </c>
      <c r="AA1238" s="49" t="n">
        <v>1.696496923028246</v>
      </c>
      <c r="AB1238" s="49" t="n">
        <v>1.651943404892307</v>
      </c>
      <c r="AC1238" s="49" t="n">
        <v>1.608734237194344</v>
      </c>
      <c r="AD1238" s="49" t="n">
        <v>1.566718025557462</v>
      </c>
      <c r="AE1238" s="49" t="n">
        <v>1.525767863788659</v>
      </c>
      <c r="AF1238" s="50" t="n">
        <v>1.485776420530129</v>
      </c>
    </row>
    <row r="1239" hidden="1" s="108">
      <c r="A1239" s="49" t="inlineStr">
        <is>
          <t>Kuwait_PV_4_high_temp_optimistic</t>
        </is>
      </c>
      <c r="B1239" s="49" t="n">
        <v>7.024071562933987</v>
      </c>
      <c r="C1239" s="49" t="n">
        <v>6.543520441479244</v>
      </c>
      <c r="D1239" s="49" t="n">
        <v>6.095645059375602</v>
      </c>
      <c r="E1239" s="49" t="n">
        <v>5.670189177454789</v>
      </c>
      <c r="F1239" s="49" t="n">
        <v>5.260661147898697</v>
      </c>
      <c r="G1239" s="49" t="n">
        <v>4.862701635729176</v>
      </c>
      <c r="H1239" s="49" t="n">
        <v>4.473242430531747</v>
      </c>
      <c r="I1239" s="49" t="n">
        <v>4.090039015190211</v>
      </c>
      <c r="J1239" s="49" t="n">
        <v>3.711394857975421</v>
      </c>
      <c r="K1239" s="49" t="n">
        <v>3.335990705671135</v>
      </c>
      <c r="L1239" s="49" t="n">
        <v>2.962774540484773</v>
      </c>
      <c r="M1239" s="49" t="n">
        <v>2.883767587413063</v>
      </c>
      <c r="N1239" s="49" t="n">
        <v>2.810040197425442</v>
      </c>
      <c r="O1239" s="49" t="n">
        <v>2.739821574573213</v>
      </c>
      <c r="P1239" s="49" t="n">
        <v>2.672788689208408</v>
      </c>
      <c r="Q1239" s="49" t="n">
        <v>2.607815064831337</v>
      </c>
      <c r="R1239" s="49" t="n">
        <v>2.544217213467844</v>
      </c>
      <c r="S1239" s="49" t="n">
        <v>2.483420667201073</v>
      </c>
      <c r="T1239" s="49" t="n">
        <v>2.424391783612649</v>
      </c>
      <c r="U1239" s="49" t="n">
        <v>2.36730324514558</v>
      </c>
      <c r="V1239" s="49" t="n">
        <v>2.311318312043146</v>
      </c>
      <c r="W1239" s="49" t="n">
        <v>2.254651719300476</v>
      </c>
      <c r="X1239" s="49" t="n">
        <v>2.198580994229669</v>
      </c>
      <c r="Y1239" s="49" t="n">
        <v>2.144371021670168</v>
      </c>
      <c r="Z1239" s="49" t="n">
        <v>2.096684576797988</v>
      </c>
      <c r="AA1239" s="49" t="n">
        <v>2.020543329410561</v>
      </c>
      <c r="AB1239" s="49" t="n">
        <v>1.967660857848158</v>
      </c>
      <c r="AC1239" s="49" t="n">
        <v>1.916462926764382</v>
      </c>
      <c r="AD1239" s="49" t="n">
        <v>1.866759724693797</v>
      </c>
      <c r="AE1239" s="49" t="n">
        <v>1.818392153462567</v>
      </c>
      <c r="AF1239" s="50" t="n">
        <v>1.771225664829717</v>
      </c>
    </row>
    <row r="1240" hidden="1" s="108">
      <c r="A1240" s="49" t="inlineStr">
        <is>
          <t>Kazakhstan_Onshore_2_low_temp_optimistic</t>
        </is>
      </c>
      <c r="B1240" s="49" t="n">
        <v>4.037584048213321</v>
      </c>
      <c r="C1240" s="49" t="n">
        <v>3.920171160994323</v>
      </c>
      <c r="D1240" s="49" t="n">
        <v>3.81591545972883</v>
      </c>
      <c r="E1240" s="49" t="n">
        <v>3.721935595787057</v>
      </c>
      <c r="F1240" s="49" t="n">
        <v>3.63618964581389</v>
      </c>
      <c r="G1240" s="49" t="n">
        <v>3.557180921168324</v>
      </c>
      <c r="H1240" s="49" t="n">
        <v>3.483781585910608</v>
      </c>
      <c r="I1240" s="49" t="n">
        <v>3.415121858067215</v>
      </c>
      <c r="J1240" s="49" t="n">
        <v>3.350517661341955</v>
      </c>
      <c r="K1240" s="49" t="n">
        <v>3.289421814622701</v>
      </c>
      <c r="L1240" s="49" t="n">
        <v>3.231390167522721</v>
      </c>
      <c r="M1240" s="49" t="n">
        <v>3.145655173923767</v>
      </c>
      <c r="N1240" s="49" t="n">
        <v>3.077496465092506</v>
      </c>
      <c r="O1240" s="49" t="n">
        <v>3.011657223138248</v>
      </c>
      <c r="P1240" s="49" t="n">
        <v>2.948231582769494</v>
      </c>
      <c r="Q1240" s="49" t="n">
        <v>2.887729464255378</v>
      </c>
      <c r="R1240" s="49" t="n">
        <v>2.828487136696212</v>
      </c>
      <c r="S1240" s="49" t="n">
        <v>2.770754475648134</v>
      </c>
      <c r="T1240" s="49" t="n">
        <v>2.717346492804325</v>
      </c>
      <c r="U1240" s="49" t="n">
        <v>2.663710173708723</v>
      </c>
      <c r="V1240" s="49" t="n">
        <v>2.610172819479997</v>
      </c>
      <c r="W1240" s="49" t="n">
        <v>2.563256807358215</v>
      </c>
      <c r="X1240" s="49" t="n">
        <v>2.518239271927805</v>
      </c>
      <c r="Y1240" s="49" t="n">
        <v>2.474242394562155</v>
      </c>
      <c r="Z1240" s="49" t="n">
        <v>2.435730975969824</v>
      </c>
      <c r="AA1240" s="49" t="n">
        <v>2.357673163853672</v>
      </c>
      <c r="AB1240" s="49" t="n">
        <v>2.311129657995775</v>
      </c>
      <c r="AC1240" s="49" t="n">
        <v>2.266107012615486</v>
      </c>
      <c r="AD1240" s="49" t="n">
        <v>2.222473046384922</v>
      </c>
      <c r="AE1240" s="49" t="n">
        <v>2.180112386326824</v>
      </c>
      <c r="AF1240" s="50" t="n">
        <v>2.138923717022355</v>
      </c>
    </row>
    <row r="1241" hidden="1" s="108">
      <c r="A1241" s="49" t="inlineStr">
        <is>
          <t>Kazakhstan_Onshore_3_low_temp_optimistic</t>
        </is>
      </c>
      <c r="B1241" s="49" t="n">
        <v>5.04009457165769</v>
      </c>
      <c r="C1241" s="49" t="n">
        <v>4.893283347762327</v>
      </c>
      <c r="D1241" s="49" t="n">
        <v>4.763009643886049</v>
      </c>
      <c r="E1241" s="49" t="n">
        <v>4.64565066670815</v>
      </c>
      <c r="F1241" s="49" t="n">
        <v>4.538639050723585</v>
      </c>
      <c r="G1241" s="49" t="n">
        <v>4.440092968267852</v>
      </c>
      <c r="H1241" s="49" t="n">
        <v>4.348594361316581</v>
      </c>
      <c r="I1241" s="49" t="n">
        <v>4.263049631923705</v>
      </c>
      <c r="J1241" s="49" t="n">
        <v>4.182598676968638</v>
      </c>
      <c r="K1241" s="49" t="n">
        <v>4.106553517381961</v>
      </c>
      <c r="L1241" s="49" t="n">
        <v>4.034355719319701</v>
      </c>
      <c r="M1241" s="49" t="n">
        <v>3.927420325481273</v>
      </c>
      <c r="N1241" s="49" t="n">
        <v>3.842571715085043</v>
      </c>
      <c r="O1241" s="49" t="n">
        <v>3.760632943270284</v>
      </c>
      <c r="P1241" s="49" t="n">
        <v>3.681722728835762</v>
      </c>
      <c r="Q1241" s="49" t="n">
        <v>3.606482550587763</v>
      </c>
      <c r="R1241" s="49" t="n">
        <v>3.532821112170088</v>
      </c>
      <c r="S1241" s="49" t="n">
        <v>3.461052807629937</v>
      </c>
      <c r="T1241" s="49" t="n">
        <v>3.39471745369668</v>
      </c>
      <c r="U1241" s="49" t="n">
        <v>3.328090623136075</v>
      </c>
      <c r="V1241" s="49" t="n">
        <v>3.261583878342581</v>
      </c>
      <c r="W1241" s="49" t="n">
        <v>3.203440919893372</v>
      </c>
      <c r="X1241" s="49" t="n">
        <v>3.147643348586975</v>
      </c>
      <c r="Y1241" s="49" t="n">
        <v>3.093086512434293</v>
      </c>
      <c r="Z1241" s="49" t="n">
        <v>3.04537905098778</v>
      </c>
      <c r="AA1241" s="49" t="n">
        <v>2.947952230605717</v>
      </c>
      <c r="AB1241" s="49" t="n">
        <v>2.890078531278023</v>
      </c>
      <c r="AC1241" s="49" t="n">
        <v>2.834073488893009</v>
      </c>
      <c r="AD1241" s="49" t="n">
        <v>2.779769802117615</v>
      </c>
      <c r="AE1241" s="49" t="n">
        <v>2.727021365185214</v>
      </c>
      <c r="AF1241" s="50" t="n">
        <v>2.675699795879451</v>
      </c>
    </row>
    <row r="1242" hidden="1" s="108">
      <c r="A1242" s="49" t="inlineStr">
        <is>
          <t>Kazakhstan_PV_4_low_temp_optimistic</t>
        </is>
      </c>
      <c r="B1242" s="49" t="n">
        <v>4.988809249164049</v>
      </c>
      <c r="C1242" s="49" t="n">
        <v>4.72294906602636</v>
      </c>
      <c r="D1242" s="49" t="n">
        <v>4.50184189333886</v>
      </c>
      <c r="E1242" s="49" t="n">
        <v>4.312394061825533</v>
      </c>
      <c r="F1242" s="49" t="n">
        <v>4.146385610295937</v>
      </c>
      <c r="G1242" s="49" t="n">
        <v>3.998352495438327</v>
      </c>
      <c r="H1242" s="49" t="n">
        <v>3.864497162930219</v>
      </c>
      <c r="I1242" s="49" t="n">
        <v>3.742084285299377</v>
      </c>
      <c r="J1242" s="49" t="n">
        <v>3.629085024128496</v>
      </c>
      <c r="K1242" s="49" t="n">
        <v>3.523957214551472</v>
      </c>
      <c r="L1242" s="49" t="n">
        <v>3.425503972710335</v>
      </c>
      <c r="M1242" s="49" t="n">
        <v>3.30706236621972</v>
      </c>
      <c r="N1242" s="49" t="n">
        <v>3.198036723830859</v>
      </c>
      <c r="O1242" s="49" t="n">
        <v>3.095423624938662</v>
      </c>
      <c r="P1242" s="49" t="n">
        <v>2.998621583712831</v>
      </c>
      <c r="Q1242" s="49" t="n">
        <v>2.90573678381656</v>
      </c>
      <c r="R1242" s="49" t="n">
        <v>2.815619724772467</v>
      </c>
      <c r="S1242" s="49" t="n">
        <v>2.730529967726795</v>
      </c>
      <c r="T1242" s="49" t="n">
        <v>2.648753523897365</v>
      </c>
      <c r="U1242" s="49" t="n">
        <v>2.57052762850225</v>
      </c>
      <c r="V1242" s="49" t="n">
        <v>2.49448117212224</v>
      </c>
      <c r="W1242" s="49" t="n">
        <v>2.417873516749623</v>
      </c>
      <c r="X1242" s="49" t="n">
        <v>2.342574694413991</v>
      </c>
      <c r="Y1242" s="49" t="n">
        <v>2.270556307553561</v>
      </c>
      <c r="Z1242" s="49" t="n">
        <v>2.209077195690724</v>
      </c>
      <c r="AA1242" s="49" t="n">
        <v>2.103482248279095</v>
      </c>
      <c r="AB1242" s="49" t="n">
        <v>2.034593787581032</v>
      </c>
      <c r="AC1242" s="49" t="n">
        <v>1.968611328879442</v>
      </c>
      <c r="AD1242" s="49" t="n">
        <v>1.905208399819995</v>
      </c>
      <c r="AE1242" s="49" t="n">
        <v>1.844110678447573</v>
      </c>
      <c r="AF1242" s="50" t="n">
        <v>1.785085572346715</v>
      </c>
    </row>
    <row r="1243" hidden="1" s="108">
      <c r="A1243" s="49" t="inlineStr">
        <is>
          <t>Kazakhstan_Onshore_2_high_temp_optimistic</t>
        </is>
      </c>
      <c r="B1243" s="49" t="n">
        <v>5.568913385003645</v>
      </c>
      <c r="C1243" s="49" t="n">
        <v>5.306516472680675</v>
      </c>
      <c r="D1243" s="49" t="n">
        <v>5.055262997693248</v>
      </c>
      <c r="E1243" s="49" t="n">
        <v>4.812055844953346</v>
      </c>
      <c r="F1243" s="49" t="n">
        <v>4.574654593958559</v>
      </c>
      <c r="G1243" s="49" t="n">
        <v>4.341373545911603</v>
      </c>
      <c r="H1243" s="49" t="n">
        <v>4.11090025176415</v>
      </c>
      <c r="I1243" s="49" t="n">
        <v>3.88218116923233</v>
      </c>
      <c r="J1243" s="49" t="n">
        <v>3.654346694914138</v>
      </c>
      <c r="K1243" s="49" t="n">
        <v>3.42666030266316</v>
      </c>
      <c r="L1243" s="49" t="n">
        <v>3.198482981644936</v>
      </c>
      <c r="M1243" s="49" t="n">
        <v>3.128043147724597</v>
      </c>
      <c r="N1243" s="49" t="n">
        <v>3.072562522834811</v>
      </c>
      <c r="O1243" s="49" t="n">
        <v>3.018735685963415</v>
      </c>
      <c r="P1243" s="49" t="n">
        <v>2.966667452978186</v>
      </c>
      <c r="Q1243" s="49" t="n">
        <v>2.916832432122916</v>
      </c>
      <c r="R1243" s="49" t="n">
        <v>2.867775993083675</v>
      </c>
      <c r="S1243" s="49" t="n">
        <v>2.819733606875856</v>
      </c>
      <c r="T1243" s="49" t="n">
        <v>2.775240311275269</v>
      </c>
      <c r="U1243" s="49" t="n">
        <v>2.730243793356212</v>
      </c>
      <c r="V1243" s="49" t="n">
        <v>2.685038924316809</v>
      </c>
      <c r="W1243" s="49" t="n">
        <v>2.645470517454044</v>
      </c>
      <c r="X1243" s="49" t="n">
        <v>2.607361187166215</v>
      </c>
      <c r="Y1243" s="49" t="n">
        <v>2.569929471795773</v>
      </c>
      <c r="Z1243" s="49" t="n">
        <v>2.537249744369733</v>
      </c>
      <c r="AA1243" s="49" t="n">
        <v>2.468254691177188</v>
      </c>
      <c r="AB1243" s="49" t="n">
        <v>2.427702590508909</v>
      </c>
      <c r="AC1243" s="49" t="n">
        <v>2.388297407794525</v>
      </c>
      <c r="AD1243" s="49" t="n">
        <v>2.349930137234404</v>
      </c>
      <c r="AE1243" s="49" t="n">
        <v>2.312505915376502</v>
      </c>
      <c r="AF1243" s="50" t="n">
        <v>2.275941690540045</v>
      </c>
    </row>
    <row r="1244" hidden="1" s="108">
      <c r="A1244" s="49" t="inlineStr">
        <is>
          <t>Kazakhstan_Onshore_3_high_temp_optimistic</t>
        </is>
      </c>
      <c r="B1244" s="49" t="n">
        <v>6.818322399754024</v>
      </c>
      <c r="C1244" s="49" t="n">
        <v>6.504743895731758</v>
      </c>
      <c r="D1244" s="49" t="n">
        <v>6.204825962243641</v>
      </c>
      <c r="E1244" s="49" t="n">
        <v>5.914566637654115</v>
      </c>
      <c r="F1244" s="49" t="n">
        <v>5.631050853292766</v>
      </c>
      <c r="G1244" s="49" t="n">
        <v>5.352064893702554</v>
      </c>
      <c r="H1244" s="49" t="n">
        <v>5.075864406950492</v>
      </c>
      <c r="I1244" s="49" t="n">
        <v>4.801027917437665</v>
      </c>
      <c r="J1244" s="49" t="n">
        <v>4.526360449397077</v>
      </c>
      <c r="K1244" s="49" t="n">
        <v>4.250827783412278</v>
      </c>
      <c r="L1244" s="49" t="n">
        <v>3.973510104520505</v>
      </c>
      <c r="M1244" s="49" t="n">
        <v>3.885931032998941</v>
      </c>
      <c r="N1244" s="49" t="n">
        <v>3.817176863492369</v>
      </c>
      <c r="O1244" s="49" t="n">
        <v>3.750500305897583</v>
      </c>
      <c r="P1244" s="49" t="n">
        <v>3.686033345762981</v>
      </c>
      <c r="Q1244" s="49" t="n">
        <v>3.624373437288683</v>
      </c>
      <c r="R1244" s="49" t="n">
        <v>3.563689657348861</v>
      </c>
      <c r="S1244" s="49" t="n">
        <v>3.504278433592733</v>
      </c>
      <c r="T1244" s="49" t="n">
        <v>3.449330767270528</v>
      </c>
      <c r="U1244" s="49" t="n">
        <v>3.393745892923876</v>
      </c>
      <c r="V1244" s="49" t="n">
        <v>3.3378949850591</v>
      </c>
      <c r="W1244" s="49" t="n">
        <v>3.289110800056818</v>
      </c>
      <c r="X1244" s="49" t="n">
        <v>3.242160125004373</v>
      </c>
      <c r="Y1244" s="49" t="n">
        <v>3.196059277733856</v>
      </c>
      <c r="Z1244" s="49" t="n">
        <v>3.155936830821574</v>
      </c>
      <c r="AA1244" s="49" t="n">
        <v>3.070099760092329</v>
      </c>
      <c r="AB1244" s="49" t="n">
        <v>3.020061935384428</v>
      </c>
      <c r="AC1244" s="49" t="n">
        <v>2.971464671638917</v>
      </c>
      <c r="AD1244" s="49" t="n">
        <v>2.924170739263731</v>
      </c>
      <c r="AE1244" s="49" t="n">
        <v>2.878060709970121</v>
      </c>
      <c r="AF1244" s="50" t="n">
        <v>2.833030023087061</v>
      </c>
    </row>
    <row r="1245" hidden="1" s="108">
      <c r="A1245" s="49" t="inlineStr">
        <is>
          <t>Kazakhstan_PV_4_high_temp_optimistic</t>
        </is>
      </c>
      <c r="B1245" s="49" t="n">
        <v>8.611647986949903</v>
      </c>
      <c r="C1245" s="49" t="n">
        <v>8.026439969280318</v>
      </c>
      <c r="D1245" s="49" t="n">
        <v>7.489487103851543</v>
      </c>
      <c r="E1245" s="49" t="n">
        <v>6.985281826073154</v>
      </c>
      <c r="F1245" s="49" t="n">
        <v>6.503984351160689</v>
      </c>
      <c r="G1245" s="49" t="n">
        <v>6.038962503931901</v>
      </c>
      <c r="H1245" s="49" t="n">
        <v>5.585523757427514</v>
      </c>
      <c r="I1245" s="49" t="n">
        <v>5.140210495507418</v>
      </c>
      <c r="J1245" s="49" t="n">
        <v>4.700384155555957</v>
      </c>
      <c r="K1245" s="49" t="n">
        <v>4.263967554814251</v>
      </c>
      <c r="L1245" s="49" t="n">
        <v>3.829278581701217</v>
      </c>
      <c r="M1245" s="49" t="n">
        <v>3.723441642307752</v>
      </c>
      <c r="N1245" s="49" t="n">
        <v>3.625472539630562</v>
      </c>
      <c r="O1245" s="49" t="n">
        <v>3.532716803272522</v>
      </c>
      <c r="P1245" s="49" t="n">
        <v>3.444690592178602</v>
      </c>
      <c r="Q1245" s="49" t="n">
        <v>3.359705299040227</v>
      </c>
      <c r="R1245" s="49" t="n">
        <v>3.276736449692629</v>
      </c>
      <c r="S1245" s="49" t="n">
        <v>3.197921968315486</v>
      </c>
      <c r="T1245" s="49" t="n">
        <v>3.121712328060944</v>
      </c>
      <c r="U1245" s="49" t="n">
        <v>3.048366836286156</v>
      </c>
      <c r="V1245" s="49" t="n">
        <v>2.976631115751872</v>
      </c>
      <c r="W1245" s="49" t="n">
        <v>2.903822895364175</v>
      </c>
      <c r="X1245" s="49" t="n">
        <v>2.831863291554753</v>
      </c>
      <c r="Y1245" s="49" t="n">
        <v>2.762648289806114</v>
      </c>
      <c r="Z1245" s="49" t="n">
        <v>2.70316533621342</v>
      </c>
      <c r="AA1245" s="49" t="n">
        <v>2.600994917637032</v>
      </c>
      <c r="AB1245" s="49" t="n">
        <v>2.533638359456134</v>
      </c>
      <c r="AC1245" s="49" t="n">
        <v>2.468760982413054</v>
      </c>
      <c r="AD1245" s="49" t="n">
        <v>2.406077762220328</v>
      </c>
      <c r="AE1245" s="49" t="n">
        <v>2.345349828092512</v>
      </c>
      <c r="AF1245" s="50" t="n">
        <v>2.286375201466191</v>
      </c>
    </row>
    <row r="1246" hidden="1" s="108">
      <c r="A1246" s="49" t="inlineStr">
        <is>
          <t>Israel_Offshore_1_low_temp_optimistic</t>
        </is>
      </c>
      <c r="B1246" s="49" t="n">
        <v>10.94310368025022</v>
      </c>
      <c r="C1246" s="49" t="n">
        <v>10.55303046062126</v>
      </c>
      <c r="D1246" s="49" t="n">
        <v>10.22535795307028</v>
      </c>
      <c r="E1246" s="49" t="n">
        <v>9.942059103988939</v>
      </c>
      <c r="F1246" s="49" t="n">
        <v>9.691840036738554</v>
      </c>
      <c r="G1246" s="49" t="n">
        <v>9.46718032227276</v>
      </c>
      <c r="H1246" s="49" t="n">
        <v>9.262832599684611</v>
      </c>
      <c r="I1246" s="49" t="n">
        <v>9.074997450162083</v>
      </c>
      <c r="J1246" s="49" t="n">
        <v>8.900839860676367</v>
      </c>
      <c r="K1246" s="49" t="n">
        <v>8.738191022454526</v>
      </c>
      <c r="L1246" s="49" t="n">
        <v>8.585356541565341</v>
      </c>
      <c r="M1246" s="49" t="n">
        <v>8.304519774092538</v>
      </c>
      <c r="N1246" s="49" t="n">
        <v>8.060090644832073</v>
      </c>
      <c r="O1246" s="49" t="n">
        <v>7.83945370262282</v>
      </c>
      <c r="P1246" s="49" t="n">
        <v>7.637322688311338</v>
      </c>
      <c r="Q1246" s="49" t="n">
        <v>7.450425174469452</v>
      </c>
      <c r="R1246" s="49" t="n">
        <v>7.27761473268064</v>
      </c>
      <c r="S1246" s="49" t="n">
        <v>7.113732532060056</v>
      </c>
      <c r="T1246" s="49" t="n">
        <v>6.959120150567619</v>
      </c>
      <c r="U1246" s="49" t="n">
        <v>6.814366391382528</v>
      </c>
      <c r="V1246" s="49" t="n">
        <v>6.673003339009444</v>
      </c>
      <c r="W1246" s="49" t="n">
        <v>6.514246510274221</v>
      </c>
      <c r="X1246" s="49" t="n">
        <v>6.362533351979482</v>
      </c>
      <c r="Y1246" s="49" t="n">
        <v>6.220290897952571</v>
      </c>
      <c r="Z1246" s="49" t="n">
        <v>6.092336956390215</v>
      </c>
      <c r="AA1246" s="49" t="n">
        <v>5.908639362393443</v>
      </c>
      <c r="AB1246" s="49" t="n">
        <v>5.779787672535937</v>
      </c>
      <c r="AC1246" s="49" t="n">
        <v>5.657488728900368</v>
      </c>
      <c r="AD1246" s="49" t="n">
        <v>5.540925900697418</v>
      </c>
      <c r="AE1246" s="49" t="n">
        <v>5.429429255562753</v>
      </c>
      <c r="AF1246" s="50" t="n">
        <v>5.32244248282606</v>
      </c>
    </row>
    <row r="1247" hidden="1" s="108">
      <c r="A1247" s="49" t="inlineStr">
        <is>
          <t>Israel_Offshore_2_low_temp_optimistic</t>
        </is>
      </c>
      <c r="B1247" s="49" t="n">
        <v>14.58943118172946</v>
      </c>
      <c r="C1247" s="49" t="n">
        <v>14.06151269113611</v>
      </c>
      <c r="D1247" s="49" t="n">
        <v>13.62006577487352</v>
      </c>
      <c r="E1247" s="49" t="n">
        <v>13.24009377416436</v>
      </c>
      <c r="F1247" s="49" t="n">
        <v>12.90593655747311</v>
      </c>
      <c r="G1247" s="49" t="n">
        <v>12.60716641554229</v>
      </c>
      <c r="H1247" s="49" t="n">
        <v>12.33650756493685</v>
      </c>
      <c r="I1247" s="49" t="n">
        <v>12.08869199114131</v>
      </c>
      <c r="J1247" s="49" t="n">
        <v>11.85978895625248</v>
      </c>
      <c r="K1247" s="49" t="n">
        <v>11.64679150043736</v>
      </c>
      <c r="L1247" s="49" t="n">
        <v>11.44735049918019</v>
      </c>
      <c r="M1247" s="49" t="n">
        <v>11.07160397485847</v>
      </c>
      <c r="N1247" s="49" t="n">
        <v>10.74621186027051</v>
      </c>
      <c r="O1247" s="49" t="n">
        <v>10.45368742653817</v>
      </c>
      <c r="P1247" s="49" t="n">
        <v>10.1867059872573</v>
      </c>
      <c r="Q1247" s="49" t="n">
        <v>9.940734537423101</v>
      </c>
      <c r="R1247" s="49" t="n">
        <v>9.714188365568303</v>
      </c>
      <c r="S1247" s="49" t="n">
        <v>9.499915107111081</v>
      </c>
      <c r="T1247" s="49" t="n">
        <v>9.298392664635884</v>
      </c>
      <c r="U1247" s="49" t="n">
        <v>9.11044213708302</v>
      </c>
      <c r="V1247" s="49" t="n">
        <v>8.927091560994128</v>
      </c>
      <c r="W1247" s="49" t="n">
        <v>8.719360757149728</v>
      </c>
      <c r="X1247" s="49" t="n">
        <v>8.521321249085171</v>
      </c>
      <c r="Y1247" s="49" t="n">
        <v>8.336346517807415</v>
      </c>
      <c r="Z1247" s="49" t="n">
        <v>8.171130956933396</v>
      </c>
      <c r="AA1247" s="49" t="n">
        <v>7.928437602799934</v>
      </c>
      <c r="AB1247" s="49" t="n">
        <v>7.761819732774144</v>
      </c>
      <c r="AC1247" s="49" t="n">
        <v>7.604230458819904</v>
      </c>
      <c r="AD1247" s="49" t="n">
        <v>7.454539429406128</v>
      </c>
      <c r="AE1247" s="49" t="n">
        <v>7.311819583496822</v>
      </c>
      <c r="AF1247" s="50" t="n">
        <v>7.1753013060923</v>
      </c>
    </row>
    <row r="1248" hidden="1" s="108">
      <c r="A1248" s="49" t="inlineStr">
        <is>
          <t>Israel_PV_2_low_temp_optimistic</t>
        </is>
      </c>
      <c r="B1248" s="49" t="n">
        <v>2.877200242848624</v>
      </c>
      <c r="C1248" s="49" t="n">
        <v>2.735547438154408</v>
      </c>
      <c r="D1248" s="49" t="n">
        <v>2.616365759308569</v>
      </c>
      <c r="E1248" s="49" t="n">
        <v>2.513092208393873</v>
      </c>
      <c r="F1248" s="49" t="n">
        <v>2.42160668217194</v>
      </c>
      <c r="G1248" s="49" t="n">
        <v>2.339170434215947</v>
      </c>
      <c r="H1248" s="49" t="n">
        <v>2.263880006458931</v>
      </c>
      <c r="I1248" s="49" t="n">
        <v>2.194364350103651</v>
      </c>
      <c r="J1248" s="49" t="n">
        <v>2.1296065180952</v>
      </c>
      <c r="K1248" s="49" t="n">
        <v>2.068833487399516</v>
      </c>
      <c r="L1248" s="49" t="n">
        <v>2.011445289760062</v>
      </c>
      <c r="M1248" s="49" t="n">
        <v>1.943235124249854</v>
      </c>
      <c r="N1248" s="49" t="n">
        <v>1.879840535759852</v>
      </c>
      <c r="O1248" s="49" t="n">
        <v>1.819752668602164</v>
      </c>
      <c r="P1248" s="49" t="n">
        <v>1.762668359916577</v>
      </c>
      <c r="Q1248" s="49" t="n">
        <v>1.707635716675109</v>
      </c>
      <c r="R1248" s="49" t="n">
        <v>1.654076470522935</v>
      </c>
      <c r="S1248" s="49" t="n">
        <v>1.603123723325918</v>
      </c>
      <c r="T1248" s="49" t="n">
        <v>1.553915884382428</v>
      </c>
      <c r="U1248" s="49" t="n">
        <v>1.50657089746199</v>
      </c>
      <c r="V1248" s="49" t="n">
        <v>1.460399303891127</v>
      </c>
      <c r="W1248" s="49" t="n">
        <v>1.414028316672856</v>
      </c>
      <c r="X1248" s="49" t="n">
        <v>1.368388234112668</v>
      </c>
      <c r="Y1248" s="49" t="n">
        <v>1.324467312470305</v>
      </c>
      <c r="Z1248" s="49" t="n">
        <v>1.285906303897834</v>
      </c>
      <c r="AA1248" s="49" t="n">
        <v>1.225281471837605</v>
      </c>
      <c r="AB1248" s="49" t="n">
        <v>1.183144356984714</v>
      </c>
      <c r="AC1248" s="49" t="n">
        <v>1.14253348050059</v>
      </c>
      <c r="AD1248" s="49" t="n">
        <v>1.103283741401465</v>
      </c>
      <c r="AE1248" s="49" t="n">
        <v>1.065256291612171</v>
      </c>
      <c r="AF1248" s="50" t="n">
        <v>1.028333293633335</v>
      </c>
    </row>
    <row r="1249" hidden="1" s="108">
      <c r="A1249" s="49" t="inlineStr">
        <is>
          <t>Israel_PV_3_low_temp_optimistic</t>
        </is>
      </c>
      <c r="B1249" s="49" t="n">
        <v>3.022774828251634</v>
      </c>
      <c r="C1249" s="49" t="n">
        <v>2.873253002462854</v>
      </c>
      <c r="D1249" s="49" t="n">
        <v>2.747550700942644</v>
      </c>
      <c r="E1249" s="49" t="n">
        <v>2.638709148784427</v>
      </c>
      <c r="F1249" s="49" t="n">
        <v>2.542359737467299</v>
      </c>
      <c r="G1249" s="49" t="n">
        <v>2.455598510389705</v>
      </c>
      <c r="H1249" s="49" t="n">
        <v>2.376407178106536</v>
      </c>
      <c r="I1249" s="49" t="n">
        <v>2.303331978786011</v>
      </c>
      <c r="J1249" s="49" t="n">
        <v>2.235294618663541</v>
      </c>
      <c r="K1249" s="49" t="n">
        <v>2.171475449363431</v>
      </c>
      <c r="L1249" s="49" t="n">
        <v>2.111238323674463</v>
      </c>
      <c r="M1249" s="49" t="n">
        <v>2.03956724467009</v>
      </c>
      <c r="N1249" s="49" t="n">
        <v>1.972990833231461</v>
      </c>
      <c r="O1249" s="49" t="n">
        <v>1.909910989152989</v>
      </c>
      <c r="P1249" s="49" t="n">
        <v>1.850006601364301</v>
      </c>
      <c r="Q1249" s="49" t="n">
        <v>1.792269544889312</v>
      </c>
      <c r="R1249" s="49" t="n">
        <v>1.736087430546277</v>
      </c>
      <c r="S1249" s="49" t="n">
        <v>1.682660257235212</v>
      </c>
      <c r="T1249" s="49" t="n">
        <v>1.631075587121688</v>
      </c>
      <c r="U1249" s="49" t="n">
        <v>1.581458338018243</v>
      </c>
      <c r="V1249" s="49" t="n">
        <v>1.533078412058041</v>
      </c>
      <c r="W1249" s="49" t="n">
        <v>1.484473550683071</v>
      </c>
      <c r="X1249" s="49" t="n">
        <v>1.436639947487902</v>
      </c>
      <c r="Y1249" s="49" t="n">
        <v>1.390624472427116</v>
      </c>
      <c r="Z1249" s="49" t="n">
        <v>1.350283968796031</v>
      </c>
      <c r="AA1249" s="49" t="n">
        <v>1.286568771698964</v>
      </c>
      <c r="AB1249" s="49" t="n">
        <v>1.24243445571107</v>
      </c>
      <c r="AC1249" s="49" t="n">
        <v>1.199914784903499</v>
      </c>
      <c r="AD1249" s="49" t="n">
        <v>1.158835149497803</v>
      </c>
      <c r="AE1249" s="49" t="n">
        <v>1.119048711954738</v>
      </c>
      <c r="AF1249" s="50" t="n">
        <v>1.08043086095997</v>
      </c>
    </row>
    <row r="1250" hidden="1" s="108">
      <c r="A1250" s="49" t="inlineStr">
        <is>
          <t>Israel_PV_4_low_temp_optimistic</t>
        </is>
      </c>
      <c r="B1250" s="49" t="n">
        <v>3.379604250159927</v>
      </c>
      <c r="C1250" s="49" t="n">
        <v>3.210541309730375</v>
      </c>
      <c r="D1250" s="49" t="n">
        <v>3.068670274474122</v>
      </c>
      <c r="E1250" s="49" t="n">
        <v>2.946041986813976</v>
      </c>
      <c r="F1250" s="49" t="n">
        <v>2.837665899506392</v>
      </c>
      <c r="G1250" s="49" t="n">
        <v>2.740224528748839</v>
      </c>
      <c r="H1250" s="49" t="n">
        <v>2.651412124450864</v>
      </c>
      <c r="I1250" s="49" t="n">
        <v>2.56956784540382</v>
      </c>
      <c r="J1250" s="49" t="n">
        <v>2.493459797170435</v>
      </c>
      <c r="K1250" s="49" t="n">
        <v>2.422151581611334</v>
      </c>
      <c r="L1250" s="49" t="n">
        <v>2.354916454341478</v>
      </c>
      <c r="M1250" s="49" t="n">
        <v>2.274785451977912</v>
      </c>
      <c r="N1250" s="49" t="n">
        <v>2.200438842233666</v>
      </c>
      <c r="O1250" s="49" t="n">
        <v>2.130057505686906</v>
      </c>
      <c r="P1250" s="49" t="n">
        <v>2.063275893398355</v>
      </c>
      <c r="Q1250" s="49" t="n">
        <v>1.998946628714312</v>
      </c>
      <c r="R1250" s="49" t="n">
        <v>1.93637283492327</v>
      </c>
      <c r="S1250" s="49" t="n">
        <v>1.876920204928072</v>
      </c>
      <c r="T1250" s="49" t="n">
        <v>1.819550387829231</v>
      </c>
      <c r="U1250" s="49" t="n">
        <v>1.764405588663618</v>
      </c>
      <c r="V1250" s="49" t="n">
        <v>1.710655080222622</v>
      </c>
      <c r="W1250" s="49" t="n">
        <v>1.656618369420189</v>
      </c>
      <c r="X1250" s="49" t="n">
        <v>1.60345520100604</v>
      </c>
      <c r="Y1250" s="49" t="n">
        <v>1.552358389539949</v>
      </c>
      <c r="Z1250" s="49" t="n">
        <v>1.507723693200521</v>
      </c>
      <c r="AA1250" s="49" t="n">
        <v>1.436449932513014</v>
      </c>
      <c r="AB1250" s="49" t="n">
        <v>1.38748208824537</v>
      </c>
      <c r="AC1250" s="49" t="n">
        <v>1.34035256189445</v>
      </c>
      <c r="AD1250" s="49" t="n">
        <v>1.294863656587003</v>
      </c>
      <c r="AE1250" s="49" t="n">
        <v>1.250849134260863</v>
      </c>
      <c r="AF1250" s="50" t="n">
        <v>1.208167932391615</v>
      </c>
    </row>
    <row r="1251" hidden="1" s="108">
      <c r="A1251" s="49" t="inlineStr">
        <is>
          <t>Israel_Offshore_1_high_temp_optimistic</t>
        </is>
      </c>
      <c r="B1251" s="49" t="n">
        <v>13.75690898840552</v>
      </c>
      <c r="C1251" s="49" t="n">
        <v>13.10748760487054</v>
      </c>
      <c r="D1251" s="49" t="n">
        <v>12.51377363443129</v>
      </c>
      <c r="E1251" s="49" t="n">
        <v>11.95564068958301</v>
      </c>
      <c r="F1251" s="49" t="n">
        <v>11.41997057989185</v>
      </c>
      <c r="G1251" s="49" t="n">
        <v>10.8975131568329</v>
      </c>
      <c r="H1251" s="49" t="n">
        <v>10.38128065736377</v>
      </c>
      <c r="I1251" s="49" t="n">
        <v>9.865650528701572</v>
      </c>
      <c r="J1251" s="49" t="n">
        <v>9.345824281942477</v>
      </c>
      <c r="K1251" s="49" t="n">
        <v>8.817476441105004</v>
      </c>
      <c r="L1251" s="49" t="n">
        <v>8.276508816150457</v>
      </c>
      <c r="M1251" s="49" t="n">
        <v>8.046349789699981</v>
      </c>
      <c r="N1251" s="49" t="n">
        <v>7.846349077912663</v>
      </c>
      <c r="O1251" s="49" t="n">
        <v>7.665772723954497</v>
      </c>
      <c r="P1251" s="49" t="n">
        <v>7.500183490924101</v>
      </c>
      <c r="Q1251" s="49" t="n">
        <v>7.346858819526188</v>
      </c>
      <c r="R1251" s="49" t="n">
        <v>7.204918609541354</v>
      </c>
      <c r="S1251" s="49" t="n">
        <v>7.06990962513114</v>
      </c>
      <c r="T1251" s="49" t="n">
        <v>6.942215358077581</v>
      </c>
      <c r="U1251" s="49" t="n">
        <v>6.822443157275123</v>
      </c>
      <c r="V1251" s="49" t="n">
        <v>6.704887880703785</v>
      </c>
      <c r="W1251" s="49" t="n">
        <v>6.570854263308892</v>
      </c>
      <c r="X1251" s="49" t="n">
        <v>6.442288189853108</v>
      </c>
      <c r="Y1251" s="49" t="n">
        <v>6.321439538569714</v>
      </c>
      <c r="Z1251" s="49" t="n">
        <v>6.212746187342447</v>
      </c>
      <c r="AA1251" s="49" t="n">
        <v>6.052742693263498</v>
      </c>
      <c r="AB1251" s="49" t="n">
        <v>5.941689954378981</v>
      </c>
      <c r="AC1251" s="49" t="n">
        <v>5.835918654707818</v>
      </c>
      <c r="AD1251" s="49" t="n">
        <v>5.734733940885395</v>
      </c>
      <c r="AE1251" s="49" t="n">
        <v>5.637567170823744</v>
      </c>
      <c r="AF1251" s="50" t="n">
        <v>5.543947349281932</v>
      </c>
    </row>
    <row r="1252" hidden="1" s="108">
      <c r="A1252" s="49" t="inlineStr">
        <is>
          <t>Israel_Offshore_2_high_temp_optimistic</t>
        </is>
      </c>
      <c r="B1252" s="49" t="n">
        <v>17.26990452150777</v>
      </c>
      <c r="C1252" s="49" t="n">
        <v>16.45598325166035</v>
      </c>
      <c r="D1252" s="49" t="n">
        <v>15.71859338143908</v>
      </c>
      <c r="E1252" s="49" t="n">
        <v>15.0323489540594</v>
      </c>
      <c r="F1252" s="49" t="n">
        <v>14.38100963350721</v>
      </c>
      <c r="G1252" s="49" t="n">
        <v>13.75343679481905</v>
      </c>
      <c r="H1252" s="49" t="n">
        <v>13.1415370811981</v>
      </c>
      <c r="I1252" s="49" t="n">
        <v>12.53912585913805</v>
      </c>
      <c r="J1252" s="49" t="n">
        <v>11.94125578986083</v>
      </c>
      <c r="K1252" s="49" t="n">
        <v>11.34379724279774</v>
      </c>
      <c r="L1252" s="49" t="n">
        <v>10.74316259832036</v>
      </c>
      <c r="M1252" s="49" t="n">
        <v>10.44001334890067</v>
      </c>
      <c r="N1252" s="49" t="n">
        <v>10.17817197029054</v>
      </c>
      <c r="O1252" s="49" t="n">
        <v>9.942923031145117</v>
      </c>
      <c r="P1252" s="49" t="n">
        <v>9.728184994495354</v>
      </c>
      <c r="Q1252" s="49" t="n">
        <v>9.530227047515959</v>
      </c>
      <c r="R1252" s="49" t="n">
        <v>9.347845206803317</v>
      </c>
      <c r="S1252" s="49" t="n">
        <v>9.174932541654252</v>
      </c>
      <c r="T1252" s="49" t="n">
        <v>9.012017298535376</v>
      </c>
      <c r="U1252" s="49" t="n">
        <v>8.859935063661766</v>
      </c>
      <c r="V1252" s="49" t="n">
        <v>8.710858643136719</v>
      </c>
      <c r="W1252" s="49" t="n">
        <v>8.539069599653152</v>
      </c>
      <c r="X1252" s="49" t="n">
        <v>8.374754687467361</v>
      </c>
      <c r="Y1252" s="49" t="n">
        <v>8.221005539096007</v>
      </c>
      <c r="Z1252" s="49" t="n">
        <v>8.083919591541823</v>
      </c>
      <c r="AA1252" s="49" t="n">
        <v>7.876351232303832</v>
      </c>
      <c r="AB1252" s="49" t="n">
        <v>7.735971404670158</v>
      </c>
      <c r="AC1252" s="49" t="n">
        <v>7.602822960782381</v>
      </c>
      <c r="AD1252" s="49" t="n">
        <v>7.475954208415329</v>
      </c>
      <c r="AE1252" s="49" t="n">
        <v>7.354586394733286</v>
      </c>
      <c r="AF1252" s="50" t="n">
        <v>7.238074562349635</v>
      </c>
    </row>
    <row r="1253" hidden="1" s="108">
      <c r="A1253" s="49" t="inlineStr">
        <is>
          <t>Israel_PV_2_high_temp_optimistic</t>
        </is>
      </c>
      <c r="B1253" s="49" t="n">
        <v>5.848499868620393</v>
      </c>
      <c r="C1253" s="49" t="n">
        <v>5.448555149321917</v>
      </c>
      <c r="D1253" s="49" t="n">
        <v>5.073255140406289</v>
      </c>
      <c r="E1253" s="49" t="n">
        <v>4.714952598979304</v>
      </c>
      <c r="F1253" s="49" t="n">
        <v>4.368811080273864</v>
      </c>
      <c r="G1253" s="49" t="n">
        <v>4.031586401093606</v>
      </c>
      <c r="H1253" s="49" t="n">
        <v>3.700998721017181</v>
      </c>
      <c r="I1253" s="49" t="n">
        <v>3.375383654715302</v>
      </c>
      <c r="J1253" s="49" t="n">
        <v>3.053486511874607</v>
      </c>
      <c r="K1253" s="49" t="n">
        <v>2.734334921688069</v>
      </c>
      <c r="L1253" s="49" t="n">
        <v>2.417156742973282</v>
      </c>
      <c r="M1253" s="49" t="n">
        <v>2.353782836373869</v>
      </c>
      <c r="N1253" s="49" t="n">
        <v>2.294402262262679</v>
      </c>
      <c r="O1253" s="49" t="n">
        <v>2.237680374116097</v>
      </c>
      <c r="P1253" s="49" t="n">
        <v>2.183377231312389</v>
      </c>
      <c r="Q1253" s="49" t="n">
        <v>2.130642176971294</v>
      </c>
      <c r="R1253" s="49" t="n">
        <v>2.078958755283877</v>
      </c>
      <c r="S1253" s="49" t="n">
        <v>2.029412526243089</v>
      </c>
      <c r="T1253" s="49" t="n">
        <v>1.981221050997424</v>
      </c>
      <c r="U1253" s="49" t="n">
        <v>1.934518129240359</v>
      </c>
      <c r="V1253" s="49" t="n">
        <v>1.888668902752953</v>
      </c>
      <c r="W1253" s="49" t="n">
        <v>1.842326283144361</v>
      </c>
      <c r="X1253" s="49" t="n">
        <v>1.796447784712703</v>
      </c>
      <c r="Y1253" s="49" t="n">
        <v>1.751994633919485</v>
      </c>
      <c r="Z1253" s="49" t="n">
        <v>1.712507880891641</v>
      </c>
      <c r="AA1253" s="49" t="n">
        <v>1.651413430894615</v>
      </c>
      <c r="AB1253" s="49" t="n">
        <v>1.608002435009312</v>
      </c>
      <c r="AC1253" s="49" t="n">
        <v>1.565877513345699</v>
      </c>
      <c r="AD1253" s="49" t="n">
        <v>1.5248926021603</v>
      </c>
      <c r="AE1253" s="49" t="n">
        <v>1.484925256801724</v>
      </c>
      <c r="AF1253" s="50" t="n">
        <v>1.445871913952164</v>
      </c>
    </row>
    <row r="1254" hidden="1" s="108">
      <c r="A1254" s="49" t="inlineStr">
        <is>
          <t>Israel_PV_3_high_temp_optimistic</t>
        </is>
      </c>
      <c r="B1254" s="49" t="n">
        <v>6.089204946997286</v>
      </c>
      <c r="C1254" s="49" t="n">
        <v>5.674377084211572</v>
      </c>
      <c r="D1254" s="49" t="n">
        <v>5.285607659155628</v>
      </c>
      <c r="E1254" s="49" t="n">
        <v>4.914625487733296</v>
      </c>
      <c r="F1254" s="49" t="n">
        <v>4.556190527216042</v>
      </c>
      <c r="G1254" s="49" t="n">
        <v>4.206779608556312</v>
      </c>
      <c r="H1254" s="49" t="n">
        <v>3.863909073797223</v>
      </c>
      <c r="I1254" s="49" t="n">
        <v>3.525758342725609</v>
      </c>
      <c r="J1254" s="49" t="n">
        <v>3.190947853912661</v>
      </c>
      <c r="K1254" s="49" t="n">
        <v>2.858401556491321</v>
      </c>
      <c r="L1254" s="49" t="n">
        <v>2.527258253054211</v>
      </c>
      <c r="M1254" s="49" t="n">
        <v>2.460935208376067</v>
      </c>
      <c r="N1254" s="49" t="n">
        <v>2.398809533417941</v>
      </c>
      <c r="O1254" s="49" t="n">
        <v>2.339477909428184</v>
      </c>
      <c r="P1254" s="49" t="n">
        <v>2.282686959732394</v>
      </c>
      <c r="Q1254" s="49" t="n">
        <v>2.227542752783159</v>
      </c>
      <c r="R1254" s="49" t="n">
        <v>2.173502651281037</v>
      </c>
      <c r="S1254" s="49" t="n">
        <v>2.1217046438414</v>
      </c>
      <c r="T1254" s="49" t="n">
        <v>2.071327063080995</v>
      </c>
      <c r="U1254" s="49" t="n">
        <v>2.02250946669996</v>
      </c>
      <c r="V1254" s="49" t="n">
        <v>1.974585610711166</v>
      </c>
      <c r="W1254" s="49" t="n">
        <v>1.926136775056471</v>
      </c>
      <c r="X1254" s="49" t="n">
        <v>1.878173853014442</v>
      </c>
      <c r="Y1254" s="49" t="n">
        <v>1.831704192398341</v>
      </c>
      <c r="Z1254" s="49" t="n">
        <v>1.79043852131054</v>
      </c>
      <c r="AA1254" s="49" t="n">
        <v>1.726528522708862</v>
      </c>
      <c r="AB1254" s="49" t="n">
        <v>1.681149614990911</v>
      </c>
      <c r="AC1254" s="49" t="n">
        <v>1.63711757132963</v>
      </c>
      <c r="AD1254" s="49" t="n">
        <v>1.594279166923756</v>
      </c>
      <c r="AE1254" s="49" t="n">
        <v>1.552505953441803</v>
      </c>
      <c r="AF1254" s="50" t="n">
        <v>1.511689289262487</v>
      </c>
    </row>
    <row r="1255" hidden="1" s="108">
      <c r="A1255" s="49" t="inlineStr">
        <is>
          <t>Israel_PV_4_high_temp_optimistic</t>
        </is>
      </c>
      <c r="B1255" s="49" t="n">
        <v>6.678929623638339</v>
      </c>
      <c r="C1255" s="49" t="n">
        <v>6.22335248232447</v>
      </c>
      <c r="D1255" s="49" t="n">
        <v>5.797979475578762</v>
      </c>
      <c r="E1255" s="49" t="n">
        <v>5.393098565174985</v>
      </c>
      <c r="F1255" s="49" t="n">
        <v>5.002548507680533</v>
      </c>
      <c r="G1255" s="49" t="n">
        <v>4.622179018953119</v>
      </c>
      <c r="H1255" s="49" t="n">
        <v>4.249057018658322</v>
      </c>
      <c r="I1255" s="49" t="n">
        <v>3.881025421264597</v>
      </c>
      <c r="J1255" s="49" t="n">
        <v>3.516442795916557</v>
      </c>
      <c r="K1255" s="49" t="n">
        <v>3.154022094749652</v>
      </c>
      <c r="L1255" s="49" t="n">
        <v>2.792726622616367</v>
      </c>
      <c r="M1255" s="49" t="n">
        <v>2.718921855679877</v>
      </c>
      <c r="N1255" s="49" t="n">
        <v>2.649908201624704</v>
      </c>
      <c r="O1255" s="49" t="n">
        <v>2.584081342952046</v>
      </c>
      <c r="P1255" s="49" t="n">
        <v>2.52114856515645</v>
      </c>
      <c r="Q1255" s="49" t="n">
        <v>2.460089288377322</v>
      </c>
      <c r="R1255" s="49" t="n">
        <v>2.400284261823369</v>
      </c>
      <c r="S1255" s="49" t="n">
        <v>2.343024864056329</v>
      </c>
      <c r="T1255" s="49" t="n">
        <v>2.287374629408769</v>
      </c>
      <c r="U1255" s="49" t="n">
        <v>2.233489941509069</v>
      </c>
      <c r="V1255" s="49" t="n">
        <v>2.180612725409374</v>
      </c>
      <c r="W1255" s="49" t="n">
        <v>2.127123119379595</v>
      </c>
      <c r="X1255" s="49" t="n">
        <v>2.074180722805123</v>
      </c>
      <c r="Y1255" s="49" t="n">
        <v>2.02293066373966</v>
      </c>
      <c r="Z1255" s="49" t="n">
        <v>1.977593597040791</v>
      </c>
      <c r="AA1255" s="49" t="n">
        <v>1.906504379655284</v>
      </c>
      <c r="AB1255" s="49" t="n">
        <v>1.856479020503897</v>
      </c>
      <c r="AC1255" s="49" t="n">
        <v>1.80798472777794</v>
      </c>
      <c r="AD1255" s="49" t="n">
        <v>1.76084907765185</v>
      </c>
      <c r="AE1255" s="49" t="n">
        <v>1.714927538834083</v>
      </c>
      <c r="AF1255" s="50" t="n">
        <v>1.670097875907988</v>
      </c>
    </row>
    <row r="1256" hidden="1" s="108">
      <c r="A1256" s="49" t="inlineStr">
        <is>
          <t>Libya_Offshore_1_low_temp_optimistic</t>
        </is>
      </c>
      <c r="B1256" s="49" t="n">
        <v>5.774058902984436</v>
      </c>
      <c r="C1256" s="49" t="n">
        <v>5.567934378679483</v>
      </c>
      <c r="D1256" s="49" t="n">
        <v>5.394859281928943</v>
      </c>
      <c r="E1256" s="49" t="n">
        <v>5.245286433839331</v>
      </c>
      <c r="F1256" s="49" t="n">
        <v>5.113234621047159</v>
      </c>
      <c r="G1256" s="49" t="n">
        <v>4.994721075672928</v>
      </c>
      <c r="H1256" s="49" t="n">
        <v>4.886966854753877</v>
      </c>
      <c r="I1256" s="49" t="n">
        <v>4.787959845112447</v>
      </c>
      <c r="J1256" s="49" t="n">
        <v>4.696198679019531</v>
      </c>
      <c r="K1256" s="49" t="n">
        <v>4.610534805366756</v>
      </c>
      <c r="L1256" s="49" t="n">
        <v>4.530070917711738</v>
      </c>
      <c r="M1256" s="49" t="n">
        <v>4.381840992910835</v>
      </c>
      <c r="N1256" s="49" t="n">
        <v>4.252895390801807</v>
      </c>
      <c r="O1256" s="49" t="n">
        <v>4.136548409583324</v>
      </c>
      <c r="P1256" s="49" t="n">
        <v>4.02999822171235</v>
      </c>
      <c r="Q1256" s="49" t="n">
        <v>3.931510274922235</v>
      </c>
      <c r="R1256" s="49" t="n">
        <v>3.840476488738122</v>
      </c>
      <c r="S1256" s="49" t="n">
        <v>3.754163499943364</v>
      </c>
      <c r="T1256" s="49" t="n">
        <v>3.672751849014027</v>
      </c>
      <c r="U1256" s="49" t="n">
        <v>3.596552981110826</v>
      </c>
      <c r="V1256" s="49" t="n">
        <v>3.522140808507952</v>
      </c>
      <c r="W1256" s="49" t="n">
        <v>3.438514500446315</v>
      </c>
      <c r="X1256" s="49" t="n">
        <v>3.358620104438622</v>
      </c>
      <c r="Y1256" s="49" t="n">
        <v>3.283743763084823</v>
      </c>
      <c r="Z1256" s="49" t="n">
        <v>3.216438389177989</v>
      </c>
      <c r="AA1256" s="49" t="n">
        <v>3.119604204796349</v>
      </c>
      <c r="AB1256" s="49" t="n">
        <v>3.051826559256846</v>
      </c>
      <c r="AC1256" s="49" t="n">
        <v>2.987523050185198</v>
      </c>
      <c r="AD1256" s="49" t="n">
        <v>2.926261494005044</v>
      </c>
      <c r="AE1256" s="49" t="n">
        <v>2.867687355938352</v>
      </c>
      <c r="AF1256" s="50" t="n">
        <v>2.811506241686477</v>
      </c>
    </row>
    <row r="1257" hidden="1" s="108">
      <c r="A1257" s="49" t="inlineStr">
        <is>
          <t>Libya_Offshore_2_low_temp_optimistic</t>
        </is>
      </c>
      <c r="B1257" s="49" t="n">
        <v>7.844947399823639</v>
      </c>
      <c r="C1257" s="49" t="n">
        <v>7.560719979371516</v>
      </c>
      <c r="D1257" s="49" t="n">
        <v>7.323135731487926</v>
      </c>
      <c r="E1257" s="49" t="n">
        <v>7.118711866007211</v>
      </c>
      <c r="F1257" s="49" t="n">
        <v>6.939001623564662</v>
      </c>
      <c r="G1257" s="49" t="n">
        <v>6.778380546383454</v>
      </c>
      <c r="H1257" s="49" t="n">
        <v>6.632924275881167</v>
      </c>
      <c r="I1257" s="49" t="n">
        <v>6.499791406580584</v>
      </c>
      <c r="J1257" s="49" t="n">
        <v>6.37686183118038</v>
      </c>
      <c r="K1257" s="49" t="n">
        <v>6.262513705683646</v>
      </c>
      <c r="L1257" s="49" t="n">
        <v>6.155480004485762</v>
      </c>
      <c r="M1257" s="49" t="n">
        <v>5.953381522957601</v>
      </c>
      <c r="N1257" s="49" t="n">
        <v>5.778445750716902</v>
      </c>
      <c r="O1257" s="49" t="n">
        <v>5.621235581543066</v>
      </c>
      <c r="P1257" s="49" t="n">
        <v>5.477797700447995</v>
      </c>
      <c r="Q1257" s="49" t="n">
        <v>5.345685415056263</v>
      </c>
      <c r="R1257" s="49" t="n">
        <v>5.224042871538615</v>
      </c>
      <c r="S1257" s="49" t="n">
        <v>5.10901089692029</v>
      </c>
      <c r="T1257" s="49" t="n">
        <v>5.000846817889685</v>
      </c>
      <c r="U1257" s="49" t="n">
        <v>4.899993036029092</v>
      </c>
      <c r="V1257" s="49" t="n">
        <v>4.801609660770842</v>
      </c>
      <c r="W1257" s="49" t="n">
        <v>4.690105864228341</v>
      </c>
      <c r="X1257" s="49" t="n">
        <v>4.583820079096766</v>
      </c>
      <c r="Y1257" s="49" t="n">
        <v>4.484571723424533</v>
      </c>
      <c r="Z1257" s="49" t="n">
        <v>4.395971240189693</v>
      </c>
      <c r="AA1257" s="49" t="n">
        <v>4.265574101143178</v>
      </c>
      <c r="AB1257" s="49" t="n">
        <v>4.176199090338554</v>
      </c>
      <c r="AC1257" s="49" t="n">
        <v>4.091684217021208</v>
      </c>
      <c r="AD1257" s="49" t="n">
        <v>4.011419739628065</v>
      </c>
      <c r="AE1257" s="49" t="n">
        <v>3.934905584606059</v>
      </c>
      <c r="AF1257" s="50" t="n">
        <v>3.86172661471774</v>
      </c>
    </row>
    <row r="1258" hidden="1" s="108">
      <c r="A1258" s="49" t="inlineStr">
        <is>
          <t>Libya_PV_2_low_temp_optimistic</t>
        </is>
      </c>
      <c r="B1258" s="49" t="n">
        <v>2.889302105846311</v>
      </c>
      <c r="C1258" s="49" t="n">
        <v>2.747305475337516</v>
      </c>
      <c r="D1258" s="49" t="n">
        <v>2.62781474766458</v>
      </c>
      <c r="E1258" s="49" t="n">
        <v>2.524255754257707</v>
      </c>
      <c r="F1258" s="49" t="n">
        <v>2.432501331413272</v>
      </c>
      <c r="G1258" s="49" t="n">
        <v>2.349808015129965</v>
      </c>
      <c r="H1258" s="49" t="n">
        <v>2.274269057673241</v>
      </c>
      <c r="I1258" s="49" t="n">
        <v>2.204511037739172</v>
      </c>
      <c r="J1258" s="49" t="n">
        <v>2.139515250335859</v>
      </c>
      <c r="K1258" s="49" t="n">
        <v>2.078507340907184</v>
      </c>
      <c r="L1258" s="49" t="n">
        <v>2.020886314303181</v>
      </c>
      <c r="M1258" s="49" t="n">
        <v>1.952389365025837</v>
      </c>
      <c r="N1258" s="49" t="n">
        <v>1.888713740672591</v>
      </c>
      <c r="O1258" s="49" t="n">
        <v>1.828349120981443</v>
      </c>
      <c r="P1258" s="49" t="n">
        <v>1.77099163457889</v>
      </c>
      <c r="Q1258" s="49" t="n">
        <v>1.715688638144629</v>
      </c>
      <c r="R1258" s="49" t="n">
        <v>1.661861432447259</v>
      </c>
      <c r="S1258" s="49" t="n">
        <v>1.610642938602062</v>
      </c>
      <c r="T1258" s="49" t="n">
        <v>1.56117109953484</v>
      </c>
      <c r="U1258" s="49" t="n">
        <v>1.513563546703284</v>
      </c>
      <c r="V1258" s="49" t="n">
        <v>1.467130609496971</v>
      </c>
      <c r="W1258" s="49" t="n">
        <v>1.420488068642452</v>
      </c>
      <c r="X1258" s="49" t="n">
        <v>1.374582534998205</v>
      </c>
      <c r="Y1258" s="49" t="n">
        <v>1.330402577332762</v>
      </c>
      <c r="Z1258" s="49" t="n">
        <v>1.291590825928618</v>
      </c>
      <c r="AA1258" s="49" t="n">
        <v>1.230711317124913</v>
      </c>
      <c r="AB1258" s="49" t="n">
        <v>1.188332865029631</v>
      </c>
      <c r="AC1258" s="49" t="n">
        <v>1.14748799338187</v>
      </c>
      <c r="AD1258" s="49" t="n">
        <v>1.108011902707752</v>
      </c>
      <c r="AE1258" s="49" t="n">
        <v>1.069765992599067</v>
      </c>
      <c r="AF1258" s="50" t="n">
        <v>1.032632630084506</v>
      </c>
    </row>
    <row r="1259" hidden="1" s="108">
      <c r="A1259" s="49" t="inlineStr">
        <is>
          <t>Libya_PV_3_low_temp_optimistic</t>
        </is>
      </c>
      <c r="B1259" s="49" t="n">
        <v>3.033958148613196</v>
      </c>
      <c r="C1259" s="49" t="n">
        <v>2.884116100790695</v>
      </c>
      <c r="D1259" s="49" t="n">
        <v>2.75813815041685</v>
      </c>
      <c r="E1259" s="49" t="n">
        <v>2.649049313667263</v>
      </c>
      <c r="F1259" s="49" t="n">
        <v>2.552470589504234</v>
      </c>
      <c r="G1259" s="49" t="n">
        <v>2.465490991024831</v>
      </c>
      <c r="H1259" s="49" t="n">
        <v>2.386087275472107</v>
      </c>
      <c r="I1259" s="49" t="n">
        <v>2.312802079242875</v>
      </c>
      <c r="J1259" s="49" t="n">
        <v>2.244554423855326</v>
      </c>
      <c r="K1259" s="49" t="n">
        <v>2.180522620219656</v>
      </c>
      <c r="L1259" s="49" t="n">
        <v>2.120068945833256</v>
      </c>
      <c r="M1259" s="49" t="n">
        <v>2.048148140694954</v>
      </c>
      <c r="N1259" s="49" t="n">
        <v>1.981315215032381</v>
      </c>
      <c r="O1259" s="49" t="n">
        <v>1.917975996062223</v>
      </c>
      <c r="P1259" s="49" t="n">
        <v>1.857810671338991</v>
      </c>
      <c r="Q1259" s="49" t="n">
        <v>1.799813302588861</v>
      </c>
      <c r="R1259" s="49" t="n">
        <v>1.743372750854821</v>
      </c>
      <c r="S1259" s="49" t="n">
        <v>1.689687726234794</v>
      </c>
      <c r="T1259" s="49" t="n">
        <v>1.637847456936829</v>
      </c>
      <c r="U1259" s="49" t="n">
        <v>1.587977058491256</v>
      </c>
      <c r="V1259" s="49" t="n">
        <v>1.539347515259513</v>
      </c>
      <c r="W1259" s="49" t="n">
        <v>1.490486062032818</v>
      </c>
      <c r="X1259" s="49" t="n">
        <v>1.442401549955716</v>
      </c>
      <c r="Y1259" s="49" t="n">
        <v>1.39614037316345</v>
      </c>
      <c r="Z1259" s="49" t="n">
        <v>1.355558425497568</v>
      </c>
      <c r="AA1259" s="49" t="n">
        <v>1.291615357408289</v>
      </c>
      <c r="AB1259" s="49" t="n">
        <v>1.247252074884056</v>
      </c>
      <c r="AC1259" s="49" t="n">
        <v>1.204509848993648</v>
      </c>
      <c r="AD1259" s="49" t="n">
        <v>1.163214545198527</v>
      </c>
      <c r="AE1259" s="49" t="n">
        <v>1.123219718692837</v>
      </c>
      <c r="AF1259" s="50" t="n">
        <v>1.084401084786557</v>
      </c>
    </row>
    <row r="1260" hidden="1" s="108">
      <c r="A1260" s="49" t="inlineStr">
        <is>
          <t>Libya_PV_4_low_temp_optimistic</t>
        </is>
      </c>
      <c r="B1260" s="49" t="n">
        <v>3.367656841632576</v>
      </c>
      <c r="C1260" s="49" t="n">
        <v>3.199784490864382</v>
      </c>
      <c r="D1260" s="49" t="n">
        <v>3.058826629421906</v>
      </c>
      <c r="E1260" s="49" t="n">
        <v>2.936917753466433</v>
      </c>
      <c r="F1260" s="49" t="n">
        <v>2.829119962773189</v>
      </c>
      <c r="G1260" s="49" t="n">
        <v>2.732150842345198</v>
      </c>
      <c r="H1260" s="49" t="n">
        <v>2.643729054518313</v>
      </c>
      <c r="I1260" s="49" t="n">
        <v>2.562211361121124</v>
      </c>
      <c r="J1260" s="49" t="n">
        <v>2.486378930688772</v>
      </c>
      <c r="K1260" s="49" t="n">
        <v>2.415305293046583</v>
      </c>
      <c r="L1260" s="49" t="n">
        <v>2.348271402352979</v>
      </c>
      <c r="M1260" s="49" t="n">
        <v>2.268416118842705</v>
      </c>
      <c r="N1260" s="49" t="n">
        <v>2.19430147119335</v>
      </c>
      <c r="O1260" s="49" t="n">
        <v>2.124123392698122</v>
      </c>
      <c r="P1260" s="49" t="n">
        <v>2.057519399636364</v>
      </c>
      <c r="Q1260" s="49" t="n">
        <v>1.993351547184765</v>
      </c>
      <c r="R1260" s="49" t="n">
        <v>1.9309286566896</v>
      </c>
      <c r="S1260" s="49" t="n">
        <v>1.871605296302293</v>
      </c>
      <c r="T1260" s="49" t="n">
        <v>1.814351599843018</v>
      </c>
      <c r="U1260" s="49" t="n">
        <v>1.759308626191186</v>
      </c>
      <c r="V1260" s="49" t="n">
        <v>1.705652389402209</v>
      </c>
      <c r="W1260" s="49" t="n">
        <v>1.651730396723409</v>
      </c>
      <c r="X1260" s="49" t="n">
        <v>1.598671809741856</v>
      </c>
      <c r="Y1260" s="49" t="n">
        <v>1.547658693413801</v>
      </c>
      <c r="Z1260" s="49" t="n">
        <v>1.503046055230671</v>
      </c>
      <c r="AA1260" s="49" t="n">
        <v>1.432034717180432</v>
      </c>
      <c r="AB1260" s="49" t="n">
        <v>1.383124445041565</v>
      </c>
      <c r="AC1260" s="49" t="n">
        <v>1.336031197383221</v>
      </c>
      <c r="AD1260" s="49" t="n">
        <v>1.290558226450383</v>
      </c>
      <c r="AE1260" s="49" t="n">
        <v>1.246540092050427</v>
      </c>
      <c r="AF1260" s="50" t="n">
        <v>1.20383640901716</v>
      </c>
    </row>
    <row r="1261" hidden="1" s="108">
      <c r="A1261" s="49" t="inlineStr">
        <is>
          <t>Libya_Offshore_1_high_temp_optimistic</t>
        </is>
      </c>
      <c r="B1261" s="49" t="n">
        <v>7.371321534673802</v>
      </c>
      <c r="C1261" s="49" t="n">
        <v>7.00628111621617</v>
      </c>
      <c r="D1261" s="49" t="n">
        <v>6.670727346766979</v>
      </c>
      <c r="E1261" s="49" t="n">
        <v>6.355069845691395</v>
      </c>
      <c r="F1261" s="49" t="n">
        <v>6.053213881019443</v>
      </c>
      <c r="G1261" s="49" t="n">
        <v>5.761021744800804</v>
      </c>
      <c r="H1261" s="49" t="n">
        <v>5.475531371342612</v>
      </c>
      <c r="I1261" s="49" t="n">
        <v>5.194525645452069</v>
      </c>
      <c r="J1261" s="49" t="n">
        <v>4.916279242224483</v>
      </c>
      <c r="K1261" s="49" t="n">
        <v>4.639401833654927</v>
      </c>
      <c r="L1261" s="49" t="n">
        <v>4.362736626116989</v>
      </c>
      <c r="M1261" s="49" t="n">
        <v>4.241436638781575</v>
      </c>
      <c r="N1261" s="49" t="n">
        <v>4.136024215624704</v>
      </c>
      <c r="O1261" s="49" t="n">
        <v>4.040844556875897</v>
      </c>
      <c r="P1261" s="49" t="n">
        <v>3.953560002770186</v>
      </c>
      <c r="Q1261" s="49" t="n">
        <v>3.872736209899698</v>
      </c>
      <c r="R1261" s="49" t="n">
        <v>3.79790942925925</v>
      </c>
      <c r="S1261" s="49" t="n">
        <v>3.726733718342546</v>
      </c>
      <c r="T1261" s="49" t="n">
        <v>3.659411009591151</v>
      </c>
      <c r="U1261" s="49" t="n">
        <v>3.596261147548759</v>
      </c>
      <c r="V1261" s="49" t="n">
        <v>3.534278835536374</v>
      </c>
      <c r="W1261" s="49" t="n">
        <v>3.4636114041526</v>
      </c>
      <c r="X1261" s="49" t="n">
        <v>3.395828458268754</v>
      </c>
      <c r="Y1261" s="49" t="n">
        <v>3.332116324529725</v>
      </c>
      <c r="Z1261" s="49" t="n">
        <v>3.274814841442088</v>
      </c>
      <c r="AA1261" s="49" t="n">
        <v>3.190478171255945</v>
      </c>
      <c r="AB1261" s="49" t="n">
        <v>3.13194321463411</v>
      </c>
      <c r="AC1261" s="49" t="n">
        <v>3.076198449337392</v>
      </c>
      <c r="AD1261" s="49" t="n">
        <v>3.022878424547681</v>
      </c>
      <c r="AE1261" s="49" t="n">
        <v>2.971684091511682</v>
      </c>
      <c r="AF1261" s="50" t="n">
        <v>2.922367774377693</v>
      </c>
    </row>
    <row r="1262" hidden="1" s="108">
      <c r="A1262" s="49" t="inlineStr">
        <is>
          <t>Libya_Offshore_2_high_temp_optimistic</t>
        </is>
      </c>
      <c r="B1262" s="49" t="n">
        <v>9.313261675308469</v>
      </c>
      <c r="C1262" s="49" t="n">
        <v>8.86485913546618</v>
      </c>
      <c r="D1262" s="49" t="n">
        <v>8.457726773065817</v>
      </c>
      <c r="E1262" s="49" t="n">
        <v>8.078898240852606</v>
      </c>
      <c r="F1262" s="49" t="n">
        <v>7.720167017111183</v>
      </c>
      <c r="G1262" s="49" t="n">
        <v>7.375993153312479</v>
      </c>
      <c r="H1262" s="49" t="n">
        <v>7.042440707852781</v>
      </c>
      <c r="I1262" s="49" t="n">
        <v>6.716592446580057</v>
      </c>
      <c r="J1262" s="49" t="n">
        <v>6.396206138948481</v>
      </c>
      <c r="K1262" s="49" t="n">
        <v>6.079502004251932</v>
      </c>
      <c r="L1262" s="49" t="n">
        <v>5.765025480560119</v>
      </c>
      <c r="M1262" s="49" t="n">
        <v>5.602280404925628</v>
      </c>
      <c r="N1262" s="49" t="n">
        <v>5.461734027925655</v>
      </c>
      <c r="O1262" s="49" t="n">
        <v>5.335478788019805</v>
      </c>
      <c r="P1262" s="49" t="n">
        <v>5.220246990586449</v>
      </c>
      <c r="Q1262" s="49" t="n">
        <v>5.114034137344825</v>
      </c>
      <c r="R1262" s="49" t="n">
        <v>5.016193760343</v>
      </c>
      <c r="S1262" s="49" t="n">
        <v>4.923443766615014</v>
      </c>
      <c r="T1262" s="49" t="n">
        <v>4.836068510114984</v>
      </c>
      <c r="U1262" s="49" t="n">
        <v>4.75451759521529</v>
      </c>
      <c r="V1262" s="49" t="n">
        <v>4.6745836569105</v>
      </c>
      <c r="W1262" s="49" t="n">
        <v>4.582437819266595</v>
      </c>
      <c r="X1262" s="49" t="n">
        <v>4.494316364502938</v>
      </c>
      <c r="Y1262" s="49" t="n">
        <v>4.411883429453895</v>
      </c>
      <c r="Z1262" s="49" t="n">
        <v>4.338420756044296</v>
      </c>
      <c r="AA1262" s="49" t="n">
        <v>4.227053050724374</v>
      </c>
      <c r="AB1262" s="49" t="n">
        <v>4.151833200149802</v>
      </c>
      <c r="AC1262" s="49" t="n">
        <v>4.080513821665339</v>
      </c>
      <c r="AD1262" s="49" t="n">
        <v>4.012584288931515</v>
      </c>
      <c r="AE1262" s="49" t="n">
        <v>3.947626803532533</v>
      </c>
      <c r="AF1262" s="50" t="n">
        <v>3.88529538219702</v>
      </c>
    </row>
    <row r="1263" hidden="1" s="108">
      <c r="A1263" s="49" t="inlineStr">
        <is>
          <t>Libya_PV_2_high_temp_optimistic</t>
        </is>
      </c>
      <c r="B1263" s="49" t="n">
        <v>5.877945068836459</v>
      </c>
      <c r="C1263" s="49" t="n">
        <v>5.476391925108381</v>
      </c>
      <c r="D1263" s="49" t="n">
        <v>5.100118475383014</v>
      </c>
      <c r="E1263" s="49" t="n">
        <v>4.741049680478332</v>
      </c>
      <c r="F1263" s="49" t="n">
        <v>4.394065769093269</v>
      </c>
      <c r="G1263" s="49" t="n">
        <v>4.055720986016397</v>
      </c>
      <c r="H1263" s="49" t="n">
        <v>3.723583140587977</v>
      </c>
      <c r="I1263" s="49" t="n">
        <v>3.395866508867202</v>
      </c>
      <c r="J1263" s="49" t="n">
        <v>3.071215240615485</v>
      </c>
      <c r="K1263" s="49" t="n">
        <v>2.748569206232405</v>
      </c>
      <c r="L1263" s="49" t="n">
        <v>2.427077479772445</v>
      </c>
      <c r="M1263" s="49" t="n">
        <v>2.363527280103599</v>
      </c>
      <c r="N1263" s="49" t="n">
        <v>2.30396751661027</v>
      </c>
      <c r="O1263" s="49" t="n">
        <v>2.247064810921495</v>
      </c>
      <c r="P1263" s="49" t="n">
        <v>2.19257781823851</v>
      </c>
      <c r="Q1263" s="49" t="n">
        <v>2.139657417158422</v>
      </c>
      <c r="R1263" s="49" t="n">
        <v>2.087788213287996</v>
      </c>
      <c r="S1263" s="49" t="n">
        <v>2.038049617485097</v>
      </c>
      <c r="T1263" s="49" t="n">
        <v>1.989661455955985</v>
      </c>
      <c r="U1263" s="49" t="n">
        <v>1.942755709809744</v>
      </c>
      <c r="V1263" s="49" t="n">
        <v>1.896700013931881</v>
      </c>
      <c r="W1263" s="49" t="n">
        <v>1.850152554083826</v>
      </c>
      <c r="X1263" s="49" t="n">
        <v>1.804068837393831</v>
      </c>
      <c r="Y1263" s="49" t="n">
        <v>1.759405571878252</v>
      </c>
      <c r="Z1263" s="49" t="n">
        <v>1.719688345874175</v>
      </c>
      <c r="AA1263" s="49" t="n">
        <v>1.658463633859097</v>
      </c>
      <c r="AB1263" s="49" t="n">
        <v>1.614842941443666</v>
      </c>
      <c r="AC1263" s="49" t="n">
        <v>1.572506405042246</v>
      </c>
      <c r="AD1263" s="49" t="n">
        <v>1.531309447957073</v>
      </c>
      <c r="AE1263" s="49" t="n">
        <v>1.491130874567685</v>
      </c>
      <c r="AF1263" s="50" t="n">
        <v>1.451868179472942</v>
      </c>
    </row>
    <row r="1264" hidden="1" s="108">
      <c r="A1264" s="49" t="inlineStr">
        <is>
          <t>Libya_PV_3_high_temp_optimistic</t>
        </is>
      </c>
      <c r="B1264" s="49" t="n">
        <v>6.127469353107055</v>
      </c>
      <c r="C1264" s="49" t="n">
        <v>5.708228604512955</v>
      </c>
      <c r="D1264" s="49" t="n">
        <v>5.315922643013144</v>
      </c>
      <c r="E1264" s="49" t="n">
        <v>4.94195335216235</v>
      </c>
      <c r="F1264" s="49" t="n">
        <v>4.580869266369177</v>
      </c>
      <c r="G1264" s="49" t="n">
        <v>4.229001355972637</v>
      </c>
      <c r="H1264" s="49" t="n">
        <v>3.883759797860162</v>
      </c>
      <c r="I1264" s="49" t="n">
        <v>3.543243092760607</v>
      </c>
      <c r="J1264" s="49" t="n">
        <v>3.206007433474716</v>
      </c>
      <c r="K1264" s="49" t="n">
        <v>2.870923852434852</v>
      </c>
      <c r="L1264" s="49" t="n">
        <v>2.537086090997553</v>
      </c>
      <c r="M1264" s="49" t="n">
        <v>2.470443744639375</v>
      </c>
      <c r="N1264" s="49" t="n">
        <v>2.408037480193373</v>
      </c>
      <c r="O1264" s="49" t="n">
        <v>2.34845062607911</v>
      </c>
      <c r="P1264" s="49" t="n">
        <v>2.291425668551367</v>
      </c>
      <c r="Q1264" s="49" t="n">
        <v>2.236060946624666</v>
      </c>
      <c r="R1264" s="49" t="n">
        <v>2.181809273543926</v>
      </c>
      <c r="S1264" s="49" t="n">
        <v>2.129814039079286</v>
      </c>
      <c r="T1264" s="49" t="n">
        <v>2.079247377458142</v>
      </c>
      <c r="U1264" s="49" t="n">
        <v>2.0302483816153</v>
      </c>
      <c r="V1264" s="49" t="n">
        <v>1.982146482538144</v>
      </c>
      <c r="W1264" s="49" t="n">
        <v>1.933509464950319</v>
      </c>
      <c r="X1264" s="49" t="n">
        <v>1.885361186286155</v>
      </c>
      <c r="Y1264" s="49" t="n">
        <v>1.838714815043621</v>
      </c>
      <c r="Z1264" s="49" t="n">
        <v>1.797303816062648</v>
      </c>
      <c r="AA1264" s="49" t="n">
        <v>1.73311440682126</v>
      </c>
      <c r="AB1264" s="49" t="n">
        <v>1.687565140966751</v>
      </c>
      <c r="AC1264" s="49" t="n">
        <v>1.643373185497931</v>
      </c>
      <c r="AD1264" s="49" t="n">
        <v>1.600385339205217</v>
      </c>
      <c r="AE1264" s="49" t="n">
        <v>1.55847317819147</v>
      </c>
      <c r="AF1264" s="50" t="n">
        <v>1.517528084989351</v>
      </c>
    </row>
    <row r="1265" hidden="1" s="108">
      <c r="A1265" s="49" t="inlineStr">
        <is>
          <t>Libya_PV_4_high_temp_optimistic</t>
        </is>
      </c>
      <c r="B1265" s="49" t="n">
        <v>6.691008625218314</v>
      </c>
      <c r="C1265" s="49" t="n">
        <v>6.231992622925368</v>
      </c>
      <c r="D1265" s="49" t="n">
        <v>5.803024298553483</v>
      </c>
      <c r="E1265" s="49" t="n">
        <v>5.394734356872545</v>
      </c>
      <c r="F1265" s="49" t="n">
        <v>5.00119469297236</v>
      </c>
      <c r="G1265" s="49" t="n">
        <v>4.618426623153418</v>
      </c>
      <c r="H1265" s="49" t="n">
        <v>4.243632091759413</v>
      </c>
      <c r="I1265" s="49" t="n">
        <v>3.874766464714832</v>
      </c>
      <c r="J1265" s="49" t="n">
        <v>3.510286550218411</v>
      </c>
      <c r="K1265" s="49" t="n">
        <v>3.148994589661851</v>
      </c>
      <c r="L1265" s="49" t="n">
        <v>2.78993769731059</v>
      </c>
      <c r="M1265" s="49" t="n">
        <v>2.716098392905591</v>
      </c>
      <c r="N1265" s="49" t="n">
        <v>2.647072159995781</v>
      </c>
      <c r="O1265" s="49" t="n">
        <v>2.581247016740813</v>
      </c>
      <c r="P1265" s="49" t="n">
        <v>2.518329629172424</v>
      </c>
      <c r="Q1265" s="49" t="n">
        <v>2.457294197768086</v>
      </c>
      <c r="R1265" s="49" t="n">
        <v>2.397518243717812</v>
      </c>
      <c r="S1265" s="49" t="n">
        <v>2.340301759982943</v>
      </c>
      <c r="T1265" s="49" t="n">
        <v>2.284703086788213</v>
      </c>
      <c r="U1265" s="49" t="n">
        <v>2.230880168430783</v>
      </c>
      <c r="V1265" s="49" t="n">
        <v>2.178070411666326</v>
      </c>
      <c r="W1265" s="49" t="n">
        <v>2.124647894188163</v>
      </c>
      <c r="X1265" s="49" t="n">
        <v>2.071774795818912</v>
      </c>
      <c r="Y1265" s="49" t="n">
        <v>2.020604038630888</v>
      </c>
      <c r="Z1265" s="49" t="n">
        <v>1.9753850685298</v>
      </c>
      <c r="AA1265" s="49" t="n">
        <v>1.904237154096758</v>
      </c>
      <c r="AB1265" s="49" t="n">
        <v>1.854294964464957</v>
      </c>
      <c r="AC1265" s="49" t="n">
        <v>1.805892957106831</v>
      </c>
      <c r="AD1265" s="49" t="n">
        <v>1.758857604051171</v>
      </c>
      <c r="AE1265" s="49" t="n">
        <v>1.713043449839092</v>
      </c>
      <c r="AF1265" s="50" t="n">
        <v>1.668327478675243</v>
      </c>
    </row>
    <row r="1266" hidden="1" s="108">
      <c r="A1266" s="49" t="inlineStr">
        <is>
          <t>Morocco_Onshore_1_low_temp_optimistic</t>
        </is>
      </c>
      <c r="B1266" s="49" t="n">
        <v>3.139410067300281</v>
      </c>
      <c r="C1266" s="49" t="n">
        <v>3.047564143478418</v>
      </c>
      <c r="D1266" s="49" t="n">
        <v>2.966201906743194</v>
      </c>
      <c r="E1266" s="49" t="n">
        <v>2.893025900524766</v>
      </c>
      <c r="F1266" s="49" t="n">
        <v>2.82640800534295</v>
      </c>
      <c r="G1266" s="49" t="n">
        <v>2.765154857697701</v>
      </c>
      <c r="H1266" s="49" t="n">
        <v>2.708367207073484</v>
      </c>
      <c r="I1266" s="49" t="n">
        <v>2.655351567653872</v>
      </c>
      <c r="J1266" s="49" t="n">
        <v>2.605562529576172</v>
      </c>
      <c r="K1266" s="49" t="n">
        <v>2.558563838689705</v>
      </c>
      <c r="L1266" s="49" t="n">
        <v>2.514001393931951</v>
      </c>
      <c r="M1266" s="49" t="n">
        <v>2.447502409892345</v>
      </c>
      <c r="N1266" s="49" t="n">
        <v>2.39500514008584</v>
      </c>
      <c r="O1266" s="49" t="n">
        <v>2.344343320181951</v>
      </c>
      <c r="P1266" s="49" t="n">
        <v>2.295592616551295</v>
      </c>
      <c r="Q1266" s="49" t="n">
        <v>2.249160429515087</v>
      </c>
      <c r="R1266" s="49" t="n">
        <v>2.203720043247707</v>
      </c>
      <c r="S1266" s="49" t="n">
        <v>2.159471209824235</v>
      </c>
      <c r="T1266" s="49" t="n">
        <v>2.118660678172396</v>
      </c>
      <c r="U1266" s="49" t="n">
        <v>2.077655903571027</v>
      </c>
      <c r="V1266" s="49" t="n">
        <v>2.036718189045987</v>
      </c>
      <c r="W1266" s="49" t="n">
        <v>2.001021794841365</v>
      </c>
      <c r="X1266" s="49" t="n">
        <v>1.966825874197887</v>
      </c>
      <c r="Y1266" s="49" t="n">
        <v>1.933430015212989</v>
      </c>
      <c r="Z1266" s="49" t="n">
        <v>1.904397949560796</v>
      </c>
      <c r="AA1266" s="49" t="n">
        <v>1.843787781507278</v>
      </c>
      <c r="AB1266" s="49" t="n">
        <v>1.808316435874336</v>
      </c>
      <c r="AC1266" s="49" t="n">
        <v>1.7740450296426</v>
      </c>
      <c r="AD1266" s="49" t="n">
        <v>1.740868232970274</v>
      </c>
      <c r="AE1266" s="49" t="n">
        <v>1.708694122685364</v>
      </c>
      <c r="AF1266" s="50" t="n">
        <v>1.677441987466345</v>
      </c>
    </row>
    <row r="1267" hidden="1" s="108">
      <c r="A1267" s="49" t="inlineStr">
        <is>
          <t>Morocco_Onshore_2_low_temp_optimistic</t>
        </is>
      </c>
      <c r="B1267" s="49" t="n">
        <v>3.602090426180162</v>
      </c>
      <c r="C1267" s="49" t="n">
        <v>3.496501791310981</v>
      </c>
      <c r="D1267" s="49" t="n">
        <v>3.403037056254155</v>
      </c>
      <c r="E1267" s="49" t="n">
        <v>3.31903861661067</v>
      </c>
      <c r="F1267" s="49" t="n">
        <v>3.242623133546738</v>
      </c>
      <c r="G1267" s="49" t="n">
        <v>3.172410179016794</v>
      </c>
      <c r="H1267" s="49" t="n">
        <v>3.107359545021322</v>
      </c>
      <c r="I1267" s="49" t="n">
        <v>3.046669045428989</v>
      </c>
      <c r="J1267" s="49" t="n">
        <v>2.989707783627367</v>
      </c>
      <c r="K1267" s="49" t="n">
        <v>2.935971130900649</v>
      </c>
      <c r="L1267" s="49" t="n">
        <v>2.885049490684794</v>
      </c>
      <c r="M1267" s="49" t="n">
        <v>2.80884240038076</v>
      </c>
      <c r="N1267" s="49" t="n">
        <v>2.7488186848116</v>
      </c>
      <c r="O1267" s="49" t="n">
        <v>2.690905655996193</v>
      </c>
      <c r="P1267" s="49" t="n">
        <v>2.635190581370524</v>
      </c>
      <c r="Q1267" s="49" t="n">
        <v>2.582144258180246</v>
      </c>
      <c r="R1267" s="49" t="n">
        <v>2.530232398560687</v>
      </c>
      <c r="S1267" s="49" t="n">
        <v>2.479685886209216</v>
      </c>
      <c r="T1267" s="49" t="n">
        <v>2.433101831536283</v>
      </c>
      <c r="U1267" s="49" t="n">
        <v>2.386280652742268</v>
      </c>
      <c r="V1267" s="49" t="n">
        <v>2.33952461239442</v>
      </c>
      <c r="W1267" s="49" t="n">
        <v>2.298831294749689</v>
      </c>
      <c r="X1267" s="49" t="n">
        <v>2.25986754748813</v>
      </c>
      <c r="Y1267" s="49" t="n">
        <v>2.221823912658678</v>
      </c>
      <c r="Z1267" s="49" t="n">
        <v>2.18881970439894</v>
      </c>
      <c r="AA1267" s="49" t="n">
        <v>2.11931019669277</v>
      </c>
      <c r="AB1267" s="49" t="n">
        <v>2.078853480350344</v>
      </c>
      <c r="AC1267" s="49" t="n">
        <v>2.039779274294339</v>
      </c>
      <c r="AD1267" s="49" t="n">
        <v>2.001965921123431</v>
      </c>
      <c r="AE1267" s="49" t="n">
        <v>1.965307252675797</v>
      </c>
      <c r="AF1267" s="50" t="n">
        <v>1.929710054009653</v>
      </c>
    </row>
    <row r="1268" hidden="1" s="108">
      <c r="A1268" s="49" t="inlineStr">
        <is>
          <t>Morocco_Onshore_3_low_temp_optimistic</t>
        </is>
      </c>
      <c r="B1268" s="49" t="n">
        <v>5.153725032235482</v>
      </c>
      <c r="C1268" s="49" t="n">
        <v>5.002035228655178</v>
      </c>
      <c r="D1268" s="49" t="n">
        <v>4.867977060997245</v>
      </c>
      <c r="E1268" s="49" t="n">
        <v>4.747683522875606</v>
      </c>
      <c r="F1268" s="49" t="n">
        <v>4.638414231411614</v>
      </c>
      <c r="G1268" s="49" t="n">
        <v>4.538160583533179</v>
      </c>
      <c r="H1268" s="49" t="n">
        <v>4.445409027156263</v>
      </c>
      <c r="I1268" s="49" t="n">
        <v>4.358992353988183</v>
      </c>
      <c r="J1268" s="49" t="n">
        <v>4.277992598061261</v>
      </c>
      <c r="K1268" s="49" t="n">
        <v>4.201675525212369</v>
      </c>
      <c r="L1268" s="49" t="n">
        <v>4.129445182201797</v>
      </c>
      <c r="M1268" s="49" t="n">
        <v>4.02060123878657</v>
      </c>
      <c r="N1268" s="49" t="n">
        <v>3.935281528543372</v>
      </c>
      <c r="O1268" s="49" t="n">
        <v>3.853012095252621</v>
      </c>
      <c r="P1268" s="49" t="n">
        <v>3.773920114232274</v>
      </c>
      <c r="Q1268" s="49" t="n">
        <v>3.698690713967867</v>
      </c>
      <c r="R1268" s="49" t="n">
        <v>3.625091965343694</v>
      </c>
      <c r="S1268" s="49" t="n">
        <v>3.55345998098058</v>
      </c>
      <c r="T1268" s="49" t="n">
        <v>3.487573195378949</v>
      </c>
      <c r="U1268" s="49" t="n">
        <v>3.421322274371149</v>
      </c>
      <c r="V1268" s="49" t="n">
        <v>3.355147194890833</v>
      </c>
      <c r="W1268" s="49" t="n">
        <v>3.297832258172525</v>
      </c>
      <c r="X1268" s="49" t="n">
        <v>3.242977953549797</v>
      </c>
      <c r="Y1268" s="49" t="n">
        <v>3.189405620712331</v>
      </c>
      <c r="Z1268" s="49" t="n">
        <v>3.143100818082083</v>
      </c>
      <c r="AA1268" s="49" t="n">
        <v>3.043695031407146</v>
      </c>
      <c r="AB1268" s="49" t="n">
        <v>2.986457773961392</v>
      </c>
      <c r="AC1268" s="49" t="n">
        <v>2.931173196883922</v>
      </c>
      <c r="AD1268" s="49" t="n">
        <v>2.877662810473092</v>
      </c>
      <c r="AE1268" s="49" t="n">
        <v>2.825770705935966</v>
      </c>
      <c r="AF1268" s="50" t="n">
        <v>2.775359851191348</v>
      </c>
    </row>
    <row r="1269" hidden="1" s="108">
      <c r="A1269" s="49" t="inlineStr">
        <is>
          <t>Morocco_Offshore_1_low_temp_optimistic</t>
        </is>
      </c>
      <c r="B1269" s="49" t="n">
        <v>5.701741748744547</v>
      </c>
      <c r="C1269" s="49" t="n">
        <v>5.495288594102231</v>
      </c>
      <c r="D1269" s="49" t="n">
        <v>5.322683978121878</v>
      </c>
      <c r="E1269" s="49" t="n">
        <v>5.174143809055507</v>
      </c>
      <c r="F1269" s="49" t="n">
        <v>5.043538502681636</v>
      </c>
      <c r="G1269" s="49" t="n">
        <v>4.926786540590439</v>
      </c>
      <c r="H1269" s="49" t="n">
        <v>4.82104011912066</v>
      </c>
      <c r="I1269" s="49" t="n">
        <v>4.724237303608241</v>
      </c>
      <c r="J1269" s="49" t="n">
        <v>4.634839585463119</v>
      </c>
      <c r="K1269" s="49" t="n">
        <v>4.55167003196621</v>
      </c>
      <c r="L1269" s="49" t="n">
        <v>4.473809192286105</v>
      </c>
      <c r="M1269" s="49" t="n">
        <v>4.326967350749382</v>
      </c>
      <c r="N1269" s="49" t="n">
        <v>4.199836180429145</v>
      </c>
      <c r="O1269" s="49" t="n">
        <v>4.085563025668454</v>
      </c>
      <c r="P1269" s="49" t="n">
        <v>3.98127606587279</v>
      </c>
      <c r="Q1269" s="49" t="n">
        <v>3.885197517915958</v>
      </c>
      <c r="R1269" s="49" t="n">
        <v>3.796704014444313</v>
      </c>
      <c r="S1269" s="49" t="n">
        <v>3.712995000925719</v>
      </c>
      <c r="T1269" s="49" t="n">
        <v>3.634255512583085</v>
      </c>
      <c r="U1269" s="49" t="n">
        <v>3.560804609587026</v>
      </c>
      <c r="V1269" s="49" t="n">
        <v>3.4891328930132</v>
      </c>
      <c r="W1269" s="49" t="n">
        <v>3.408077331990756</v>
      </c>
      <c r="X1269" s="49" t="n">
        <v>3.3307687230193</v>
      </c>
      <c r="Y1269" s="49" t="n">
        <v>3.258521717489759</v>
      </c>
      <c r="Z1269" s="49" t="n">
        <v>3.193945907810634</v>
      </c>
      <c r="AA1269" s="49" t="n">
        <v>3.099080313156295</v>
      </c>
      <c r="AB1269" s="49" t="n">
        <v>3.033870770918599</v>
      </c>
      <c r="AC1269" s="49" t="n">
        <v>2.972135962994293</v>
      </c>
      <c r="AD1269" s="49" t="n">
        <v>2.913431936812198</v>
      </c>
      <c r="AE1269" s="49" t="n">
        <v>2.857394454761991</v>
      </c>
      <c r="AF1269" s="50" t="n">
        <v>2.803721015674493</v>
      </c>
    </row>
    <row r="1270" hidden="1" s="108">
      <c r="A1270" s="49" t="inlineStr">
        <is>
          <t>Morocco_Offshore_2_low_temp_optimistic</t>
        </is>
      </c>
      <c r="B1270" s="49" t="n">
        <v>6.807872100435846</v>
      </c>
      <c r="C1270" s="49" t="n">
        <v>6.558968251621121</v>
      </c>
      <c r="D1270" s="49" t="n">
        <v>6.351484925224684</v>
      </c>
      <c r="E1270" s="49" t="n">
        <v>6.17344254622812</v>
      </c>
      <c r="F1270" s="49" t="n">
        <v>6.017336051416157</v>
      </c>
      <c r="G1270" s="49" t="n">
        <v>5.878168014752976</v>
      </c>
      <c r="H1270" s="49" t="n">
        <v>5.752451575398286</v>
      </c>
      <c r="I1270" s="49" t="n">
        <v>5.637662102132721</v>
      </c>
      <c r="J1270" s="49" t="n">
        <v>5.531915859910925</v>
      </c>
      <c r="K1270" s="49" t="n">
        <v>5.433771840092009</v>
      </c>
      <c r="L1270" s="49" t="n">
        <v>5.342104306617784</v>
      </c>
      <c r="M1270" s="49" t="n">
        <v>5.166375217881077</v>
      </c>
      <c r="N1270" s="49" t="n">
        <v>5.014726397455774</v>
      </c>
      <c r="O1270" s="49" t="n">
        <v>4.878777362467644</v>
      </c>
      <c r="P1270" s="49" t="n">
        <v>4.755017413448493</v>
      </c>
      <c r="Q1270" s="49" t="n">
        <v>4.64127387186405</v>
      </c>
      <c r="R1270" s="49" t="n">
        <v>4.536786642667115</v>
      </c>
      <c r="S1270" s="49" t="n">
        <v>4.438129460268828</v>
      </c>
      <c r="T1270" s="49" t="n">
        <v>4.345530843168521</v>
      </c>
      <c r="U1270" s="49" t="n">
        <v>4.259383554512993</v>
      </c>
      <c r="V1270" s="49" t="n">
        <v>4.175391303378491</v>
      </c>
      <c r="W1270" s="49" t="n">
        <v>4.079792335654011</v>
      </c>
      <c r="X1270" s="49" t="n">
        <v>3.988766171345789</v>
      </c>
      <c r="Y1270" s="49" t="n">
        <v>3.903925440074347</v>
      </c>
      <c r="Z1270" s="49" t="n">
        <v>3.828470393737979</v>
      </c>
      <c r="AA1270" s="49" t="n">
        <v>3.715881534485569</v>
      </c>
      <c r="AB1270" s="49" t="n">
        <v>3.639621276476467</v>
      </c>
      <c r="AC1270" s="49" t="n">
        <v>3.567608748636613</v>
      </c>
      <c r="AD1270" s="49" t="n">
        <v>3.499301534795885</v>
      </c>
      <c r="AE1270" s="49" t="n">
        <v>3.434254723013633</v>
      </c>
      <c r="AF1270" s="50" t="n">
        <v>3.372098913524622</v>
      </c>
    </row>
    <row r="1271" hidden="1" s="108">
      <c r="A1271" s="49" t="inlineStr">
        <is>
          <t>Morocco_PV_2_low_temp_optimistic</t>
        </is>
      </c>
      <c r="B1271" s="49" t="n">
        <v>2.900377099152233</v>
      </c>
      <c r="C1271" s="49" t="n">
        <v>2.758076987315094</v>
      </c>
      <c r="D1271" s="49" t="n">
        <v>2.638310279303754</v>
      </c>
      <c r="E1271" s="49" t="n">
        <v>2.534493397822011</v>
      </c>
      <c r="F1271" s="49" t="n">
        <v>2.442493161405464</v>
      </c>
      <c r="G1271" s="49" t="n">
        <v>2.359562042654864</v>
      </c>
      <c r="H1271" s="49" t="n">
        <v>2.283790434334866</v>
      </c>
      <c r="I1271" s="49" t="n">
        <v>2.213802836948645</v>
      </c>
      <c r="J1271" s="49" t="n">
        <v>2.148578996107322</v>
      </c>
      <c r="K1271" s="49" t="n">
        <v>2.08734337831903</v>
      </c>
      <c r="L1271" s="49" t="n">
        <v>2.029494076630289</v>
      </c>
      <c r="M1271" s="49" t="n">
        <v>1.960743379443456</v>
      </c>
      <c r="N1271" s="49" t="n">
        <v>1.896812585199327</v>
      </c>
      <c r="O1271" s="49" t="n">
        <v>1.836193234071771</v>
      </c>
      <c r="P1271" s="49" t="n">
        <v>1.778582197200563</v>
      </c>
      <c r="Q1271" s="49" t="n">
        <v>1.723027791195437</v>
      </c>
      <c r="R1271" s="49" t="n">
        <v>1.668951841274334</v>
      </c>
      <c r="S1271" s="49" t="n">
        <v>1.617487077601537</v>
      </c>
      <c r="T1271" s="49" t="n">
        <v>1.567772083361065</v>
      </c>
      <c r="U1271" s="49" t="n">
        <v>1.519924709890994</v>
      </c>
      <c r="V1271" s="49" t="n">
        <v>1.473255614882459</v>
      </c>
      <c r="W1271" s="49" t="n">
        <v>1.426389610996974</v>
      </c>
      <c r="X1271" s="49" t="n">
        <v>1.380261623926325</v>
      </c>
      <c r="Y1271" s="49" t="n">
        <v>1.335860022877026</v>
      </c>
      <c r="Z1271" s="49" t="n">
        <v>1.296826665311374</v>
      </c>
      <c r="AA1271" s="49" t="n">
        <v>1.235730800144305</v>
      </c>
      <c r="AB1271" s="49" t="n">
        <v>1.193133596223644</v>
      </c>
      <c r="AC1271" s="49" t="n">
        <v>1.152070518288781</v>
      </c>
      <c r="AD1271" s="49" t="n">
        <v>1.112376703662929</v>
      </c>
      <c r="AE1271" s="49" t="n">
        <v>1.073913495776654</v>
      </c>
      <c r="AF1271" s="50" t="n">
        <v>1.03656321124091</v>
      </c>
    </row>
    <row r="1272" hidden="1" s="108">
      <c r="A1272" s="49" t="inlineStr">
        <is>
          <t>Morocco_PV_3_low_temp_optimistic</t>
        </is>
      </c>
      <c r="B1272" s="49" t="n">
        <v>3.040819993753836</v>
      </c>
      <c r="C1272" s="49" t="n">
        <v>2.891028975804182</v>
      </c>
      <c r="D1272" s="49" t="n">
        <v>2.765029672585694</v>
      </c>
      <c r="E1272" s="49" t="n">
        <v>2.655870481197189</v>
      </c>
      <c r="F1272" s="49" t="n">
        <v>2.559187169656887</v>
      </c>
      <c r="G1272" s="49" t="n">
        <v>2.472078617616695</v>
      </c>
      <c r="H1272" s="49" t="n">
        <v>2.392528464737443</v>
      </c>
      <c r="I1272" s="49" t="n">
        <v>2.319084315377423</v>
      </c>
      <c r="J1272" s="49" t="n">
        <v>2.250668877614378</v>
      </c>
      <c r="K1272" s="49" t="n">
        <v>2.186463260739551</v>
      </c>
      <c r="L1272" s="49" t="n">
        <v>2.125831906706122</v>
      </c>
      <c r="M1272" s="49" t="n">
        <v>2.053753957705708</v>
      </c>
      <c r="N1272" s="49" t="n">
        <v>1.986759840090162</v>
      </c>
      <c r="O1272" s="49" t="n">
        <v>1.92325683269826</v>
      </c>
      <c r="P1272" s="49" t="n">
        <v>1.862924867783523</v>
      </c>
      <c r="Q1272" s="49" t="n">
        <v>1.804759161968581</v>
      </c>
      <c r="R1272" s="49" t="n">
        <v>1.748149316631755</v>
      </c>
      <c r="S1272" s="49" t="n">
        <v>1.694291251138607</v>
      </c>
      <c r="T1272" s="49" t="n">
        <v>1.64227552665708</v>
      </c>
      <c r="U1272" s="49" t="n">
        <v>1.592226585275561</v>
      </c>
      <c r="V1272" s="49" t="n">
        <v>1.543416697314031</v>
      </c>
      <c r="W1272" s="49" t="n">
        <v>1.49439219266823</v>
      </c>
      <c r="X1272" s="49" t="n">
        <v>1.446144158434813</v>
      </c>
      <c r="Y1272" s="49" t="n">
        <v>1.399716422046057</v>
      </c>
      <c r="Z1272" s="49" t="n">
        <v>1.358955410551459</v>
      </c>
      <c r="AA1272" s="49" t="n">
        <v>1.294891495254107</v>
      </c>
      <c r="AB1272" s="49" t="n">
        <v>1.250361042052428</v>
      </c>
      <c r="AC1272" s="49" t="n">
        <v>1.207448817490725</v>
      </c>
      <c r="AD1272" s="49" t="n">
        <v>1.165981024567241</v>
      </c>
      <c r="AE1272" s="49" t="n">
        <v>1.125811498726177</v>
      </c>
      <c r="AF1272" s="50" t="n">
        <v>1.086816189795248</v>
      </c>
    </row>
    <row r="1273" hidden="1" s="108">
      <c r="A1273" s="49" t="inlineStr">
        <is>
          <t>Morocco_PV_4_low_temp_optimistic</t>
        </is>
      </c>
      <c r="B1273" s="49" t="n">
        <v>3.472355028029838</v>
      </c>
      <c r="C1273" s="49" t="n">
        <v>3.299360263280184</v>
      </c>
      <c r="D1273" s="49" t="n">
        <v>3.154073386802651</v>
      </c>
      <c r="E1273" s="49" t="n">
        <v>3.028398909184814</v>
      </c>
      <c r="F1273" s="49" t="n">
        <v>2.917254621445317</v>
      </c>
      <c r="G1273" s="49" t="n">
        <v>2.817262219080495</v>
      </c>
      <c r="H1273" s="49" t="n">
        <v>2.726073736993583</v>
      </c>
      <c r="I1273" s="49" t="n">
        <v>2.641997950801052</v>
      </c>
      <c r="J1273" s="49" t="n">
        <v>2.563780434254456</v>
      </c>
      <c r="K1273" s="49" t="n">
        <v>2.490467653753067</v>
      </c>
      <c r="L1273" s="49" t="n">
        <v>2.421319549598391</v>
      </c>
      <c r="M1273" s="49" t="n">
        <v>2.338980982219321</v>
      </c>
      <c r="N1273" s="49" t="n">
        <v>2.262558951112994</v>
      </c>
      <c r="O1273" s="49" t="n">
        <v>2.190194901934045</v>
      </c>
      <c r="P1273" s="49" t="n">
        <v>2.121516018201898</v>
      </c>
      <c r="Q1273" s="49" t="n">
        <v>2.055349683137401</v>
      </c>
      <c r="R1273" s="49" t="n">
        <v>1.990983593912215</v>
      </c>
      <c r="S1273" s="49" t="n">
        <v>1.929815181809024</v>
      </c>
      <c r="T1273" s="49" t="n">
        <v>1.870782855716894</v>
      </c>
      <c r="U1273" s="49" t="n">
        <v>1.814032556867618</v>
      </c>
      <c r="V1273" s="49" t="n">
        <v>1.758714646314878</v>
      </c>
      <c r="W1273" s="49" t="n">
        <v>1.70313663989795</v>
      </c>
      <c r="X1273" s="49" t="n">
        <v>1.648443732183429</v>
      </c>
      <c r="Y1273" s="49" t="n">
        <v>1.595854632341067</v>
      </c>
      <c r="Z1273" s="49" t="n">
        <v>1.549858350885347</v>
      </c>
      <c r="AA1273" s="49" t="n">
        <v>1.476642898943343</v>
      </c>
      <c r="AB1273" s="49" t="n">
        <v>1.426206825529251</v>
      </c>
      <c r="AC1273" s="49" t="n">
        <v>1.377637203929666</v>
      </c>
      <c r="AD1273" s="49" t="n">
        <v>1.330730554208176</v>
      </c>
      <c r="AE1273" s="49" t="n">
        <v>1.285315776784498</v>
      </c>
      <c r="AF1273" s="50" t="n">
        <v>1.241247685896982</v>
      </c>
    </row>
    <row r="1274" hidden="1" s="108">
      <c r="A1274" s="49" t="inlineStr">
        <is>
          <t>Morocco_Onshore_1_high_temp_optimistic</t>
        </is>
      </c>
      <c r="B1274" s="49" t="n">
        <v>4.16942524596751</v>
      </c>
      <c r="C1274" s="49" t="n">
        <v>3.974622222009697</v>
      </c>
      <c r="D1274" s="49" t="n">
        <v>3.788936652053252</v>
      </c>
      <c r="E1274" s="49" t="n">
        <v>3.61004701344675</v>
      </c>
      <c r="F1274" s="49" t="n">
        <v>3.436287544760423</v>
      </c>
      <c r="G1274" s="49" t="n">
        <v>3.266418130692163</v>
      </c>
      <c r="H1274" s="49" t="n">
        <v>3.099486144903003</v>
      </c>
      <c r="I1274" s="49" t="n">
        <v>2.934739523153173</v>
      </c>
      <c r="J1274" s="49" t="n">
        <v>2.771569892359681</v>
      </c>
      <c r="K1274" s="49" t="n">
        <v>2.609474109457086</v>
      </c>
      <c r="L1274" s="49" t="n">
        <v>2.448027495345764</v>
      </c>
      <c r="M1274" s="49" t="n">
        <v>2.393984789034811</v>
      </c>
      <c r="N1274" s="49" t="n">
        <v>2.351787021530977</v>
      </c>
      <c r="O1274" s="49" t="n">
        <v>2.310895939748105</v>
      </c>
      <c r="P1274" s="49" t="n">
        <v>2.271395205531728</v>
      </c>
      <c r="Q1274" s="49" t="n">
        <v>2.233661672469856</v>
      </c>
      <c r="R1274" s="49" t="n">
        <v>2.196542897299692</v>
      </c>
      <c r="S1274" s="49" t="n">
        <v>2.160225869241254</v>
      </c>
      <c r="T1274" s="49" t="n">
        <v>2.126721437835871</v>
      </c>
      <c r="U1274" s="49" t="n">
        <v>2.092816628196463</v>
      </c>
      <c r="V1274" s="49" t="n">
        <v>2.058745161221106</v>
      </c>
      <c r="W1274" s="49" t="n">
        <v>2.02909650490925</v>
      </c>
      <c r="X1274" s="49" t="n">
        <v>2.000612191261589</v>
      </c>
      <c r="Y1274" s="49" t="n">
        <v>1.972672743529409</v>
      </c>
      <c r="Z1274" s="49" t="n">
        <v>1.948514372517373</v>
      </c>
      <c r="AA1274" s="49" t="n">
        <v>1.8955173394868</v>
      </c>
      <c r="AB1274" s="49" t="n">
        <v>1.865114635775858</v>
      </c>
      <c r="AC1274" s="49" t="n">
        <v>1.835629553055031</v>
      </c>
      <c r="AD1274" s="49" t="n">
        <v>1.806976235770628</v>
      </c>
      <c r="AE1274" s="49" t="n">
        <v>1.779079994665949</v>
      </c>
      <c r="AF1274" s="50" t="n">
        <v>1.751875466558251</v>
      </c>
    </row>
    <row r="1275" hidden="1" s="108">
      <c r="A1275" s="49" t="inlineStr">
        <is>
          <t>Morocco_Onshore_2_high_temp_optimistic</t>
        </is>
      </c>
      <c r="B1275" s="49" t="n">
        <v>4.682530428678651</v>
      </c>
      <c r="C1275" s="49" t="n">
        <v>4.468782188561863</v>
      </c>
      <c r="D1275" s="49" t="n">
        <v>4.265386026415607</v>
      </c>
      <c r="E1275" s="49" t="n">
        <v>4.069597735894231</v>
      </c>
      <c r="F1275" s="49" t="n">
        <v>3.879439797641269</v>
      </c>
      <c r="G1275" s="49" t="n">
        <v>3.693431560623972</v>
      </c>
      <c r="H1275" s="49" t="n">
        <v>3.510427165891618</v>
      </c>
      <c r="I1275" s="49" t="n">
        <v>3.329513488301574</v>
      </c>
      <c r="J1275" s="49" t="n">
        <v>3.149943282518087</v>
      </c>
      <c r="K1275" s="49" t="n">
        <v>2.971089884130331</v>
      </c>
      <c r="L1275" s="49" t="n">
        <v>2.792415595022062</v>
      </c>
      <c r="M1275" s="49" t="n">
        <v>2.730699168741795</v>
      </c>
      <c r="N1275" s="49" t="n">
        <v>2.682705519567184</v>
      </c>
      <c r="O1275" s="49" t="n">
        <v>2.636223550092107</v>
      </c>
      <c r="P1275" s="49" t="n">
        <v>2.591350367758228</v>
      </c>
      <c r="Q1275" s="49" t="n">
        <v>2.548522887305063</v>
      </c>
      <c r="R1275" s="49" t="n">
        <v>2.506405651224616</v>
      </c>
      <c r="S1275" s="49" t="n">
        <v>2.465215458075063</v>
      </c>
      <c r="T1275" s="49" t="n">
        <v>2.427283104333534</v>
      </c>
      <c r="U1275" s="49" t="n">
        <v>2.38888475787538</v>
      </c>
      <c r="V1275" s="49" t="n">
        <v>2.350291290471759</v>
      </c>
      <c r="W1275" s="49" t="n">
        <v>2.316818196209639</v>
      </c>
      <c r="X1275" s="49" t="n">
        <v>2.284686046328746</v>
      </c>
      <c r="Y1275" s="49" t="n">
        <v>2.253176552064376</v>
      </c>
      <c r="Z1275" s="49" t="n">
        <v>2.226039096820084</v>
      </c>
      <c r="AA1275" s="49" t="n">
        <v>2.165481703016488</v>
      </c>
      <c r="AB1275" s="49" t="n">
        <v>2.13109482482123</v>
      </c>
      <c r="AC1275" s="49" t="n">
        <v>2.097762490804188</v>
      </c>
      <c r="AD1275" s="49" t="n">
        <v>2.065384883081605</v>
      </c>
      <c r="AE1275" s="49" t="n">
        <v>2.033875150456903</v>
      </c>
      <c r="AF1275" s="50" t="n">
        <v>2.003157271360025</v>
      </c>
    </row>
    <row r="1276" hidden="1" s="108">
      <c r="A1276" s="49" t="inlineStr">
        <is>
          <t>Morocco_Onshore_3_high_temp_optimistic</t>
        </is>
      </c>
      <c r="B1276" s="49" t="n">
        <v>6.414246351161239</v>
      </c>
      <c r="C1276" s="49" t="n">
        <v>6.136102285972838</v>
      </c>
      <c r="D1276" s="49" t="n">
        <v>5.872503247866044</v>
      </c>
      <c r="E1276" s="49" t="n">
        <v>5.619266150016243</v>
      </c>
      <c r="F1276" s="49" t="n">
        <v>5.37333767804173</v>
      </c>
      <c r="G1276" s="49" t="n">
        <v>5.132391474762432</v>
      </c>
      <c r="H1276" s="49" t="n">
        <v>4.894585458038092</v>
      </c>
      <c r="I1276" s="49" t="n">
        <v>4.658408235968567</v>
      </c>
      <c r="J1276" s="49" t="n">
        <v>4.422577665941498</v>
      </c>
      <c r="K1276" s="49" t="n">
        <v>4.185971209380981</v>
      </c>
      <c r="L1276" s="49" t="n">
        <v>3.947576324413669</v>
      </c>
      <c r="M1276" s="49" t="n">
        <v>3.860168186202709</v>
      </c>
      <c r="N1276" s="49" t="n">
        <v>3.792719333060615</v>
      </c>
      <c r="O1276" s="49" t="n">
        <v>3.727457811323276</v>
      </c>
      <c r="P1276" s="49" t="n">
        <v>3.664524336027612</v>
      </c>
      <c r="Q1276" s="49" t="n">
        <v>3.604553845696372</v>
      </c>
      <c r="R1276" s="49" t="n">
        <v>3.545603145153866</v>
      </c>
      <c r="S1276" s="49" t="n">
        <v>3.487987305598675</v>
      </c>
      <c r="T1276" s="49" t="n">
        <v>3.43509537370221</v>
      </c>
      <c r="U1276" s="49" t="n">
        <v>3.381511437002413</v>
      </c>
      <c r="V1276" s="49" t="n">
        <v>3.327629600605248</v>
      </c>
      <c r="W1276" s="49" t="n">
        <v>3.28120312257988</v>
      </c>
      <c r="X1276" s="49" t="n">
        <v>3.236718733653828</v>
      </c>
      <c r="Y1276" s="49" t="n">
        <v>3.193132170854015</v>
      </c>
      <c r="Z1276" s="49" t="n">
        <v>3.155894926582528</v>
      </c>
      <c r="AA1276" s="49" t="n">
        <v>3.070058276487204</v>
      </c>
      <c r="AB1276" s="49" t="n">
        <v>3.022264960295936</v>
      </c>
      <c r="AC1276" s="49" t="n">
        <v>2.975997348574737</v>
      </c>
      <c r="AD1276" s="49" t="n">
        <v>2.931110354188124</v>
      </c>
      <c r="AE1276" s="49" t="n">
        <v>2.887477731747268</v>
      </c>
      <c r="AF1276" s="50" t="n">
        <v>2.844988971885036</v>
      </c>
    </row>
    <row r="1277" hidden="1" s="108">
      <c r="A1277" s="49" t="inlineStr">
        <is>
          <t>Morocco_Offshore_1_high_temp_optimistic</t>
        </is>
      </c>
      <c r="B1277" s="49" t="n">
        <v>6.682819231600234</v>
      </c>
      <c r="C1277" s="49" t="n">
        <v>6.36445875436381</v>
      </c>
      <c r="D1277" s="49" t="n">
        <v>6.076225129490737</v>
      </c>
      <c r="E1277" s="49" t="n">
        <v>5.808631252303109</v>
      </c>
      <c r="F1277" s="49" t="n">
        <v>5.555669315760132</v>
      </c>
      <c r="G1277" s="49" t="n">
        <v>5.313280144547484</v>
      </c>
      <c r="H1277" s="49" t="n">
        <v>5.07857616691525</v>
      </c>
      <c r="I1277" s="49" t="n">
        <v>4.849413348618308</v>
      </c>
      <c r="J1277" s="49" t="n">
        <v>4.624139761626857</v>
      </c>
      <c r="K1277" s="49" t="n">
        <v>4.401440027897769</v>
      </c>
      <c r="L1277" s="49" t="n">
        <v>4.18023481564039</v>
      </c>
      <c r="M1277" s="49" t="n">
        <v>4.061905018903218</v>
      </c>
      <c r="N1277" s="49" t="n">
        <v>3.959833499178325</v>
      </c>
      <c r="O1277" s="49" t="n">
        <v>3.868226851956198</v>
      </c>
      <c r="P1277" s="49" t="n">
        <v>3.78469070185485</v>
      </c>
      <c r="Q1277" s="49" t="n">
        <v>3.707756147448314</v>
      </c>
      <c r="R1277" s="49" t="n">
        <v>3.636949021187753</v>
      </c>
      <c r="S1277" s="49" t="n">
        <v>3.569865219719616</v>
      </c>
      <c r="T1277" s="49" t="n">
        <v>3.506712555887811</v>
      </c>
      <c r="U1277" s="49" t="n">
        <v>3.447819806194</v>
      </c>
      <c r="V1277" s="49" t="n">
        <v>3.390105913931972</v>
      </c>
      <c r="W1277" s="49" t="n">
        <v>3.323453676818523</v>
      </c>
      <c r="X1277" s="49" t="n">
        <v>3.259742659698619</v>
      </c>
      <c r="Y1277" s="49" t="n">
        <v>3.200190701631702</v>
      </c>
      <c r="Z1277" s="49" t="n">
        <v>3.147199513466083</v>
      </c>
      <c r="AA1277" s="49" t="n">
        <v>3.066455647051282</v>
      </c>
      <c r="AB1277" s="49" t="n">
        <v>3.012166944513188</v>
      </c>
      <c r="AC1277" s="49" t="n">
        <v>2.96072681020145</v>
      </c>
      <c r="AD1277" s="49" t="n">
        <v>2.911761079733926</v>
      </c>
      <c r="AE1277" s="49" t="n">
        <v>2.864963598697558</v>
      </c>
      <c r="AF1277" s="50" t="n">
        <v>2.820080828180284</v>
      </c>
    </row>
    <row r="1278" hidden="1" s="108">
      <c r="A1278" s="49" t="inlineStr">
        <is>
          <t>Morocco_Offshore_2_high_temp_optimistic</t>
        </is>
      </c>
      <c r="B1278" s="49" t="n">
        <v>7.587412161742773</v>
      </c>
      <c r="C1278" s="49" t="n">
        <v>7.233290322092781</v>
      </c>
      <c r="D1278" s="49" t="n">
        <v>6.91590432080218</v>
      </c>
      <c r="E1278" s="49" t="n">
        <v>6.623971699020563</v>
      </c>
      <c r="F1278" s="49" t="n">
        <v>6.350369906113563</v>
      </c>
      <c r="G1278" s="49" t="n">
        <v>6.090307527828189</v>
      </c>
      <c r="H1278" s="49" t="n">
        <v>5.840396233846413</v>
      </c>
      <c r="I1278" s="49" t="n">
        <v>5.598139761320379</v>
      </c>
      <c r="J1278" s="49" t="n">
        <v>5.361633986165471</v>
      </c>
      <c r="K1278" s="49" t="n">
        <v>5.129381578769411</v>
      </c>
      <c r="L1278" s="49" t="n">
        <v>4.900172471257283</v>
      </c>
      <c r="M1278" s="49" t="n">
        <v>4.760012382099352</v>
      </c>
      <c r="N1278" s="49" t="n">
        <v>4.639625751417629</v>
      </c>
      <c r="O1278" s="49" t="n">
        <v>4.531961762196348</v>
      </c>
      <c r="P1278" s="49" t="n">
        <v>4.434106494650791</v>
      </c>
      <c r="Q1278" s="49" t="n">
        <v>4.344272381043803</v>
      </c>
      <c r="R1278" s="49" t="n">
        <v>4.261882557305067</v>
      </c>
      <c r="S1278" s="49" t="n">
        <v>4.184011043184021</v>
      </c>
      <c r="T1278" s="49" t="n">
        <v>4.110910975971322</v>
      </c>
      <c r="U1278" s="49" t="n">
        <v>4.042982739632924</v>
      </c>
      <c r="V1278" s="49" t="n">
        <v>3.976476212319449</v>
      </c>
      <c r="W1278" s="49" t="n">
        <v>3.899061869601035</v>
      </c>
      <c r="X1278" s="49" t="n">
        <v>3.825218138316501</v>
      </c>
      <c r="Y1278" s="49" t="n">
        <v>3.756428456330528</v>
      </c>
      <c r="Z1278" s="49" t="n">
        <v>3.695618105770727</v>
      </c>
      <c r="AA1278" s="49" t="n">
        <v>3.601007360122928</v>
      </c>
      <c r="AB1278" s="49" t="n">
        <v>3.538599394273114</v>
      </c>
      <c r="AC1278" s="49" t="n">
        <v>3.479652628663974</v>
      </c>
      <c r="AD1278" s="49" t="n">
        <v>3.423712126554071</v>
      </c>
      <c r="AE1278" s="49" t="n">
        <v>3.370405663216796</v>
      </c>
      <c r="AF1278" s="50" t="n">
        <v>3.319425002503309</v>
      </c>
    </row>
    <row r="1279" hidden="1" s="108">
      <c r="A1279" s="49" t="inlineStr">
        <is>
          <t>Morocco_PV_2_high_temp_optimistic</t>
        </is>
      </c>
      <c r="B1279" s="49" t="n">
        <v>5.932434744675058</v>
      </c>
      <c r="C1279" s="49" t="n">
        <v>5.523943988500351</v>
      </c>
      <c r="D1279" s="49" t="n">
        <v>5.140636657360119</v>
      </c>
      <c r="E1279" s="49" t="n">
        <v>4.774897408203041</v>
      </c>
      <c r="F1279" s="49" t="n">
        <v>4.421917045060887</v>
      </c>
      <c r="G1279" s="49" t="n">
        <v>4.078476134010398</v>
      </c>
      <c r="H1279" s="49" t="n">
        <v>3.742318264900454</v>
      </c>
      <c r="I1279" s="49" t="n">
        <v>3.411801864740272</v>
      </c>
      <c r="J1279" s="49" t="n">
        <v>3.085694882762898</v>
      </c>
      <c r="K1279" s="49" t="n">
        <v>2.76304771488109</v>
      </c>
      <c r="L1279" s="49" t="n">
        <v>2.443111327386148</v>
      </c>
      <c r="M1279" s="49" t="n">
        <v>2.378953453377163</v>
      </c>
      <c r="N1279" s="49" t="n">
        <v>2.318867395578219</v>
      </c>
      <c r="O1279" s="49" t="n">
        <v>2.261491626524194</v>
      </c>
      <c r="P1279" s="49" t="n">
        <v>2.206579201971019</v>
      </c>
      <c r="Q1279" s="49" t="n">
        <v>2.153263311683212</v>
      </c>
      <c r="R1279" s="49" t="n">
        <v>2.101017872741602</v>
      </c>
      <c r="S1279" s="49" t="n">
        <v>2.050943486111572</v>
      </c>
      <c r="T1279" s="49" t="n">
        <v>2.002243997152214</v>
      </c>
      <c r="U1279" s="49" t="n">
        <v>1.955053651840983</v>
      </c>
      <c r="V1279" s="49" t="n">
        <v>1.908727344114071</v>
      </c>
      <c r="W1279" s="49" t="n">
        <v>1.861896789053599</v>
      </c>
      <c r="X1279" s="49" t="n">
        <v>1.815536314974275</v>
      </c>
      <c r="Y1279" s="49" t="n">
        <v>1.770620819990764</v>
      </c>
      <c r="Z1279" s="49" t="n">
        <v>1.730742302152147</v>
      </c>
      <c r="AA1279" s="49" t="n">
        <v>1.668946714031674</v>
      </c>
      <c r="AB1279" s="49" t="n">
        <v>1.625086301572826</v>
      </c>
      <c r="AC1279" s="49" t="n">
        <v>1.582530836669214</v>
      </c>
      <c r="AD1279" s="49" t="n">
        <v>1.541132597215716</v>
      </c>
      <c r="AE1279" s="49" t="n">
        <v>1.500767751005958</v>
      </c>
      <c r="AF1279" s="50" t="n">
        <v>1.461331563212078</v>
      </c>
    </row>
    <row r="1280" hidden="1" s="108">
      <c r="A1280" s="49" t="inlineStr">
        <is>
          <t>Morocco_PV_3_high_temp_optimistic</t>
        </is>
      </c>
      <c r="B1280" s="49" t="n">
        <v>6.166507831613999</v>
      </c>
      <c r="C1280" s="49" t="n">
        <v>5.7436717146051</v>
      </c>
      <c r="D1280" s="49" t="n">
        <v>5.347048720869926</v>
      </c>
      <c r="E1280" s="49" t="n">
        <v>4.968639685944428</v>
      </c>
      <c r="F1280" s="49" t="n">
        <v>4.603391299691925</v>
      </c>
      <c r="G1280" s="49" t="n">
        <v>4.247919006880027</v>
      </c>
      <c r="H1280" s="49" t="n">
        <v>3.899848999663329</v>
      </c>
      <c r="I1280" s="49" t="n">
        <v>3.557452665175353</v>
      </c>
      <c r="J1280" s="49" t="n">
        <v>3.219431032540599</v>
      </c>
      <c r="K1280" s="49" t="n">
        <v>2.884781360588904</v>
      </c>
      <c r="L1280" s="49" t="n">
        <v>2.552711177384427</v>
      </c>
      <c r="M1280" s="49" t="n">
        <v>2.485572161251372</v>
      </c>
      <c r="N1280" s="49" t="n">
        <v>2.42270694282652</v>
      </c>
      <c r="O1280" s="49" t="n">
        <v>2.362686345730803</v>
      </c>
      <c r="P1280" s="49" t="n">
        <v>2.30525375497116</v>
      </c>
      <c r="Q1280" s="49" t="n">
        <v>2.24949812863452</v>
      </c>
      <c r="R1280" s="49" t="n">
        <v>2.194866329580391</v>
      </c>
      <c r="S1280" s="49" t="n">
        <v>2.142521797499602</v>
      </c>
      <c r="T1280" s="49" t="n">
        <v>2.091626388433285</v>
      </c>
      <c r="U1280" s="49" t="n">
        <v>2.042323709751873</v>
      </c>
      <c r="V1280" s="49" t="n">
        <v>1.993933582728592</v>
      </c>
      <c r="W1280" s="49" t="n">
        <v>1.945017120612376</v>
      </c>
      <c r="X1280" s="49" t="n">
        <v>1.896595567791227</v>
      </c>
      <c r="Y1280" s="49" t="n">
        <v>1.849699535870844</v>
      </c>
      <c r="Z1280" s="49" t="n">
        <v>1.808126071430621</v>
      </c>
      <c r="AA1280" s="49" t="n">
        <v>1.743381771103659</v>
      </c>
      <c r="AB1280" s="49" t="n">
        <v>1.697595115346416</v>
      </c>
      <c r="AC1280" s="49" t="n">
        <v>1.65318559063145</v>
      </c>
      <c r="AD1280" s="49" t="n">
        <v>1.60999690731156</v>
      </c>
      <c r="AE1280" s="49" t="n">
        <v>1.567898052110157</v>
      </c>
      <c r="AF1280" s="50" t="n">
        <v>1.526778217592767</v>
      </c>
    </row>
    <row r="1281" hidden="1" s="108">
      <c r="A1281" s="49" t="inlineStr">
        <is>
          <t>Morocco_PV_4_high_temp_optimistic</t>
        </is>
      </c>
      <c r="B1281" s="49" t="n">
        <v>6.883685492754712</v>
      </c>
      <c r="C1281" s="49" t="n">
        <v>6.416599107569713</v>
      </c>
      <c r="D1281" s="49" t="n">
        <v>5.980082946069501</v>
      </c>
      <c r="E1281" s="49" t="n">
        <v>5.56419492232356</v>
      </c>
      <c r="F1281" s="49" t="n">
        <v>5.162621901544998</v>
      </c>
      <c r="G1281" s="49" t="n">
        <v>4.771105540483977</v>
      </c>
      <c r="H1281" s="49" t="n">
        <v>4.386630813105977</v>
      </c>
      <c r="I1281" s="49" t="n">
        <v>4.006974925283797</v>
      </c>
      <c r="J1281" s="49" t="n">
        <v>3.630441118525943</v>
      </c>
      <c r="K1281" s="49" t="n">
        <v>3.255693741077109</v>
      </c>
      <c r="L1281" s="49" t="n">
        <v>2.881651828021875</v>
      </c>
      <c r="M1281" s="49" t="n">
        <v>2.805698994302594</v>
      </c>
      <c r="N1281" s="49" t="n">
        <v>2.734620131394919</v>
      </c>
      <c r="O1281" s="49" t="n">
        <v>2.666784414762173</v>
      </c>
      <c r="P1281" s="49" t="n">
        <v>2.601898433368037</v>
      </c>
      <c r="Q1281" s="49" t="n">
        <v>2.538922879110714</v>
      </c>
      <c r="R1281" s="49" t="n">
        <v>2.477226793363327</v>
      </c>
      <c r="S1281" s="49" t="n">
        <v>2.418135908966571</v>
      </c>
      <c r="T1281" s="49" t="n">
        <v>2.360694396469306</v>
      </c>
      <c r="U1281" s="49" t="n">
        <v>2.305065519989526</v>
      </c>
      <c r="V1281" s="49" t="n">
        <v>2.250473841253272</v>
      </c>
      <c r="W1281" s="49" t="n">
        <v>2.195271416767421</v>
      </c>
      <c r="X1281" s="49" t="n">
        <v>2.140630655622612</v>
      </c>
      <c r="Y1281" s="49" t="n">
        <v>2.087725303538016</v>
      </c>
      <c r="Z1281" s="49" t="n">
        <v>2.040879100085492</v>
      </c>
      <c r="AA1281" s="49" t="n">
        <v>1.967643894568107</v>
      </c>
      <c r="AB1281" s="49" t="n">
        <v>1.91599615192135</v>
      </c>
      <c r="AC1281" s="49" t="n">
        <v>1.865913591464771</v>
      </c>
      <c r="AD1281" s="49" t="n">
        <v>1.81721779195043</v>
      </c>
      <c r="AE1281" s="49" t="n">
        <v>1.769759186727563</v>
      </c>
      <c r="AF1281" s="50" t="n">
        <v>1.723411275850365</v>
      </c>
    </row>
    <row r="1282" hidden="1" s="108">
      <c r="A1282" s="49" t="inlineStr">
        <is>
          <t>Moldova_PV_4_low_temp_optimistic</t>
        </is>
      </c>
      <c r="B1282" s="49" t="n">
        <v>5.415660925250943</v>
      </c>
      <c r="C1282" s="49" t="n">
        <v>5.125346217969854</v>
      </c>
      <c r="D1282" s="49" t="n">
        <v>4.884065460240962</v>
      </c>
      <c r="E1282" s="49" t="n">
        <v>4.677478055331646</v>
      </c>
      <c r="F1282" s="49" t="n">
        <v>4.496581692947886</v>
      </c>
      <c r="G1282" s="49" t="n">
        <v>4.33539250902505</v>
      </c>
      <c r="H1282" s="49" t="n">
        <v>4.189751773913661</v>
      </c>
      <c r="I1282" s="49" t="n">
        <v>4.056664041161562</v>
      </c>
      <c r="J1282" s="49" t="n">
        <v>3.933907524205431</v>
      </c>
      <c r="K1282" s="49" t="n">
        <v>3.819793353649958</v>
      </c>
      <c r="L1282" s="49" t="n">
        <v>3.713010730810554</v>
      </c>
      <c r="M1282" s="49" t="n">
        <v>3.584376162653587</v>
      </c>
      <c r="N1282" s="49" t="n">
        <v>3.466088042818077</v>
      </c>
      <c r="O1282" s="49" t="n">
        <v>3.354839050938114</v>
      </c>
      <c r="P1282" s="49" t="n">
        <v>3.249965408404403</v>
      </c>
      <c r="Q1282" s="49" t="n">
        <v>3.149382547323278</v>
      </c>
      <c r="R1282" s="49" t="n">
        <v>3.051825442723205</v>
      </c>
      <c r="S1282" s="49" t="n">
        <v>2.959777544634984</v>
      </c>
      <c r="T1282" s="49" t="n">
        <v>2.87135313998711</v>
      </c>
      <c r="U1282" s="49" t="n">
        <v>2.786812050113613</v>
      </c>
      <c r="V1282" s="49" t="n">
        <v>2.704646542112899</v>
      </c>
      <c r="W1282" s="49" t="n">
        <v>2.621836675238811</v>
      </c>
      <c r="X1282" s="49" t="n">
        <v>2.540447232637054</v>
      </c>
      <c r="Y1282" s="49" t="n">
        <v>2.462643799664836</v>
      </c>
      <c r="Z1282" s="49" t="n">
        <v>2.39639770860768</v>
      </c>
      <c r="AA1282" s="49" t="n">
        <v>2.281685429811076</v>
      </c>
      <c r="AB1282" s="49" t="n">
        <v>2.207269786562069</v>
      </c>
      <c r="AC1282" s="49" t="n">
        <v>2.136026919909814</v>
      </c>
      <c r="AD1282" s="49" t="n">
        <v>2.067597499128439</v>
      </c>
      <c r="AE1282" s="49" t="n">
        <v>2.001679599726472</v>
      </c>
      <c r="AF1282" s="50" t="n">
        <v>1.938017231978307</v>
      </c>
    </row>
    <row r="1283" hidden="1" s="108">
      <c r="A1283" s="49" t="inlineStr">
        <is>
          <t>Moldova_PV_4_high_temp_optimistic</t>
        </is>
      </c>
      <c r="B1283" s="49" t="n">
        <v>9.269615853831702</v>
      </c>
      <c r="C1283" s="49" t="n">
        <v>8.637963517076139</v>
      </c>
      <c r="D1283" s="49" t="n">
        <v>8.058255142953014</v>
      </c>
      <c r="E1283" s="49" t="n">
        <v>7.514046191406211</v>
      </c>
      <c r="F1283" s="49" t="n">
        <v>6.994920979346091</v>
      </c>
      <c r="G1283" s="49" t="n">
        <v>6.493876798751494</v>
      </c>
      <c r="H1283" s="49" t="n">
        <v>6.005975945313739</v>
      </c>
      <c r="I1283" s="49" t="n">
        <v>5.527596699092422</v>
      </c>
      <c r="J1283" s="49" t="n">
        <v>5.055991498873006</v>
      </c>
      <c r="K1283" s="49" t="n">
        <v>4.589013327968096</v>
      </c>
      <c r="L1283" s="49" t="n">
        <v>4.124939262632557</v>
      </c>
      <c r="M1283" s="49" t="n">
        <v>4.010678136706829</v>
      </c>
      <c r="N1283" s="49" t="n">
        <v>3.904962685529834</v>
      </c>
      <c r="O1283" s="49" t="n">
        <v>3.804908845646064</v>
      </c>
      <c r="P1283" s="49" t="n">
        <v>3.709991085122864</v>
      </c>
      <c r="Q1283" s="49" t="n">
        <v>3.6183746839754</v>
      </c>
      <c r="R1283" s="49" t="n">
        <v>3.52894651580502</v>
      </c>
      <c r="S1283" s="49" t="n">
        <v>3.444029904257342</v>
      </c>
      <c r="T1283" s="49" t="n">
        <v>3.361941168598876</v>
      </c>
      <c r="U1283" s="49" t="n">
        <v>3.282962211191483</v>
      </c>
      <c r="V1283" s="49" t="n">
        <v>3.205729997765808</v>
      </c>
      <c r="W1283" s="49" t="n">
        <v>3.127332838642372</v>
      </c>
      <c r="X1283" s="49" t="n">
        <v>3.049854771123401</v>
      </c>
      <c r="Y1283" s="49" t="n">
        <v>2.975355533261929</v>
      </c>
      <c r="Z1283" s="49" t="n">
        <v>2.911425287984956</v>
      </c>
      <c r="AA1283" s="49" t="n">
        <v>2.801120168763158</v>
      </c>
      <c r="AB1283" s="49" t="n">
        <v>2.72863157348965</v>
      </c>
      <c r="AC1283" s="49" t="n">
        <v>2.658832026637915</v>
      </c>
      <c r="AD1283" s="49" t="n">
        <v>2.591411390144213</v>
      </c>
      <c r="AE1283" s="49" t="n">
        <v>2.526109746119892</v>
      </c>
      <c r="AF1283" s="50" t="n">
        <v>2.462707320074538</v>
      </c>
    </row>
    <row r="1284" hidden="1" s="108">
      <c r="A1284" s="49" t="inlineStr">
        <is>
          <t>Myanmar_Offshore_1_low_temp_optimistic</t>
        </is>
      </c>
      <c r="B1284" s="49" t="n">
        <v>9.499968641265284</v>
      </c>
      <c r="C1284" s="49" t="n">
        <v>9.15557986011434</v>
      </c>
      <c r="D1284" s="49" t="n">
        <v>8.867760300833332</v>
      </c>
      <c r="E1284" s="49" t="n">
        <v>8.620156351778917</v>
      </c>
      <c r="F1284" s="49" t="n">
        <v>8.402522681299635</v>
      </c>
      <c r="G1284" s="49" t="n">
        <v>8.20803718558542</v>
      </c>
      <c r="H1284" s="49" t="n">
        <v>8.031939854819569</v>
      </c>
      <c r="I1284" s="49" t="n">
        <v>7.870784226256023</v>
      </c>
      <c r="J1284" s="49" t="n">
        <v>7.721998725430208</v>
      </c>
      <c r="K1284" s="49" t="n">
        <v>7.583616141653842</v>
      </c>
      <c r="L1284" s="49" t="n">
        <v>7.4540996395801</v>
      </c>
      <c r="M1284" s="49" t="n">
        <v>7.209369731077855</v>
      </c>
      <c r="N1284" s="49" t="n">
        <v>6.997570182447946</v>
      </c>
      <c r="O1284" s="49" t="n">
        <v>6.807251837585613</v>
      </c>
      <c r="P1284" s="49" t="n">
        <v>6.633616994742201</v>
      </c>
      <c r="Q1284" s="49" t="n">
        <v>6.473695836687146</v>
      </c>
      <c r="R1284" s="49" t="n">
        <v>6.326447557339956</v>
      </c>
      <c r="S1284" s="49" t="n">
        <v>6.187192590937342</v>
      </c>
      <c r="T1284" s="49" t="n">
        <v>6.056240763502496</v>
      </c>
      <c r="U1284" s="49" t="n">
        <v>5.934125943510631</v>
      </c>
      <c r="V1284" s="49" t="n">
        <v>5.81498318361339</v>
      </c>
      <c r="W1284" s="49" t="n">
        <v>5.680147537081632</v>
      </c>
      <c r="X1284" s="49" t="n">
        <v>5.55155543216458</v>
      </c>
      <c r="Y1284" s="49" t="n">
        <v>5.431402421801818</v>
      </c>
      <c r="Z1284" s="49" t="n">
        <v>5.32404707891941</v>
      </c>
      <c r="AA1284" s="49" t="n">
        <v>5.166061604390176</v>
      </c>
      <c r="AB1284" s="49" t="n">
        <v>5.05760690677125</v>
      </c>
      <c r="AC1284" s="49" t="n">
        <v>4.954934709176224</v>
      </c>
      <c r="AD1284" s="49" t="n">
        <v>4.857301925112518</v>
      </c>
      <c r="AE1284" s="49" t="n">
        <v>4.764098783561082</v>
      </c>
      <c r="AF1284" s="50" t="n">
        <v>4.674818757544699</v>
      </c>
    </row>
    <row r="1285" hidden="1" s="108">
      <c r="A1285" s="49" t="inlineStr">
        <is>
          <t>Myanmar_Offshore_2_low_temp_optimistic</t>
        </is>
      </c>
      <c r="B1285" s="49" t="n">
        <v>12.13617643397723</v>
      </c>
      <c r="C1285" s="49" t="n">
        <v>11.69185046835458</v>
      </c>
      <c r="D1285" s="49" t="n">
        <v>11.32161221220366</v>
      </c>
      <c r="E1285" s="49" t="n">
        <v>11.00403532290178</v>
      </c>
      <c r="F1285" s="49" t="n">
        <v>10.72569656262804</v>
      </c>
      <c r="G1285" s="49" t="n">
        <v>10.47765782061162</v>
      </c>
      <c r="H1285" s="49" t="n">
        <v>10.25368274593923</v>
      </c>
      <c r="I1285" s="49" t="n">
        <v>10.04925599703941</v>
      </c>
      <c r="J1285" s="49" t="n">
        <v>9.861008508955388</v>
      </c>
      <c r="K1285" s="49" t="n">
        <v>9.686363051263404</v>
      </c>
      <c r="L1285" s="49" t="n">
        <v>9.523306268087355</v>
      </c>
      <c r="M1285" s="49" t="n">
        <v>9.209934672633798</v>
      </c>
      <c r="N1285" s="49" t="n">
        <v>8.939638832253898</v>
      </c>
      <c r="O1285" s="49" t="n">
        <v>8.69741910833206</v>
      </c>
      <c r="P1285" s="49" t="n">
        <v>8.476990916877764</v>
      </c>
      <c r="Q1285" s="49" t="n">
        <v>8.274464538508942</v>
      </c>
      <c r="R1285" s="49" t="n">
        <v>8.088477832614457</v>
      </c>
      <c r="S1285" s="49" t="n">
        <v>7.912900101067801</v>
      </c>
      <c r="T1285" s="49" t="n">
        <v>7.748138735455746</v>
      </c>
      <c r="U1285" s="49" t="n">
        <v>7.594894740349206</v>
      </c>
      <c r="V1285" s="49" t="n">
        <v>7.445483358443996</v>
      </c>
      <c r="W1285" s="49" t="n">
        <v>7.275396026953187</v>
      </c>
      <c r="X1285" s="49" t="n">
        <v>7.113447898047409</v>
      </c>
      <c r="Y1285" s="49" t="n">
        <v>6.962519081725208</v>
      </c>
      <c r="Z1285" s="49" t="n">
        <v>6.828326046766477</v>
      </c>
      <c r="AA1285" s="49" t="n">
        <v>6.627718843852117</v>
      </c>
      <c r="AB1285" s="49" t="n">
        <v>6.4920039933862</v>
      </c>
      <c r="AC1285" s="49" t="n">
        <v>6.363833628587957</v>
      </c>
      <c r="AD1285" s="49" t="n">
        <v>6.242235338916388</v>
      </c>
      <c r="AE1285" s="49" t="n">
        <v>6.126411244133831</v>
      </c>
      <c r="AF1285" s="50" t="n">
        <v>6.015698618758192</v>
      </c>
    </row>
    <row r="1286" hidden="1" s="108">
      <c r="A1286" s="49" t="inlineStr">
        <is>
          <t>Myanmar_PV_4_low_temp_optimistic</t>
        </is>
      </c>
      <c r="B1286" s="49" t="n">
        <v>3.283025956002194</v>
      </c>
      <c r="C1286" s="49" t="n">
        <v>3.121352839345411</v>
      </c>
      <c r="D1286" s="49" t="n">
        <v>2.985171712704412</v>
      </c>
      <c r="E1286" s="49" t="n">
        <v>2.867060252450854</v>
      </c>
      <c r="F1286" s="49" t="n">
        <v>2.762359966460542</v>
      </c>
      <c r="G1286" s="49" t="n">
        <v>2.667974742791453</v>
      </c>
      <c r="H1286" s="49" t="n">
        <v>2.581752951255626</v>
      </c>
      <c r="I1286" s="49" t="n">
        <v>2.502144802893782</v>
      </c>
      <c r="J1286" s="49" t="n">
        <v>2.428000681252733</v>
      </c>
      <c r="K1286" s="49" t="n">
        <v>2.358446558441397</v>
      </c>
      <c r="L1286" s="49" t="n">
        <v>2.292803877972881</v>
      </c>
      <c r="M1286" s="49" t="n">
        <v>2.214920695116684</v>
      </c>
      <c r="N1286" s="49" t="n">
        <v>2.142605096968911</v>
      </c>
      <c r="O1286" s="49" t="n">
        <v>2.074107084005962</v>
      </c>
      <c r="P1286" s="49" t="n">
        <v>2.009073303508623</v>
      </c>
      <c r="Q1286" s="49" t="n">
        <v>1.94640069377888</v>
      </c>
      <c r="R1286" s="49" t="n">
        <v>1.8854194024116</v>
      </c>
      <c r="S1286" s="49" t="n">
        <v>1.827437977485467</v>
      </c>
      <c r="T1286" s="49" t="n">
        <v>1.771459046265834</v>
      </c>
      <c r="U1286" s="49" t="n">
        <v>1.717617660096473</v>
      </c>
      <c r="V1286" s="49" t="n">
        <v>1.665116543990354</v>
      </c>
      <c r="W1286" s="49" t="n">
        <v>1.612478522632304</v>
      </c>
      <c r="X1286" s="49" t="n">
        <v>1.560645416115447</v>
      </c>
      <c r="Y1286" s="49" t="n">
        <v>1.510753315187275</v>
      </c>
      <c r="Z1286" s="49" t="n">
        <v>1.466981979812097</v>
      </c>
      <c r="AA1286" s="49" t="n">
        <v>1.397826296355355</v>
      </c>
      <c r="AB1286" s="49" t="n">
        <v>1.349879419777183</v>
      </c>
      <c r="AC1286" s="49" t="n">
        <v>1.303640822417986</v>
      </c>
      <c r="AD1286" s="49" t="n">
        <v>1.258916863293464</v>
      </c>
      <c r="AE1286" s="49" t="n">
        <v>1.215544648111389</v>
      </c>
      <c r="AF1286" s="50" t="n">
        <v>1.173385889520582</v>
      </c>
    </row>
    <row r="1287" hidden="1" s="108">
      <c r="A1287" s="49" t="inlineStr">
        <is>
          <t>Myanmar_Offshore_1_high_temp_optimistic</t>
        </is>
      </c>
      <c r="B1287" s="49" t="n">
        <v>10.82807979085564</v>
      </c>
      <c r="C1287" s="49" t="n">
        <v>10.33038218666429</v>
      </c>
      <c r="D1287" s="49" t="n">
        <v>9.88319750921416</v>
      </c>
      <c r="E1287" s="49" t="n">
        <v>9.469998943946175</v>
      </c>
      <c r="F1287" s="49" t="n">
        <v>9.080225896900245</v>
      </c>
      <c r="G1287" s="49" t="n">
        <v>8.706645202094023</v>
      </c>
      <c r="H1287" s="49" t="n">
        <v>8.344009249656441</v>
      </c>
      <c r="I1287" s="49" t="n">
        <v>7.988314268930312</v>
      </c>
      <c r="J1287" s="49" t="n">
        <v>7.636361962660786</v>
      </c>
      <c r="K1287" s="49" t="n">
        <v>7.285485300126612</v>
      </c>
      <c r="L1287" s="49" t="n">
        <v>6.933368000398368</v>
      </c>
      <c r="M1287" s="49" t="n">
        <v>6.736167535297431</v>
      </c>
      <c r="N1287" s="49" t="n">
        <v>6.566399953869002</v>
      </c>
      <c r="O1287" s="49" t="n">
        <v>6.414284385622395</v>
      </c>
      <c r="P1287" s="49" t="n">
        <v>6.275777429394934</v>
      </c>
      <c r="Q1287" s="49" t="n">
        <v>6.148398148114539</v>
      </c>
      <c r="R1287" s="49" t="n">
        <v>6.031344314516311</v>
      </c>
      <c r="S1287" s="49" t="n">
        <v>5.920558655385133</v>
      </c>
      <c r="T1287" s="49" t="n">
        <v>5.816390378817549</v>
      </c>
      <c r="U1287" s="49" t="n">
        <v>5.719392578267506</v>
      </c>
      <c r="V1287" s="49" t="n">
        <v>5.624368032398097</v>
      </c>
      <c r="W1287" s="49" t="n">
        <v>5.514344638960931</v>
      </c>
      <c r="X1287" s="49" t="n">
        <v>5.409241038749473</v>
      </c>
      <c r="Y1287" s="49" t="n">
        <v>5.311102216010618</v>
      </c>
      <c r="Z1287" s="49" t="n">
        <v>5.223962527331267</v>
      </c>
      <c r="AA1287" s="49" t="n">
        <v>5.090065699307397</v>
      </c>
      <c r="AB1287" s="49" t="n">
        <v>5.000652641345092</v>
      </c>
      <c r="AC1287" s="49" t="n">
        <v>4.915974937244799</v>
      </c>
      <c r="AD1287" s="49" t="n">
        <v>4.835397072162507</v>
      </c>
      <c r="AE1287" s="49" t="n">
        <v>4.758398745218526</v>
      </c>
      <c r="AF1287" s="50" t="n">
        <v>4.68454879105736</v>
      </c>
    </row>
    <row r="1288" hidden="1" s="108">
      <c r="A1288" s="49" t="inlineStr">
        <is>
          <t>Myanmar_Offshore_2_high_temp_optimistic</t>
        </is>
      </c>
      <c r="B1288" s="49" t="n">
        <v>13.20048304014572</v>
      </c>
      <c r="C1288" s="49" t="n">
        <v>12.60601108596048</v>
      </c>
      <c r="D1288" s="49" t="n">
        <v>12.07706575966917</v>
      </c>
      <c r="E1288" s="49" t="n">
        <v>11.59268931459896</v>
      </c>
      <c r="F1288" s="49" t="n">
        <v>11.13953230877459</v>
      </c>
      <c r="G1288" s="49" t="n">
        <v>10.70849228566479</v>
      </c>
      <c r="H1288" s="49" t="n">
        <v>10.29300528248082</v>
      </c>
      <c r="I1288" s="49" t="n">
        <v>9.888102202750808</v>
      </c>
      <c r="J1288" s="49" t="n">
        <v>9.489851855488011</v>
      </c>
      <c r="K1288" s="49" t="n">
        <v>9.095013332730803</v>
      </c>
      <c r="L1288" s="49" t="n">
        <v>8.700807979716963</v>
      </c>
      <c r="M1288" s="49" t="n">
        <v>8.451069954889004</v>
      </c>
      <c r="N1288" s="49" t="n">
        <v>8.236872343933083</v>
      </c>
      <c r="O1288" s="49" t="n">
        <v>8.04553782544526</v>
      </c>
      <c r="P1288" s="49" t="n">
        <v>7.871826553937941</v>
      </c>
      <c r="Q1288" s="49" t="n">
        <v>7.712523864370281</v>
      </c>
      <c r="R1288" s="49" t="n">
        <v>7.566591508426297</v>
      </c>
      <c r="S1288" s="49" t="n">
        <v>7.428769550129608</v>
      </c>
      <c r="T1288" s="49" t="n">
        <v>7.299512119282002</v>
      </c>
      <c r="U1288" s="49" t="n">
        <v>7.179537885317501</v>
      </c>
      <c r="V1288" s="49" t="n">
        <v>7.062106944143544</v>
      </c>
      <c r="W1288" s="49" t="n">
        <v>6.925101104260215</v>
      </c>
      <c r="X1288" s="49" t="n">
        <v>6.794492651463569</v>
      </c>
      <c r="Y1288" s="49" t="n">
        <v>6.672944299833255</v>
      </c>
      <c r="Z1288" s="49" t="n">
        <v>6.565707279957996</v>
      </c>
      <c r="AA1288" s="49" t="n">
        <v>6.39774165474805</v>
      </c>
      <c r="AB1288" s="49" t="n">
        <v>6.28759436964518</v>
      </c>
      <c r="AC1288" s="49" t="n">
        <v>6.183638257248687</v>
      </c>
      <c r="AD1288" s="49" t="n">
        <v>6.085054294154924</v>
      </c>
      <c r="AE1288" s="49" t="n">
        <v>5.991172284552247</v>
      </c>
      <c r="AF1288" s="50" t="n">
        <v>5.901437171675796</v>
      </c>
    </row>
    <row r="1289" hidden="1" s="108">
      <c r="A1289" s="49" t="inlineStr">
        <is>
          <t>Myanmar_PV_4_high_temp_optimistic</t>
        </is>
      </c>
      <c r="B1289" s="49" t="n">
        <v>6.512557031751273</v>
      </c>
      <c r="C1289" s="49" t="n">
        <v>6.067615257838323</v>
      </c>
      <c r="D1289" s="49" t="n">
        <v>5.651987353278789</v>
      </c>
      <c r="E1289" s="49" t="n">
        <v>5.256389738582717</v>
      </c>
      <c r="F1289" s="49" t="n">
        <v>4.874941589675728</v>
      </c>
      <c r="G1289" s="49" t="n">
        <v>4.503689452593993</v>
      </c>
      <c r="H1289" s="49" t="n">
        <v>4.139846830628958</v>
      </c>
      <c r="I1289" s="49" t="n">
        <v>3.781371589847042</v>
      </c>
      <c r="J1289" s="49" t="n">
        <v>3.426716664389381</v>
      </c>
      <c r="K1289" s="49" t="n">
        <v>3.074675678650656</v>
      </c>
      <c r="L1289" s="49" t="n">
        <v>2.724283410153106</v>
      </c>
      <c r="M1289" s="49" t="n">
        <v>2.65218619763183</v>
      </c>
      <c r="N1289" s="49" t="n">
        <v>2.584789693132069</v>
      </c>
      <c r="O1289" s="49" t="n">
        <v>2.520519471765548</v>
      </c>
      <c r="P1289" s="49" t="n">
        <v>2.459088581262321</v>
      </c>
      <c r="Q1289" s="49" t="n">
        <v>2.399495324826415</v>
      </c>
      <c r="R1289" s="49" t="n">
        <v>2.341131887057559</v>
      </c>
      <c r="S1289" s="49" t="n">
        <v>2.28526654897713</v>
      </c>
      <c r="T1289" s="49" t="n">
        <v>2.230980013721145</v>
      </c>
      <c r="U1289" s="49" t="n">
        <v>2.178426074046357</v>
      </c>
      <c r="V1289" s="49" t="n">
        <v>2.126860431316673</v>
      </c>
      <c r="W1289" s="49" t="n">
        <v>2.074695235418898</v>
      </c>
      <c r="X1289" s="49" t="n">
        <v>2.023066012077509</v>
      </c>
      <c r="Y1289" s="49" t="n">
        <v>1.973097291951773</v>
      </c>
      <c r="Z1289" s="49" t="n">
        <v>1.928933635672117</v>
      </c>
      <c r="AA1289" s="49" t="n">
        <v>1.859480229600158</v>
      </c>
      <c r="AB1289" s="49" t="n">
        <v>1.810710068959215</v>
      </c>
      <c r="AC1289" s="49" t="n">
        <v>1.763441752021911</v>
      </c>
      <c r="AD1289" s="49" t="n">
        <v>1.717505855321349</v>
      </c>
      <c r="AE1289" s="49" t="n">
        <v>1.672760363379287</v>
      </c>
      <c r="AF1289" s="50" t="n">
        <v>1.629085169380456</v>
      </c>
    </row>
    <row r="1290" hidden="1" s="108">
      <c r="A1290" s="49" t="inlineStr">
        <is>
          <t>Mexico_Onshore_3_low_temp_optimistic</t>
        </is>
      </c>
      <c r="B1290" s="49" t="n">
        <v>5.29466116806109</v>
      </c>
      <c r="C1290" s="49" t="n">
        <v>5.138944995720915</v>
      </c>
      <c r="D1290" s="49" t="n">
        <v>5.001290316351861</v>
      </c>
      <c r="E1290" s="49" t="n">
        <v>4.877734013895068</v>
      </c>
      <c r="F1290" s="49" t="n">
        <v>4.765467537298873</v>
      </c>
      <c r="G1290" s="49" t="n">
        <v>4.662432276532492</v>
      </c>
      <c r="H1290" s="49" t="n">
        <v>4.567076966914443</v>
      </c>
      <c r="I1290" s="49" t="n">
        <v>4.478205294577887</v>
      </c>
      <c r="J1290" s="49" t="n">
        <v>4.394876386025834</v>
      </c>
      <c r="K1290" s="49" t="n">
        <v>4.3163376715237</v>
      </c>
      <c r="L1290" s="49" t="n">
        <v>4.241978305462083</v>
      </c>
      <c r="M1290" s="49" t="n">
        <v>4.130118696902015</v>
      </c>
      <c r="N1290" s="49" t="n">
        <v>4.042334631864086</v>
      </c>
      <c r="O1290" s="49" t="n">
        <v>3.957672681400133</v>
      </c>
      <c r="P1290" s="49" t="n">
        <v>3.876262572159159</v>
      </c>
      <c r="Q1290" s="49" t="n">
        <v>3.798804870419747</v>
      </c>
      <c r="R1290" s="49" t="n">
        <v>3.723015533093803</v>
      </c>
      <c r="S1290" s="49" t="n">
        <v>3.64923820868722</v>
      </c>
      <c r="T1290" s="49" t="n">
        <v>3.581337986281704</v>
      </c>
      <c r="U1290" s="49" t="n">
        <v>3.513064436856967</v>
      </c>
      <c r="V1290" s="49" t="n">
        <v>3.444867689650184</v>
      </c>
      <c r="W1290" s="49" t="n">
        <v>3.385790288720107</v>
      </c>
      <c r="X1290" s="49" t="n">
        <v>3.329233215055831</v>
      </c>
      <c r="Y1290" s="49" t="n">
        <v>3.273990827924516</v>
      </c>
      <c r="Z1290" s="49" t="n">
        <v>3.226186009689633</v>
      </c>
      <c r="AA1290" s="49" t="n">
        <v>3.124064994830219</v>
      </c>
      <c r="AB1290" s="49" t="n">
        <v>3.065083038464858</v>
      </c>
      <c r="AC1290" s="49" t="n">
        <v>3.008101798833908</v>
      </c>
      <c r="AD1290" s="49" t="n">
        <v>2.952938734872069</v>
      </c>
      <c r="AE1290" s="49" t="n">
        <v>2.899434403883085</v>
      </c>
      <c r="AF1290" s="50" t="n">
        <v>2.84744867305153</v>
      </c>
    </row>
    <row r="1291" hidden="1" s="108">
      <c r="A1291" s="49" t="inlineStr">
        <is>
          <t>Mexico_Offshore_1_low_temp_optimistic</t>
        </is>
      </c>
      <c r="B1291" s="49" t="n">
        <v>6.074698246333837</v>
      </c>
      <c r="C1291" s="49" t="n">
        <v>5.854615906740845</v>
      </c>
      <c r="D1291" s="49" t="n">
        <v>5.670648225031292</v>
      </c>
      <c r="E1291" s="49" t="n">
        <v>5.512355825107389</v>
      </c>
      <c r="F1291" s="49" t="n">
        <v>5.373198599278373</v>
      </c>
      <c r="G1291" s="49" t="n">
        <v>5.248821674983863</v>
      </c>
      <c r="H1291" s="49" t="n">
        <v>5.136186522503773</v>
      </c>
      <c r="I1291" s="49" t="n">
        <v>5.03309311470249</v>
      </c>
      <c r="J1291" s="49" t="n">
        <v>4.937899906970451</v>
      </c>
      <c r="K1291" s="49" t="n">
        <v>4.849351147091422</v>
      </c>
      <c r="L1291" s="49" t="n">
        <v>4.766465809556873</v>
      </c>
      <c r="M1291" s="49" t="n">
        <v>4.609990567348842</v>
      </c>
      <c r="N1291" s="49" t="n">
        <v>4.47454531574571</v>
      </c>
      <c r="O1291" s="49" t="n">
        <v>4.352821483383827</v>
      </c>
      <c r="P1291" s="49" t="n">
        <v>4.241756994000505</v>
      </c>
      <c r="Q1291" s="49" t="n">
        <v>4.139456588194668</v>
      </c>
      <c r="R1291" s="49" t="n">
        <v>4.045256749054857</v>
      </c>
      <c r="S1291" s="49" t="n">
        <v>3.956169420747901</v>
      </c>
      <c r="T1291" s="49" t="n">
        <v>3.872393222886377</v>
      </c>
      <c r="U1291" s="49" t="n">
        <v>3.794269969093021</v>
      </c>
      <c r="V1291" s="49" t="n">
        <v>3.718053337996173</v>
      </c>
      <c r="W1291" s="49" t="n">
        <v>3.631716816018909</v>
      </c>
      <c r="X1291" s="49" t="n">
        <v>3.549412596379997</v>
      </c>
      <c r="Y1291" s="49" t="n">
        <v>3.472548255030416</v>
      </c>
      <c r="Z1291" s="49" t="n">
        <v>3.403917057158013</v>
      </c>
      <c r="AA1291" s="49" t="n">
        <v>3.302937758750999</v>
      </c>
      <c r="AB1291" s="49" t="n">
        <v>3.233694978254731</v>
      </c>
      <c r="AC1291" s="49" t="n">
        <v>3.168205978744179</v>
      </c>
      <c r="AD1291" s="49" t="n">
        <v>3.105998639214108</v>
      </c>
      <c r="AE1291" s="49" t="n">
        <v>3.046685747123683</v>
      </c>
      <c r="AF1291" s="50" t="n">
        <v>2.989945850422381</v>
      </c>
    </row>
    <row r="1292" hidden="1" s="108">
      <c r="A1292" s="49" t="inlineStr">
        <is>
          <t>Mexico_Offshore_2_low_temp_optimistic</t>
        </is>
      </c>
      <c r="B1292" s="49" t="n">
        <v>6.931365225070755</v>
      </c>
      <c r="C1292" s="49" t="n">
        <v>6.677918097638256</v>
      </c>
      <c r="D1292" s="49" t="n">
        <v>6.466649073664795</v>
      </c>
      <c r="E1292" s="49" t="n">
        <v>6.285361390501761</v>
      </c>
      <c r="F1292" s="49" t="n">
        <v>6.126414005532643</v>
      </c>
      <c r="G1292" s="49" t="n">
        <v>5.984719000665011</v>
      </c>
      <c r="H1292" s="49" t="n">
        <v>5.856726409631316</v>
      </c>
      <c r="I1292" s="49" t="n">
        <v>5.7398659320153</v>
      </c>
      <c r="J1292" s="49" t="n">
        <v>5.632219771052973</v>
      </c>
      <c r="K1292" s="49" t="n">
        <v>5.532320870648941</v>
      </c>
      <c r="L1292" s="49" t="n">
        <v>5.439023151485857</v>
      </c>
      <c r="M1292" s="49" t="n">
        <v>5.260080215614788</v>
      </c>
      <c r="N1292" s="49" t="n">
        <v>5.105670063448394</v>
      </c>
      <c r="O1292" s="49" t="n">
        <v>4.967257067210975</v>
      </c>
      <c r="P1292" s="49" t="n">
        <v>4.841266097019996</v>
      </c>
      <c r="Q1292" s="49" t="n">
        <v>4.72548480178826</v>
      </c>
      <c r="R1292" s="49" t="n">
        <v>4.619139930757852</v>
      </c>
      <c r="S1292" s="49" t="n">
        <v>4.518740926496577</v>
      </c>
      <c r="T1292" s="49" t="n">
        <v>4.424521412991458</v>
      </c>
      <c r="U1292" s="49" t="n">
        <v>4.336882476007566</v>
      </c>
      <c r="V1292" s="49" t="n">
        <v>4.251445819171188</v>
      </c>
      <c r="W1292" s="49" t="n">
        <v>4.154087662963953</v>
      </c>
      <c r="X1292" s="49" t="n">
        <v>4.061423738986697</v>
      </c>
      <c r="Y1292" s="49" t="n">
        <v>3.975101468079018</v>
      </c>
      <c r="Z1292" s="49" t="n">
        <v>3.898389409134382</v>
      </c>
      <c r="AA1292" s="49" t="n">
        <v>3.783826265841737</v>
      </c>
      <c r="AB1292" s="49" t="n">
        <v>3.706362565826463</v>
      </c>
      <c r="AC1292" s="49" t="n">
        <v>3.633273738029516</v>
      </c>
      <c r="AD1292" s="49" t="n">
        <v>3.564008809947099</v>
      </c>
      <c r="AE1292" s="49" t="n">
        <v>3.498115971439998</v>
      </c>
      <c r="AF1292" s="50" t="n">
        <v>3.435220210118761</v>
      </c>
    </row>
    <row r="1293" hidden="1" s="108">
      <c r="A1293" s="49" t="inlineStr">
        <is>
          <t>Mexico_PV_1_low_temp_optimistic</t>
        </is>
      </c>
      <c r="B1293" s="49" t="n">
        <v>2.895676073793412</v>
      </c>
      <c r="C1293" s="49" t="n">
        <v>2.750636679549699</v>
      </c>
      <c r="D1293" s="49" t="n">
        <v>2.628913461553037</v>
      </c>
      <c r="E1293" s="49" t="n">
        <v>2.523694754230009</v>
      </c>
      <c r="F1293" s="49" t="n">
        <v>2.430704388673778</v>
      </c>
      <c r="G1293" s="49" t="n">
        <v>2.34709990252041</v>
      </c>
      <c r="H1293" s="49" t="n">
        <v>2.270905769264113</v>
      </c>
      <c r="I1293" s="49" t="n">
        <v>2.200699038831079</v>
      </c>
      <c r="J1293" s="49" t="n">
        <v>2.135424272803133</v>
      </c>
      <c r="K1293" s="49" t="n">
        <v>2.074279192155805</v>
      </c>
      <c r="L1293" s="49" t="n">
        <v>2.016641123368733</v>
      </c>
      <c r="M1293" s="49" t="n">
        <v>1.947972229585114</v>
      </c>
      <c r="N1293" s="49" t="n">
        <v>1.884282849335097</v>
      </c>
      <c r="O1293" s="49" t="n">
        <v>1.824005953056926</v>
      </c>
      <c r="P1293" s="49" t="n">
        <v>1.766826781258309</v>
      </c>
      <c r="Q1293" s="49" t="n">
        <v>1.711756934764407</v>
      </c>
      <c r="R1293" s="49" t="n">
        <v>1.658196105956298</v>
      </c>
      <c r="S1293" s="49" t="n">
        <v>1.607321106441848</v>
      </c>
      <c r="T1293" s="49" t="n">
        <v>1.558237409610336</v>
      </c>
      <c r="U1293" s="49" t="n">
        <v>1.511067658304892</v>
      </c>
      <c r="V1293" s="49" t="n">
        <v>1.465096161437675</v>
      </c>
      <c r="W1293" s="49" t="n">
        <v>1.418901276962045</v>
      </c>
      <c r="X1293" s="49" t="n">
        <v>1.373446410364829</v>
      </c>
      <c r="Y1293" s="49" t="n">
        <v>1.329757958922671</v>
      </c>
      <c r="Z1293" s="49" t="n">
        <v>1.291616524437277</v>
      </c>
      <c r="AA1293" s="49" t="n">
        <v>1.23054734461575</v>
      </c>
      <c r="AB1293" s="49" t="n">
        <v>1.188656679287686</v>
      </c>
      <c r="AC1293" s="49" t="n">
        <v>1.148333204022523</v>
      </c>
      <c r="AD1293" s="49" t="n">
        <v>1.109405753693838</v>
      </c>
      <c r="AE1293" s="49" t="n">
        <v>1.071730410659395</v>
      </c>
      <c r="AF1293" s="50" t="n">
        <v>1.035185062966633</v>
      </c>
    </row>
    <row r="1294" hidden="1" s="108">
      <c r="A1294" s="49" t="inlineStr">
        <is>
          <t>Mexico_PV_2_low_temp_optimistic</t>
        </is>
      </c>
      <c r="B1294" s="49" t="n">
        <v>3.064123481686487</v>
      </c>
      <c r="C1294" s="49" t="n">
        <v>2.910130758596692</v>
      </c>
      <c r="D1294" s="49" t="n">
        <v>2.780934910690722</v>
      </c>
      <c r="E1294" s="49" t="n">
        <v>2.669294344325531</v>
      </c>
      <c r="F1294" s="49" t="n">
        <v>2.570663157119274</v>
      </c>
      <c r="G1294" s="49" t="n">
        <v>2.48201967367884</v>
      </c>
      <c r="H1294" s="49" t="n">
        <v>2.401263853404718</v>
      </c>
      <c r="I1294" s="49" t="n">
        <v>2.326883073455542</v>
      </c>
      <c r="J1294" s="49" t="n">
        <v>2.257755380064613</v>
      </c>
      <c r="K1294" s="49" t="n">
        <v>2.193027920673751</v>
      </c>
      <c r="L1294" s="49" t="n">
        <v>2.132038751336538</v>
      </c>
      <c r="M1294" s="49" t="n">
        <v>2.059363663488547</v>
      </c>
      <c r="N1294" s="49" t="n">
        <v>1.991994651865405</v>
      </c>
      <c r="O1294" s="49" t="n">
        <v>1.928260030194345</v>
      </c>
      <c r="P1294" s="49" t="n">
        <v>1.867823982046428</v>
      </c>
      <c r="Q1294" s="49" t="n">
        <v>1.809632176899287</v>
      </c>
      <c r="R1294" s="49" t="n">
        <v>1.753044306264184</v>
      </c>
      <c r="S1294" s="49" t="n">
        <v>1.699315594351412</v>
      </c>
      <c r="T1294" s="49" t="n">
        <v>1.647491906675866</v>
      </c>
      <c r="U1294" s="49" t="n">
        <v>1.597704056762113</v>
      </c>
      <c r="V1294" s="49" t="n">
        <v>1.549188721373614</v>
      </c>
      <c r="W1294" s="49" t="n">
        <v>1.500433173843455</v>
      </c>
      <c r="X1294" s="49" t="n">
        <v>1.452459420722506</v>
      </c>
      <c r="Y1294" s="49" t="n">
        <v>1.406361770790745</v>
      </c>
      <c r="Z1294" s="49" t="n">
        <v>1.36617026238935</v>
      </c>
      <c r="AA1294" s="49" t="n">
        <v>1.301529951556896</v>
      </c>
      <c r="AB1294" s="49" t="n">
        <v>1.257328132005078</v>
      </c>
      <c r="AC1294" s="49" t="n">
        <v>1.214789239294913</v>
      </c>
      <c r="AD1294" s="49" t="n">
        <v>1.173730495375098</v>
      </c>
      <c r="AE1294" s="49" t="n">
        <v>1.133998224802645</v>
      </c>
      <c r="AF1294" s="50" t="n">
        <v>1.09546204236592</v>
      </c>
    </row>
    <row r="1295" hidden="1" s="108">
      <c r="A1295" s="49" t="inlineStr">
        <is>
          <t>Mexico_PV_3_low_temp_optimistic</t>
        </is>
      </c>
      <c r="B1295" s="49" t="n">
        <v>3.207171965502862</v>
      </c>
      <c r="C1295" s="49" t="n">
        <v>3.045565338705578</v>
      </c>
      <c r="D1295" s="49" t="n">
        <v>2.91002472545395</v>
      </c>
      <c r="E1295" s="49" t="n">
        <v>2.792939157475457</v>
      </c>
      <c r="F1295" s="49" t="n">
        <v>2.689530961375637</v>
      </c>
      <c r="G1295" s="49" t="n">
        <v>2.596624457170298</v>
      </c>
      <c r="H1295" s="49" t="n">
        <v>2.512012598506459</v>
      </c>
      <c r="I1295" s="49" t="n">
        <v>2.434105697697116</v>
      </c>
      <c r="J1295" s="49" t="n">
        <v>2.361724639265762</v>
      </c>
      <c r="K1295" s="49" t="n">
        <v>2.293973112363292</v>
      </c>
      <c r="L1295" s="49" t="n">
        <v>2.23015543209015</v>
      </c>
      <c r="M1295" s="49" t="n">
        <v>2.15407453805844</v>
      </c>
      <c r="N1295" s="49" t="n">
        <v>2.083577755061008</v>
      </c>
      <c r="O1295" s="49" t="n">
        <v>2.016903784203085</v>
      </c>
      <c r="P1295" s="49" t="n">
        <v>1.953698274765241</v>
      </c>
      <c r="Q1295" s="49" t="n">
        <v>1.892850683768406</v>
      </c>
      <c r="R1295" s="49" t="n">
        <v>1.833686647747407</v>
      </c>
      <c r="S1295" s="49" t="n">
        <v>1.777526937574111</v>
      </c>
      <c r="T1295" s="49" t="n">
        <v>1.723366876449387</v>
      </c>
      <c r="U1295" s="49" t="n">
        <v>1.671343760240371</v>
      </c>
      <c r="V1295" s="49" t="n">
        <v>1.620654095701256</v>
      </c>
      <c r="W1295" s="49" t="n">
        <v>1.569722417349833</v>
      </c>
      <c r="X1295" s="49" t="n">
        <v>1.519607133366387</v>
      </c>
      <c r="Y1295" s="49" t="n">
        <v>1.471459251672274</v>
      </c>
      <c r="Z1295" s="49" t="n">
        <v>1.429517062658243</v>
      </c>
      <c r="AA1295" s="49" t="n">
        <v>1.361855786134561</v>
      </c>
      <c r="AB1295" s="49" t="n">
        <v>1.315684713096937</v>
      </c>
      <c r="AC1295" s="49" t="n">
        <v>1.271256170311477</v>
      </c>
      <c r="AD1295" s="49" t="n">
        <v>1.228377667005855</v>
      </c>
      <c r="AE1295" s="49" t="n">
        <v>1.186887364783352</v>
      </c>
      <c r="AF1295" s="50" t="n">
        <v>1.14664795563888</v>
      </c>
    </row>
    <row r="1296" hidden="1" s="108">
      <c r="A1296" s="49" t="inlineStr">
        <is>
          <t>Mexico_PV_4_low_temp_optimistic</t>
        </is>
      </c>
      <c r="B1296" s="49" t="n">
        <v>4.010067413378176</v>
      </c>
      <c r="C1296" s="49" t="n">
        <v>3.805394906567332</v>
      </c>
      <c r="D1296" s="49" t="n">
        <v>3.634050151784851</v>
      </c>
      <c r="E1296" s="49" t="n">
        <v>3.486300522598078</v>
      </c>
      <c r="F1296" s="49" t="n">
        <v>3.356036579798814</v>
      </c>
      <c r="G1296" s="49" t="n">
        <v>3.239197466325264</v>
      </c>
      <c r="H1296" s="49" t="n">
        <v>3.132960967683718</v>
      </c>
      <c r="I1296" s="49" t="n">
        <v>3.03529430731778</v>
      </c>
      <c r="J1296" s="49" t="n">
        <v>2.944689714621397</v>
      </c>
      <c r="K1296" s="49" t="n">
        <v>2.860001041721148</v>
      </c>
      <c r="L1296" s="49" t="n">
        <v>2.780338678464059</v>
      </c>
      <c r="M1296" s="49" t="n">
        <v>2.685185215957018</v>
      </c>
      <c r="N1296" s="49" t="n">
        <v>2.597158617458998</v>
      </c>
      <c r="O1296" s="49" t="n">
        <v>2.514003170713309</v>
      </c>
      <c r="P1296" s="49" t="n">
        <v>2.4352644968899</v>
      </c>
      <c r="Q1296" s="49" t="n">
        <v>2.3595208253516</v>
      </c>
      <c r="R1296" s="49" t="n">
        <v>2.285909010181484</v>
      </c>
      <c r="S1296" s="49" t="n">
        <v>2.216118528915643</v>
      </c>
      <c r="T1296" s="49" t="n">
        <v>2.148863616013912</v>
      </c>
      <c r="U1296" s="49" t="n">
        <v>2.084319593424553</v>
      </c>
      <c r="V1296" s="49" t="n">
        <v>2.021458576638798</v>
      </c>
      <c r="W1296" s="49" t="n">
        <v>1.95827470570064</v>
      </c>
      <c r="X1296" s="49" t="n">
        <v>1.896116276777034</v>
      </c>
      <c r="Y1296" s="49" t="n">
        <v>1.836455626323707</v>
      </c>
      <c r="Z1296" s="49" t="n">
        <v>1.784713698379904</v>
      </c>
      <c r="AA1296" s="49" t="n">
        <v>1.700060097015244</v>
      </c>
      <c r="AB1296" s="49" t="n">
        <v>1.642873883535931</v>
      </c>
      <c r="AC1296" s="49" t="n">
        <v>1.58789909260209</v>
      </c>
      <c r="AD1296" s="49" t="n">
        <v>1.534889853945621</v>
      </c>
      <c r="AE1296" s="49" t="n">
        <v>1.483639477746148</v>
      </c>
      <c r="AF1296" s="50" t="n">
        <v>1.433972628462636</v>
      </c>
    </row>
    <row r="1297" hidden="1" s="108">
      <c r="A1297" s="49" t="inlineStr">
        <is>
          <t>Mexico_Onshore_3_high_temp_optimistic</t>
        </is>
      </c>
      <c r="B1297" s="49" t="n">
        <v>6.647816143725925</v>
      </c>
      <c r="C1297" s="49" t="n">
        <v>6.35492008153719</v>
      </c>
      <c r="D1297" s="49" t="n">
        <v>6.077178566869129</v>
      </c>
      <c r="E1297" s="49" t="n">
        <v>5.810393357303397</v>
      </c>
      <c r="F1297" s="49" t="n">
        <v>5.551518781163046</v>
      </c>
      <c r="G1297" s="49" t="n">
        <v>5.298253565153557</v>
      </c>
      <c r="H1297" s="49" t="n">
        <v>5.048795332471604</v>
      </c>
      <c r="I1297" s="49" t="n">
        <v>4.801685675097822</v>
      </c>
      <c r="J1297" s="49" t="n">
        <v>4.555708307728118</v>
      </c>
      <c r="K1297" s="49" t="n">
        <v>4.309819672529743</v>
      </c>
      <c r="L1297" s="49" t="n">
        <v>4.063100089691582</v>
      </c>
      <c r="M1297" s="49" t="n">
        <v>3.973143102939217</v>
      </c>
      <c r="N1297" s="49" t="n">
        <v>3.90365786776175</v>
      </c>
      <c r="O1297" s="49" t="n">
        <v>3.836418349932044</v>
      </c>
      <c r="P1297" s="49" t="n">
        <v>3.771569026750153</v>
      </c>
      <c r="Q1297" s="49" t="n">
        <v>3.709761312854217</v>
      </c>
      <c r="R1297" s="49" t="n">
        <v>3.649002260776587</v>
      </c>
      <c r="S1297" s="49" t="n">
        <v>3.589615118145614</v>
      </c>
      <c r="T1297" s="49" t="n">
        <v>3.535076360096322</v>
      </c>
      <c r="U1297" s="49" t="n">
        <v>3.479830730148038</v>
      </c>
      <c r="V1297" s="49" t="n">
        <v>3.424282441710311</v>
      </c>
      <c r="W1297" s="49" t="n">
        <v>3.376363568583454</v>
      </c>
      <c r="X1297" s="49" t="n">
        <v>3.330442994364155</v>
      </c>
      <c r="Y1297" s="49" t="n">
        <v>3.285449668524597</v>
      </c>
      <c r="Z1297" s="49" t="n">
        <v>3.246977172818847</v>
      </c>
      <c r="AA1297" s="49" t="n">
        <v>3.158644589450767</v>
      </c>
      <c r="AB1297" s="49" t="n">
        <v>3.109351470921226</v>
      </c>
      <c r="AC1297" s="49" t="n">
        <v>3.061629910760521</v>
      </c>
      <c r="AD1297" s="49" t="n">
        <v>3.015331308099273</v>
      </c>
      <c r="AE1297" s="49" t="n">
        <v>2.97032637513774</v>
      </c>
      <c r="AF1297" s="50" t="n">
        <v>2.92650195393641</v>
      </c>
    </row>
    <row r="1298" hidden="1" s="108">
      <c r="A1298" s="49" t="inlineStr">
        <is>
          <t>Mexico_Offshore_1_high_temp_optimistic</t>
        </is>
      </c>
      <c r="B1298" s="49" t="n">
        <v>7.18021274958247</v>
      </c>
      <c r="C1298" s="49" t="n">
        <v>6.83280198838961</v>
      </c>
      <c r="D1298" s="49" t="n">
        <v>6.517604925536165</v>
      </c>
      <c r="E1298" s="49" t="n">
        <v>6.224729245795145</v>
      </c>
      <c r="F1298" s="49" t="n">
        <v>5.947933114855708</v>
      </c>
      <c r="G1298" s="49" t="n">
        <v>5.683021209931815</v>
      </c>
      <c r="H1298" s="49" t="n">
        <v>5.427030760290692</v>
      </c>
      <c r="I1298" s="49" t="n">
        <v>5.177783395951571</v>
      </c>
      <c r="J1298" s="49" t="n">
        <v>4.93362217484601</v>
      </c>
      <c r="K1298" s="49" t="n">
        <v>4.693249145691325</v>
      </c>
      <c r="L1298" s="49" t="n">
        <v>4.455620667144218</v>
      </c>
      <c r="M1298" s="49" t="n">
        <v>4.329638168740736</v>
      </c>
      <c r="N1298" s="49" t="n">
        <v>4.220912429154735</v>
      </c>
      <c r="O1298" s="49" t="n">
        <v>4.12329549746296</v>
      </c>
      <c r="P1298" s="49" t="n">
        <v>4.034246790406296</v>
      </c>
      <c r="Q1298" s="49" t="n">
        <v>3.952207833332266</v>
      </c>
      <c r="R1298" s="49" t="n">
        <v>3.876675971535043</v>
      </c>
      <c r="S1298" s="49" t="n">
        <v>3.80509950226394</v>
      </c>
      <c r="T1298" s="49" t="n">
        <v>3.737699466914414</v>
      </c>
      <c r="U1298" s="49" t="n">
        <v>3.674825375856852</v>
      </c>
      <c r="V1298" s="49" t="n">
        <v>3.61320623269357</v>
      </c>
      <c r="W1298" s="49" t="n">
        <v>3.542083116087846</v>
      </c>
      <c r="X1298" s="49" t="n">
        <v>3.474089224076271</v>
      </c>
      <c r="Y1298" s="49" t="n">
        <v>3.410518931926525</v>
      </c>
      <c r="Z1298" s="49" t="n">
        <v>3.353924695651966</v>
      </c>
      <c r="AA1298" s="49" t="n">
        <v>3.267856188846353</v>
      </c>
      <c r="AB1298" s="49" t="n">
        <v>3.209897157222044</v>
      </c>
      <c r="AC1298" s="49" t="n">
        <v>3.154972928173602</v>
      </c>
      <c r="AD1298" s="49" t="n">
        <v>3.102686805846579</v>
      </c>
      <c r="AE1298" s="49" t="n">
        <v>3.052714220145641</v>
      </c>
      <c r="AF1298" s="50" t="n">
        <v>3.004786399595786</v>
      </c>
    </row>
    <row r="1299" hidden="1" s="108">
      <c r="A1299" s="49" t="inlineStr">
        <is>
          <t>Mexico_Offshore_2_high_temp_optimistic</t>
        </is>
      </c>
      <c r="B1299" s="49" t="n">
        <v>7.809877471004977</v>
      </c>
      <c r="C1299" s="49" t="n">
        <v>7.438943794131196</v>
      </c>
      <c r="D1299" s="49" t="n">
        <v>7.105536414927468</v>
      </c>
      <c r="E1299" s="49" t="n">
        <v>6.798416405885427</v>
      </c>
      <c r="F1299" s="49" t="n">
        <v>6.510510944365071</v>
      </c>
      <c r="G1299" s="49" t="n">
        <v>6.237083425079018</v>
      </c>
      <c r="H1299" s="49" t="n">
        <v>5.974805085063697</v>
      </c>
      <c r="I1299" s="49" t="n">
        <v>5.721244019441691</v>
      </c>
      <c r="J1299" s="49" t="n">
        <v>5.474565467635993</v>
      </c>
      <c r="K1299" s="49" t="n">
        <v>5.233346793803864</v>
      </c>
      <c r="L1299" s="49" t="n">
        <v>4.996458356774369</v>
      </c>
      <c r="M1299" s="49" t="n">
        <v>4.853768877329178</v>
      </c>
      <c r="N1299" s="49" t="n">
        <v>4.731129349588272</v>
      </c>
      <c r="O1299" s="49" t="n">
        <v>4.621391447362592</v>
      </c>
      <c r="P1299" s="49" t="n">
        <v>4.521601086146676</v>
      </c>
      <c r="Q1299" s="49" t="n">
        <v>4.429946108092618</v>
      </c>
      <c r="R1299" s="49" t="n">
        <v>4.345841890790925</v>
      </c>
      <c r="S1299" s="49" t="n">
        <v>4.266321783713212</v>
      </c>
      <c r="T1299" s="49" t="n">
        <v>4.191642634954723</v>
      </c>
      <c r="U1299" s="49" t="n">
        <v>4.122210619492717</v>
      </c>
      <c r="V1299" s="49" t="n">
        <v>4.054223159846364</v>
      </c>
      <c r="W1299" s="49" t="n">
        <v>3.975167120883874</v>
      </c>
      <c r="X1299" s="49" t="n">
        <v>3.899739326678428</v>
      </c>
      <c r="Y1299" s="49" t="n">
        <v>3.829445517270035</v>
      </c>
      <c r="Z1299" s="49" t="n">
        <v>3.76725473348025</v>
      </c>
      <c r="AA1299" s="49" t="n">
        <v>3.670781750639025</v>
      </c>
      <c r="AB1299" s="49" t="n">
        <v>3.606986406719864</v>
      </c>
      <c r="AC1299" s="49" t="n">
        <v>3.546712935169905</v>
      </c>
      <c r="AD1299" s="49" t="n">
        <v>3.489500695311595</v>
      </c>
      <c r="AE1299" s="49" t="n">
        <v>3.434972818297304</v>
      </c>
      <c r="AF1299" s="50" t="n">
        <v>3.382817242551229</v>
      </c>
    </row>
    <row r="1300" hidden="1" s="108">
      <c r="A1300" s="49" t="inlineStr">
        <is>
          <t>Mexico_PV_1_high_temp_optimistic</t>
        </is>
      </c>
      <c r="B1300" s="49" t="n">
        <v>5.720539849406737</v>
      </c>
      <c r="C1300" s="49" t="n">
        <v>5.329728016530042</v>
      </c>
      <c r="D1300" s="49" t="n">
        <v>4.964308191068105</v>
      </c>
      <c r="E1300" s="49" t="n">
        <v>4.616275532185331</v>
      </c>
      <c r="F1300" s="49" t="n">
        <v>4.28056138537028</v>
      </c>
      <c r="G1300" s="49" t="n">
        <v>3.953760245422571</v>
      </c>
      <c r="H1300" s="49" t="n">
        <v>3.633473667018829</v>
      </c>
      <c r="I1300" s="49" t="n">
        <v>3.317945669029875</v>
      </c>
      <c r="J1300" s="49" t="n">
        <v>3.005847670161146</v>
      </c>
      <c r="K1300" s="49" t="n">
        <v>2.696145321507815</v>
      </c>
      <c r="L1300" s="49" t="n">
        <v>2.388012656377266</v>
      </c>
      <c r="M1300" s="49" t="n">
        <v>2.324922992393135</v>
      </c>
      <c r="N1300" s="49" t="n">
        <v>2.265917341524112</v>
      </c>
      <c r="O1300" s="49" t="n">
        <v>2.209628512366019</v>
      </c>
      <c r="P1300" s="49" t="n">
        <v>2.15580895388414</v>
      </c>
      <c r="Q1300" s="49" t="n">
        <v>2.103588080441363</v>
      </c>
      <c r="R1300" s="49" t="n">
        <v>2.052437495668871</v>
      </c>
      <c r="S1300" s="49" t="n">
        <v>2.003463677946123</v>
      </c>
      <c r="T1300" s="49" t="n">
        <v>1.955866797138382</v>
      </c>
      <c r="U1300" s="49" t="n">
        <v>1.909782098571391</v>
      </c>
      <c r="V1300" s="49" t="n">
        <v>1.864561341301549</v>
      </c>
      <c r="W1300" s="49" t="n">
        <v>1.818829959216482</v>
      </c>
      <c r="X1300" s="49" t="n">
        <v>1.773566558623578</v>
      </c>
      <c r="Y1300" s="49" t="n">
        <v>1.729751709762438</v>
      </c>
      <c r="Z1300" s="49" t="n">
        <v>1.690998700860844</v>
      </c>
      <c r="AA1300" s="49" t="n">
        <v>1.630195791637806</v>
      </c>
      <c r="AB1300" s="49" t="n">
        <v>1.587427904389673</v>
      </c>
      <c r="AC1300" s="49" t="n">
        <v>1.545968773660081</v>
      </c>
      <c r="AD1300" s="49" t="n">
        <v>1.50567017071628</v>
      </c>
      <c r="AE1300" s="49" t="n">
        <v>1.46640784385794</v>
      </c>
      <c r="AF1300" s="50" t="n">
        <v>1.428076708036631</v>
      </c>
    </row>
    <row r="1301" hidden="1" s="108">
      <c r="A1301" s="49" t="inlineStr">
        <is>
          <t>Mexico_PV_2_high_temp_optimistic</t>
        </is>
      </c>
      <c r="B1301" s="49" t="n">
        <v>5.995477549991824</v>
      </c>
      <c r="C1301" s="49" t="n">
        <v>5.585677620513615</v>
      </c>
      <c r="D1301" s="49" t="n">
        <v>5.203182756694217</v>
      </c>
      <c r="E1301" s="49" t="n">
        <v>4.839338429103074</v>
      </c>
      <c r="F1301" s="49" t="n">
        <v>4.488661772390627</v>
      </c>
      <c r="G1301" s="49" t="n">
        <v>4.147466378906401</v>
      </c>
      <c r="H1301" s="49" t="n">
        <v>3.813153507674896</v>
      </c>
      <c r="I1301" s="49" t="n">
        <v>3.483818171481482</v>
      </c>
      <c r="J1301" s="49" t="n">
        <v>3.158016756611044</v>
      </c>
      <c r="K1301" s="49" t="n">
        <v>2.834623115079154</v>
      </c>
      <c r="L1301" s="49" t="n">
        <v>2.512735774327906</v>
      </c>
      <c r="M1301" s="49" t="n">
        <v>2.446116388464433</v>
      </c>
      <c r="N1301" s="49" t="n">
        <v>2.38386816642444</v>
      </c>
      <c r="O1301" s="49" t="n">
        <v>2.324526485166059</v>
      </c>
      <c r="P1301" s="49" t="n">
        <v>2.267823961399009</v>
      </c>
      <c r="Q1301" s="49" t="n">
        <v>2.212828962158485</v>
      </c>
      <c r="R1301" s="49" t="n">
        <v>2.158976226086778</v>
      </c>
      <c r="S1301" s="49" t="n">
        <v>2.107444181163212</v>
      </c>
      <c r="T1301" s="49" t="n">
        <v>2.057378066973225</v>
      </c>
      <c r="U1301" s="49" t="n">
        <v>2.008920489420372</v>
      </c>
      <c r="V1301" s="49" t="n">
        <v>1.961379585914915</v>
      </c>
      <c r="W1301" s="49" t="n">
        <v>1.913277291236834</v>
      </c>
      <c r="X1301" s="49" t="n">
        <v>1.865671706927646</v>
      </c>
      <c r="Y1301" s="49" t="n">
        <v>1.819607712445533</v>
      </c>
      <c r="Z1301" s="49" t="n">
        <v>1.778936353023993</v>
      </c>
      <c r="AA1301" s="49" t="n">
        <v>1.71476525247005</v>
      </c>
      <c r="AB1301" s="49" t="n">
        <v>1.669811091580193</v>
      </c>
      <c r="AC1301" s="49" t="n">
        <v>1.626251261200713</v>
      </c>
      <c r="AD1301" s="49" t="n">
        <v>1.583928391729278</v>
      </c>
      <c r="AE1301" s="49" t="n">
        <v>1.542710572738901</v>
      </c>
      <c r="AF1301" s="50" t="n">
        <v>1.50248624461625</v>
      </c>
    </row>
    <row r="1302" hidden="1" s="108">
      <c r="A1302" s="49" t="inlineStr">
        <is>
          <t>Mexico_PV_3_high_temp_optimistic</t>
        </is>
      </c>
      <c r="B1302" s="49" t="n">
        <v>6.228574320759861</v>
      </c>
      <c r="C1302" s="49" t="n">
        <v>5.802313434474448</v>
      </c>
      <c r="D1302" s="49" t="n">
        <v>5.404946133297143</v>
      </c>
      <c r="E1302" s="49" t="n">
        <v>5.027335359668504</v>
      </c>
      <c r="F1302" s="49" t="n">
        <v>4.663693556190267</v>
      </c>
      <c r="G1302" s="49" t="n">
        <v>4.310130368628308</v>
      </c>
      <c r="H1302" s="49" t="n">
        <v>3.963904129713546</v>
      </c>
      <c r="I1302" s="49" t="n">
        <v>3.623005873994619</v>
      </c>
      <c r="J1302" s="49" t="n">
        <v>3.285913940335299</v>
      </c>
      <c r="K1302" s="49" t="n">
        <v>2.951442005909771</v>
      </c>
      <c r="L1302" s="49" t="n">
        <v>2.618641102649018</v>
      </c>
      <c r="M1302" s="49" t="n">
        <v>2.548987163446216</v>
      </c>
      <c r="N1302" s="49" t="n">
        <v>2.483949244627248</v>
      </c>
      <c r="O1302" s="49" t="n">
        <v>2.421979798567759</v>
      </c>
      <c r="P1302" s="49" t="n">
        <v>2.362797220486673</v>
      </c>
      <c r="Q1302" s="49" t="n">
        <v>2.305416731097055</v>
      </c>
      <c r="R1302" s="49" t="n">
        <v>2.249240755167708</v>
      </c>
      <c r="S1302" s="49" t="n">
        <v>2.195517313838535</v>
      </c>
      <c r="T1302" s="49" t="n">
        <v>2.143342413422377</v>
      </c>
      <c r="U1302" s="49" t="n">
        <v>2.092867693856004</v>
      </c>
      <c r="V1302" s="49" t="n">
        <v>2.043361077077867</v>
      </c>
      <c r="W1302" s="49" t="n">
        <v>1.993258398142582</v>
      </c>
      <c r="X1302" s="49" t="n">
        <v>1.943678731695634</v>
      </c>
      <c r="Y1302" s="49" t="n">
        <v>1.895728651958703</v>
      </c>
      <c r="Z1302" s="49" t="n">
        <v>1.853486438159178</v>
      </c>
      <c r="AA1302" s="49" t="n">
        <v>1.78635461370084</v>
      </c>
      <c r="AB1302" s="49" t="n">
        <v>1.739570973303741</v>
      </c>
      <c r="AC1302" s="49" t="n">
        <v>1.694260816658054</v>
      </c>
      <c r="AD1302" s="49" t="n">
        <v>1.650257426761819</v>
      </c>
      <c r="AE1302" s="49" t="n">
        <v>1.60742106021451</v>
      </c>
      <c r="AF1302" s="50" t="n">
        <v>1.565633535045124</v>
      </c>
    </row>
    <row r="1303" hidden="1" s="108">
      <c r="A1303" s="49" t="inlineStr">
        <is>
          <t>Mexico_PV_4_high_temp_optimistic</t>
        </is>
      </c>
      <c r="B1303" s="49" t="n">
        <v>7.506455537252242</v>
      </c>
      <c r="C1303" s="49" t="n">
        <v>6.992803614113051</v>
      </c>
      <c r="D1303" s="49" t="n">
        <v>6.515848224452891</v>
      </c>
      <c r="E1303" s="49" t="n">
        <v>6.064208447956482</v>
      </c>
      <c r="F1303" s="49" t="n">
        <v>5.630689290723659</v>
      </c>
      <c r="G1303" s="49" t="n">
        <v>5.210466532744669</v>
      </c>
      <c r="H1303" s="49" t="n">
        <v>4.800151472122407</v>
      </c>
      <c r="I1303" s="49" t="n">
        <v>4.397271326381286</v>
      </c>
      <c r="J1303" s="49" t="n">
        <v>3.999962821951355</v>
      </c>
      <c r="K1303" s="49" t="n">
        <v>3.60678252552813</v>
      </c>
      <c r="L1303" s="49" t="n">
        <v>3.216584614479497</v>
      </c>
      <c r="M1303" s="49" t="n">
        <v>3.12974167846166</v>
      </c>
      <c r="N1303" s="49" t="n">
        <v>3.048922123493377</v>
      </c>
      <c r="O1303" s="49" t="n">
        <v>2.972101461358028</v>
      </c>
      <c r="P1303" s="49" t="n">
        <v>2.898912805785398</v>
      </c>
      <c r="Q1303" s="49" t="n">
        <v>2.828067263282464</v>
      </c>
      <c r="R1303" s="49" t="n">
        <v>2.758782635170583</v>
      </c>
      <c r="S1303" s="49" t="n">
        <v>2.692696233761386</v>
      </c>
      <c r="T1303" s="49" t="n">
        <v>2.628624149581335</v>
      </c>
      <c r="U1303" s="49" t="n">
        <v>2.566766335113763</v>
      </c>
      <c r="V1303" s="49" t="n">
        <v>2.506163462136056</v>
      </c>
      <c r="W1303" s="49" t="n">
        <v>2.444777351636191</v>
      </c>
      <c r="X1303" s="49" t="n">
        <v>2.384061056422688</v>
      </c>
      <c r="Y1303" s="49" t="n">
        <v>2.325465846712358</v>
      </c>
      <c r="Z1303" s="49" t="n">
        <v>2.274339482693732</v>
      </c>
      <c r="AA1303" s="49" t="n">
        <v>2.190558252953533</v>
      </c>
      <c r="AB1303" s="49" t="n">
        <v>2.133445297173247</v>
      </c>
      <c r="AC1303" s="49" t="n">
        <v>2.078247705551999</v>
      </c>
      <c r="AD1303" s="49" t="n">
        <v>2.024746463725699</v>
      </c>
      <c r="AE1303" s="49" t="n">
        <v>1.972758003112083</v>
      </c>
      <c r="AF1303" s="50" t="n">
        <v>1.922127089199245</v>
      </c>
    </row>
    <row r="1304" hidden="1" s="108">
      <c r="A1304" s="49" t="inlineStr">
        <is>
          <t>Malaysia_Offshore_1_low_temp_optimistic</t>
        </is>
      </c>
      <c r="B1304" s="49" t="n">
        <v>13.92191169630821</v>
      </c>
      <c r="C1304" s="49" t="n">
        <v>13.41592306708529</v>
      </c>
      <c r="D1304" s="49" t="n">
        <v>12.99337835688217</v>
      </c>
      <c r="E1304" s="49" t="n">
        <v>12.63015133434883</v>
      </c>
      <c r="F1304" s="49" t="n">
        <v>12.3111272080356</v>
      </c>
      <c r="G1304" s="49" t="n">
        <v>12.02624142468434</v>
      </c>
      <c r="H1304" s="49" t="n">
        <v>11.76847161378033</v>
      </c>
      <c r="I1304" s="49" t="n">
        <v>11.5327332686001</v>
      </c>
      <c r="J1304" s="49" t="n">
        <v>11.31523259918828</v>
      </c>
      <c r="K1304" s="49" t="n">
        <v>11.11306743086054</v>
      </c>
      <c r="L1304" s="49" t="n">
        <v>10.92397052082454</v>
      </c>
      <c r="M1304" s="49" t="n">
        <v>10.56510812714707</v>
      </c>
      <c r="N1304" s="49" t="n">
        <v>10.25480043214071</v>
      </c>
      <c r="O1304" s="49" t="n">
        <v>9.976160769791029</v>
      </c>
      <c r="P1304" s="49" t="n">
        <v>9.722113502012572</v>
      </c>
      <c r="Q1304" s="49" t="n">
        <v>9.488279022718032</v>
      </c>
      <c r="R1304" s="49" t="n">
        <v>9.273123210061261</v>
      </c>
      <c r="S1304" s="49" t="n">
        <v>9.069743544343503</v>
      </c>
      <c r="T1304" s="49" t="n">
        <v>8.878597982299809</v>
      </c>
      <c r="U1304" s="49" t="n">
        <v>8.700475065530934</v>
      </c>
      <c r="V1304" s="49" t="n">
        <v>8.526722620416207</v>
      </c>
      <c r="W1304" s="49" t="n">
        <v>8.329747114995055</v>
      </c>
      <c r="X1304" s="49" t="n">
        <v>8.14197622251173</v>
      </c>
      <c r="Y1304" s="49" t="n">
        <v>7.966650678448735</v>
      </c>
      <c r="Z1304" s="49" t="n">
        <v>7.810203449165424</v>
      </c>
      <c r="AA1304" s="49" t="n">
        <v>7.579039352742445</v>
      </c>
      <c r="AB1304" s="49" t="n">
        <v>7.420958462743766</v>
      </c>
      <c r="AC1304" s="49" t="n">
        <v>7.271406955916247</v>
      </c>
      <c r="AD1304" s="49" t="n">
        <v>7.12928930598476</v>
      </c>
      <c r="AE1304" s="49" t="n">
        <v>6.99370660340325</v>
      </c>
      <c r="AF1304" s="50" t="n">
        <v>6.863912205026575</v>
      </c>
    </row>
    <row r="1305" hidden="1" s="108">
      <c r="A1305" s="49" t="inlineStr">
        <is>
          <t>Malaysia_Offshore_2_low_temp_optimistic</t>
        </is>
      </c>
      <c r="B1305" s="49" t="n">
        <v>15.49560798433956</v>
      </c>
      <c r="C1305" s="49" t="n">
        <v>14.9273903783988</v>
      </c>
      <c r="D1305" s="49" t="n">
        <v>14.4541391136935</v>
      </c>
      <c r="E1305" s="49" t="n">
        <v>14.04838933066692</v>
      </c>
      <c r="F1305" s="49" t="n">
        <v>13.69293483839867</v>
      </c>
      <c r="G1305" s="49" t="n">
        <v>13.37631862655413</v>
      </c>
      <c r="H1305" s="49" t="n">
        <v>13.09054687745988</v>
      </c>
      <c r="I1305" s="49" t="n">
        <v>12.82983180563065</v>
      </c>
      <c r="J1305" s="49" t="n">
        <v>12.58985494683131</v>
      </c>
      <c r="K1305" s="49" t="n">
        <v>12.36731282381549</v>
      </c>
      <c r="L1305" s="49" t="n">
        <v>12.15962474118552</v>
      </c>
      <c r="M1305" s="49" t="n">
        <v>11.75939662662492</v>
      </c>
      <c r="N1305" s="49" t="n">
        <v>11.41437729300944</v>
      </c>
      <c r="O1305" s="49" t="n">
        <v>11.10533505960491</v>
      </c>
      <c r="P1305" s="49" t="n">
        <v>10.82421200659487</v>
      </c>
      <c r="Q1305" s="49" t="n">
        <v>10.56602080271178</v>
      </c>
      <c r="R1305" s="49" t="n">
        <v>10.32901466072829</v>
      </c>
      <c r="S1305" s="49" t="n">
        <v>10.10533370756931</v>
      </c>
      <c r="T1305" s="49" t="n">
        <v>9.895499981122093</v>
      </c>
      <c r="U1305" s="49" t="n">
        <v>9.700411867162913</v>
      </c>
      <c r="V1305" s="49" t="n">
        <v>9.510217813085013</v>
      </c>
      <c r="W1305" s="49" t="n">
        <v>9.293427097460858</v>
      </c>
      <c r="X1305" s="49" t="n">
        <v>9.087101046810156</v>
      </c>
      <c r="Y1305" s="49" t="n">
        <v>8.894937476321184</v>
      </c>
      <c r="Z1305" s="49" t="n">
        <v>8.724274310619613</v>
      </c>
      <c r="AA1305" s="49" t="n">
        <v>8.468458104489384</v>
      </c>
      <c r="AB1305" s="49" t="n">
        <v>8.295913888421355</v>
      </c>
      <c r="AC1305" s="49" t="n">
        <v>8.133092128555035</v>
      </c>
      <c r="AD1305" s="49" t="n">
        <v>7.978749795516229</v>
      </c>
      <c r="AE1305" s="49" t="n">
        <v>7.831867331771533</v>
      </c>
      <c r="AF1305" s="50" t="n">
        <v>7.69159824533737</v>
      </c>
    </row>
    <row r="1306" hidden="1" s="108">
      <c r="A1306" s="49" t="inlineStr">
        <is>
          <t>Malaysia_PV_4_low_temp_optimistic</t>
        </is>
      </c>
      <c r="B1306" s="49" t="n">
        <v>3.196634838434585</v>
      </c>
      <c r="C1306" s="49" t="n">
        <v>3.034949947816132</v>
      </c>
      <c r="D1306" s="49" t="n">
        <v>2.899419533891909</v>
      </c>
      <c r="E1306" s="49" t="n">
        <v>2.782405419194199</v>
      </c>
      <c r="F1306" s="49" t="n">
        <v>2.67911277033199</v>
      </c>
      <c r="G1306" s="49" t="n">
        <v>2.586354456308146</v>
      </c>
      <c r="H1306" s="49" t="n">
        <v>2.501915447812553</v>
      </c>
      <c r="I1306" s="49" t="n">
        <v>2.42420029474246</v>
      </c>
      <c r="J1306" s="49" t="n">
        <v>2.352025602632974</v>
      </c>
      <c r="K1306" s="49" t="n">
        <v>2.284491807941561</v>
      </c>
      <c r="L1306" s="49" t="n">
        <v>2.220900704259962</v>
      </c>
      <c r="M1306" s="49" t="n">
        <v>2.145074567514492</v>
      </c>
      <c r="N1306" s="49" t="n">
        <v>2.074839451487842</v>
      </c>
      <c r="O1306" s="49" t="n">
        <v>2.008431347274874</v>
      </c>
      <c r="P1306" s="49" t="n">
        <v>1.945496073373771</v>
      </c>
      <c r="Q1306" s="49" t="n">
        <v>1.884921078198654</v>
      </c>
      <c r="R1306" s="49" t="n">
        <v>1.826030734953096</v>
      </c>
      <c r="S1306" s="49" t="n">
        <v>1.770150057796585</v>
      </c>
      <c r="T1306" s="49" t="n">
        <v>1.716272185880456</v>
      </c>
      <c r="U1306" s="49" t="n">
        <v>1.664535364208375</v>
      </c>
      <c r="V1306" s="49" t="n">
        <v>1.614134073620028</v>
      </c>
      <c r="W1306" s="49" t="n">
        <v>1.563501219805422</v>
      </c>
      <c r="X1306" s="49" t="n">
        <v>1.513680834678314</v>
      </c>
      <c r="Y1306" s="49" t="n">
        <v>1.465827492276747</v>
      </c>
      <c r="Z1306" s="49" t="n">
        <v>1.424192200832778</v>
      </c>
      <c r="AA1306" s="49" t="n">
        <v>1.356753944202037</v>
      </c>
      <c r="AB1306" s="49" t="n">
        <v>1.310864754429447</v>
      </c>
      <c r="AC1306" s="49" t="n">
        <v>1.26671679443201</v>
      </c>
      <c r="AD1306" s="49" t="n">
        <v>1.224116869263841</v>
      </c>
      <c r="AE1306" s="49" t="n">
        <v>1.182902553133456</v>
      </c>
      <c r="AF1306" s="50" t="n">
        <v>1.142936043894699</v>
      </c>
    </row>
    <row r="1307" hidden="1" s="108">
      <c r="A1307" s="49" t="inlineStr">
        <is>
          <t>Malaysia_Offshore_1_high_temp_optimistic</t>
        </is>
      </c>
      <c r="B1307" s="49" t="n">
        <v>15.87796778004787</v>
      </c>
      <c r="C1307" s="49" t="n">
        <v>15.1431813520317</v>
      </c>
      <c r="D1307" s="49" t="n">
        <v>14.48247971742592</v>
      </c>
      <c r="E1307" s="49" t="n">
        <v>13.87173008454945</v>
      </c>
      <c r="F1307" s="49" t="n">
        <v>13.29552965516407</v>
      </c>
      <c r="G1307" s="49" t="n">
        <v>12.74334798077743</v>
      </c>
      <c r="H1307" s="49" t="n">
        <v>12.20756585379141</v>
      </c>
      <c r="I1307" s="49" t="n">
        <v>11.68239197136739</v>
      </c>
      <c r="J1307" s="49" t="n">
        <v>11.16322342767266</v>
      </c>
      <c r="K1307" s="49" t="n">
        <v>10.64624655832838</v>
      </c>
      <c r="L1307" s="49" t="n">
        <v>10.12817516223366</v>
      </c>
      <c r="M1307" s="49" t="n">
        <v>9.840158198719868</v>
      </c>
      <c r="N1307" s="49" t="n">
        <v>9.592183296612088</v>
      </c>
      <c r="O1307" s="49" t="n">
        <v>9.369977463161845</v>
      </c>
      <c r="P1307" s="49" t="n">
        <v>9.167641801899276</v>
      </c>
      <c r="Q1307" s="49" t="n">
        <v>8.981557482284854</v>
      </c>
      <c r="R1307" s="49" t="n">
        <v>8.810556370250037</v>
      </c>
      <c r="S1307" s="49" t="n">
        <v>8.64871561300518</v>
      </c>
      <c r="T1307" s="49" t="n">
        <v>8.496547253284103</v>
      </c>
      <c r="U1307" s="49" t="n">
        <v>8.354861346261602</v>
      </c>
      <c r="V1307" s="49" t="n">
        <v>8.21606725993426</v>
      </c>
      <c r="W1307" s="49" t="n">
        <v>8.055255037479279</v>
      </c>
      <c r="X1307" s="49" t="n">
        <v>7.901672969511118</v>
      </c>
      <c r="Y1307" s="49" t="n">
        <v>7.758320536227879</v>
      </c>
      <c r="Z1307" s="49" t="n">
        <v>7.631113130893699</v>
      </c>
      <c r="AA1307" s="49" t="n">
        <v>7.435525474193226</v>
      </c>
      <c r="AB1307" s="49" t="n">
        <v>7.305089255793431</v>
      </c>
      <c r="AC1307" s="49" t="n">
        <v>7.181652226600869</v>
      </c>
      <c r="AD1307" s="49" t="n">
        <v>7.064292147083282</v>
      </c>
      <c r="AE1307" s="49" t="n">
        <v>6.9522543878371</v>
      </c>
      <c r="AF1307" s="50" t="n">
        <v>6.844913990289215</v>
      </c>
    </row>
    <row r="1308" hidden="1" s="108">
      <c r="A1308" s="49" t="inlineStr">
        <is>
          <t>Malaysia_Offshore_2_high_temp_optimistic</t>
        </is>
      </c>
      <c r="B1308" s="49" t="n">
        <v>16.89265813047581</v>
      </c>
      <c r="C1308" s="49" t="n">
        <v>16.12152659510715</v>
      </c>
      <c r="D1308" s="49" t="n">
        <v>15.43436254875636</v>
      </c>
      <c r="E1308" s="49" t="n">
        <v>14.80482795876503</v>
      </c>
      <c r="F1308" s="49" t="n">
        <v>14.21622442778481</v>
      </c>
      <c r="G1308" s="49" t="n">
        <v>13.65724683585982</v>
      </c>
      <c r="H1308" s="49" t="n">
        <v>13.11982713741981</v>
      </c>
      <c r="I1308" s="49" t="n">
        <v>12.59794577926239</v>
      </c>
      <c r="J1308" s="49" t="n">
        <v>12.08693272632484</v>
      </c>
      <c r="K1308" s="49" t="n">
        <v>11.583034067223</v>
      </c>
      <c r="L1308" s="49" t="n">
        <v>11.08313093603825</v>
      </c>
      <c r="M1308" s="49" t="n">
        <v>10.76493177396592</v>
      </c>
      <c r="N1308" s="49" t="n">
        <v>10.49203949699881</v>
      </c>
      <c r="O1308" s="49" t="n">
        <v>10.24829549076478</v>
      </c>
      <c r="P1308" s="49" t="n">
        <v>10.02702225035889</v>
      </c>
      <c r="Q1308" s="49" t="n">
        <v>9.824123580786944</v>
      </c>
      <c r="R1308" s="49" t="n">
        <v>9.638278165250199</v>
      </c>
      <c r="S1308" s="49" t="n">
        <v>9.462779901268476</v>
      </c>
      <c r="T1308" s="49" t="n">
        <v>9.298209599616126</v>
      </c>
      <c r="U1308" s="49" t="n">
        <v>9.145485645992101</v>
      </c>
      <c r="V1308" s="49" t="n">
        <v>8.996012116653668</v>
      </c>
      <c r="W1308" s="49" t="n">
        <v>8.821489600338632</v>
      </c>
      <c r="X1308" s="49" t="n">
        <v>8.655154794295067</v>
      </c>
      <c r="Y1308" s="49" t="n">
        <v>8.500411806242331</v>
      </c>
      <c r="Z1308" s="49" t="n">
        <v>8.363972809087395</v>
      </c>
      <c r="AA1308" s="49" t="n">
        <v>8.150019698102895</v>
      </c>
      <c r="AB1308" s="49" t="n">
        <v>8.009925331199934</v>
      </c>
      <c r="AC1308" s="49" t="n">
        <v>7.877779014594148</v>
      </c>
      <c r="AD1308" s="49" t="n">
        <v>7.752539548723647</v>
      </c>
      <c r="AE1308" s="49" t="n">
        <v>7.633355096033229</v>
      </c>
      <c r="AF1308" s="50" t="n">
        <v>7.519520312204095</v>
      </c>
    </row>
    <row r="1309" hidden="1" s="108">
      <c r="A1309" s="49" t="inlineStr">
        <is>
          <t>Malaysia_PV_4_high_temp_optimistic</t>
        </is>
      </c>
      <c r="B1309" s="49" t="n">
        <v>6.15111058157563</v>
      </c>
      <c r="C1309" s="49" t="n">
        <v>5.730046595391637</v>
      </c>
      <c r="D1309" s="49" t="n">
        <v>5.337663509270811</v>
      </c>
      <c r="E1309" s="49" t="n">
        <v>4.965031495207996</v>
      </c>
      <c r="F1309" s="49" t="n">
        <v>4.60650247738285</v>
      </c>
      <c r="G1309" s="49" t="n">
        <v>4.258287227190564</v>
      </c>
      <c r="H1309" s="49" t="n">
        <v>3.917722141435547</v>
      </c>
      <c r="I1309" s="49" t="n">
        <v>3.582861847232223</v>
      </c>
      <c r="J1309" s="49" t="n">
        <v>3.252238934271949</v>
      </c>
      <c r="K1309" s="49" t="n">
        <v>2.92471521287591</v>
      </c>
      <c r="L1309" s="49" t="n">
        <v>2.599385848200772</v>
      </c>
      <c r="M1309" s="49" t="n">
        <v>2.529954973677835</v>
      </c>
      <c r="N1309" s="49" t="n">
        <v>2.465183340576677</v>
      </c>
      <c r="O1309" s="49" t="n">
        <v>2.403507794606724</v>
      </c>
      <c r="P1309" s="49" t="n">
        <v>2.344645182536493</v>
      </c>
      <c r="Q1309" s="49" t="n">
        <v>2.287600229721163</v>
      </c>
      <c r="R1309" s="49" t="n">
        <v>2.231768896212888</v>
      </c>
      <c r="S1309" s="49" t="n">
        <v>2.178415830431522</v>
      </c>
      <c r="T1309" s="49" t="n">
        <v>2.126626736920812</v>
      </c>
      <c r="U1309" s="49" t="n">
        <v>2.076556130342456</v>
      </c>
      <c r="V1309" s="49" t="n">
        <v>2.027463076394015</v>
      </c>
      <c r="W1309" s="49" t="n">
        <v>1.977769563455476</v>
      </c>
      <c r="X1309" s="49" t="n">
        <v>1.928601322834747</v>
      </c>
      <c r="Y1309" s="49" t="n">
        <v>1.881078538508866</v>
      </c>
      <c r="Z1309" s="49" t="n">
        <v>1.839328236581489</v>
      </c>
      <c r="AA1309" s="49" t="n">
        <v>1.772382017916713</v>
      </c>
      <c r="AB1309" s="49" t="n">
        <v>1.726027714455986</v>
      </c>
      <c r="AC1309" s="49" t="n">
        <v>1.681158178036946</v>
      </c>
      <c r="AD1309" s="49" t="n">
        <v>1.63760372008536</v>
      </c>
      <c r="AE1309" s="49" t="n">
        <v>1.595222105475857</v>
      </c>
      <c r="AF1309" s="50" t="n">
        <v>1.553893045061093</v>
      </c>
    </row>
    <row r="1310" hidden="1" s="108">
      <c r="A1310" s="49" t="inlineStr">
        <is>
          <t>Nigeria_Onshore_2_low_temp_optimistic</t>
        </is>
      </c>
      <c r="B1310" s="49" t="n">
        <v>4.319369262710099</v>
      </c>
      <c r="C1310" s="49" t="n">
        <v>4.192644471075671</v>
      </c>
      <c r="D1310" s="49" t="n">
        <v>4.080511371573432</v>
      </c>
      <c r="E1310" s="49" t="n">
        <v>3.979769698143178</v>
      </c>
      <c r="F1310" s="49" t="n">
        <v>3.888151518327821</v>
      </c>
      <c r="G1310" s="49" t="n">
        <v>3.80399448846682</v>
      </c>
      <c r="H1310" s="49" t="n">
        <v>3.726045951935176</v>
      </c>
      <c r="I1310" s="49" t="n">
        <v>3.653339877441915</v>
      </c>
      <c r="J1310" s="49" t="n">
        <v>3.585116502637963</v>
      </c>
      <c r="K1310" s="49" t="n">
        <v>3.520768120372422</v>
      </c>
      <c r="L1310" s="49" t="n">
        <v>3.459801465139495</v>
      </c>
      <c r="M1310" s="49" t="n">
        <v>3.368453664366956</v>
      </c>
      <c r="N1310" s="49" t="n">
        <v>3.296560339378412</v>
      </c>
      <c r="O1310" s="49" t="n">
        <v>3.227192961333487</v>
      </c>
      <c r="P1310" s="49" t="n">
        <v>3.160455640182225</v>
      </c>
      <c r="Q1310" s="49" t="n">
        <v>3.09691339692678</v>
      </c>
      <c r="R1310" s="49" t="n">
        <v>3.034721128111022</v>
      </c>
      <c r="S1310" s="49" t="n">
        <v>2.974155916041852</v>
      </c>
      <c r="T1310" s="49" t="n">
        <v>2.918337551614453</v>
      </c>
      <c r="U1310" s="49" t="n">
        <v>2.862219251894202</v>
      </c>
      <c r="V1310" s="49" t="n">
        <v>2.806164410933266</v>
      </c>
      <c r="W1310" s="49" t="n">
        <v>2.757456089771666</v>
      </c>
      <c r="X1310" s="49" t="n">
        <v>2.710792823222781</v>
      </c>
      <c r="Y1310" s="49" t="n">
        <v>2.665201462243787</v>
      </c>
      <c r="Z1310" s="49" t="n">
        <v>2.625623694998815</v>
      </c>
      <c r="AA1310" s="49" t="n">
        <v>2.542219086447985</v>
      </c>
      <c r="AB1310" s="49" t="n">
        <v>2.493642480015843</v>
      </c>
      <c r="AC1310" s="49" t="n">
        <v>2.446691504615337</v>
      </c>
      <c r="AD1310" s="49" t="n">
        <v>2.401218819113213</v>
      </c>
      <c r="AE1310" s="49" t="n">
        <v>2.357095741070077</v>
      </c>
      <c r="AF1310" s="50" t="n">
        <v>2.314209188011239</v>
      </c>
    </row>
    <row r="1311" hidden="1" s="108">
      <c r="A1311" s="49" t="inlineStr">
        <is>
          <t>Nigeria_Onshore_3_low_temp_optimistic</t>
        </is>
      </c>
      <c r="B1311" s="49" t="n">
        <v>5.687003002582757</v>
      </c>
      <c r="C1311" s="49" t="n">
        <v>5.519863069751892</v>
      </c>
      <c r="D1311" s="49" t="n">
        <v>5.372064085106712</v>
      </c>
      <c r="E1311" s="49" t="n">
        <v>5.239365312605607</v>
      </c>
      <c r="F1311" s="49" t="n">
        <v>5.118761525910889</v>
      </c>
      <c r="G1311" s="49" t="n">
        <v>5.008050001575616</v>
      </c>
      <c r="H1311" s="49" t="n">
        <v>4.905570910063238</v>
      </c>
      <c r="I1311" s="49" t="n">
        <v>4.810044236148066</v>
      </c>
      <c r="J1311" s="49" t="n">
        <v>4.720463292916297</v>
      </c>
      <c r="K1311" s="49" t="n">
        <v>4.63602288002547</v>
      </c>
      <c r="L1311" s="49" t="n">
        <v>4.556069440359474</v>
      </c>
      <c r="M1311" s="49" t="n">
        <v>4.435896823756543</v>
      </c>
      <c r="N1311" s="49" t="n">
        <v>4.341525024999837</v>
      </c>
      <c r="O1311" s="49" t="n">
        <v>4.250495066407056</v>
      </c>
      <c r="P1311" s="49" t="n">
        <v>4.162945269134893</v>
      </c>
      <c r="Q1311" s="49" t="n">
        <v>4.079625473763736</v>
      </c>
      <c r="R1311" s="49" t="n">
        <v>3.998087858363947</v>
      </c>
      <c r="S1311" s="49" t="n">
        <v>3.918700195841722</v>
      </c>
      <c r="T1311" s="49" t="n">
        <v>3.845601950787937</v>
      </c>
      <c r="U1311" s="49" t="n">
        <v>3.772097284889272</v>
      </c>
      <c r="V1311" s="49" t="n">
        <v>3.698668438561579</v>
      </c>
      <c r="W1311" s="49" t="n">
        <v>3.635167895554357</v>
      </c>
      <c r="X1311" s="49" t="n">
        <v>3.574316349958953</v>
      </c>
      <c r="Y1311" s="49" t="n">
        <v>3.514820411771956</v>
      </c>
      <c r="Z1311" s="49" t="n">
        <v>3.463227019888214</v>
      </c>
      <c r="AA1311" s="49" t="n">
        <v>3.353493812238675</v>
      </c>
      <c r="AB1311" s="49" t="n">
        <v>3.289851676786794</v>
      </c>
      <c r="AC1311" s="49" t="n">
        <v>3.228293930469739</v>
      </c>
      <c r="AD1311" s="49" t="n">
        <v>3.168622150032008</v>
      </c>
      <c r="AE1311" s="49" t="n">
        <v>3.11066266798589</v>
      </c>
      <c r="AF1311" s="50" t="n">
        <v>3.05426249370611</v>
      </c>
    </row>
    <row r="1312" hidden="1" s="108">
      <c r="A1312" s="49" t="inlineStr">
        <is>
          <t>Nigeria_Offshore_1_low_temp_optimistic</t>
        </is>
      </c>
      <c r="B1312" s="49" t="n">
        <v>16.61979211010282</v>
      </c>
      <c r="C1312" s="49" t="n">
        <v>16.00873730465163</v>
      </c>
      <c r="D1312" s="49" t="n">
        <v>15.50021118455083</v>
      </c>
      <c r="E1312" s="49" t="n">
        <v>15.0645586698725</v>
      </c>
      <c r="F1312" s="49" t="n">
        <v>14.68320146724945</v>
      </c>
      <c r="G1312" s="49" t="n">
        <v>14.34376895465719</v>
      </c>
      <c r="H1312" s="49" t="n">
        <v>14.03762988823952</v>
      </c>
      <c r="I1312" s="49" t="n">
        <v>13.75853498454869</v>
      </c>
      <c r="J1312" s="49" t="n">
        <v>13.501821457652</v>
      </c>
      <c r="K1312" s="49" t="n">
        <v>13.2639224521732</v>
      </c>
      <c r="L1312" s="49" t="n">
        <v>13.04205153509089</v>
      </c>
      <c r="M1312" s="49" t="n">
        <v>12.6124436021328</v>
      </c>
      <c r="N1312" s="49" t="n">
        <v>12.24242739442733</v>
      </c>
      <c r="O1312" s="49" t="n">
        <v>11.9112454417133</v>
      </c>
      <c r="P1312" s="49" t="n">
        <v>11.61020274255748</v>
      </c>
      <c r="Q1312" s="49" t="n">
        <v>11.33391852730052</v>
      </c>
      <c r="R1312" s="49" t="n">
        <v>11.08051102844891</v>
      </c>
      <c r="S1312" s="49" t="n">
        <v>10.84149402868495</v>
      </c>
      <c r="T1312" s="49" t="n">
        <v>10.61743449601009</v>
      </c>
      <c r="U1312" s="49" t="n">
        <v>10.40930624666901</v>
      </c>
      <c r="V1312" s="49" t="n">
        <v>10.2064676482566</v>
      </c>
      <c r="W1312" s="49" t="n">
        <v>9.974707171389694</v>
      </c>
      <c r="X1312" s="49" t="n">
        <v>9.754251368968836</v>
      </c>
      <c r="Y1312" s="49" t="n">
        <v>9.549097734327489</v>
      </c>
      <c r="Z1312" s="49" t="n">
        <v>9.367178229560633</v>
      </c>
      <c r="AA1312" s="49" t="n">
        <v>9.093231308548823</v>
      </c>
      <c r="AB1312" s="49" t="n">
        <v>8.909276970237149</v>
      </c>
      <c r="AC1312" s="49" t="n">
        <v>8.735831862097992</v>
      </c>
      <c r="AD1312" s="49" t="n">
        <v>8.571553939643497</v>
      </c>
      <c r="AE1312" s="49" t="n">
        <v>8.415342538897955</v>
      </c>
      <c r="AF1312" s="50" t="n">
        <v>8.266283931066518</v>
      </c>
    </row>
    <row r="1313" hidden="1" s="108">
      <c r="A1313" s="49" t="inlineStr">
        <is>
          <t>Nigeria_Offshore_2_low_temp_optimistic</t>
        </is>
      </c>
      <c r="B1313" s="49" t="n">
        <v>20.5394443332648</v>
      </c>
      <c r="C1313" s="49" t="n">
        <v>19.77908044651235</v>
      </c>
      <c r="D1313" s="49" t="n">
        <v>19.14759182473738</v>
      </c>
      <c r="E1313" s="49" t="n">
        <v>18.60769293033992</v>
      </c>
      <c r="F1313" s="49" t="n">
        <v>18.13602523347165</v>
      </c>
      <c r="G1313" s="49" t="n">
        <v>17.7170352004613</v>
      </c>
      <c r="H1313" s="49" t="n">
        <v>17.33987087180629</v>
      </c>
      <c r="I1313" s="49" t="n">
        <v>16.99667516048582</v>
      </c>
      <c r="J1313" s="49" t="n">
        <v>16.68158570455622</v>
      </c>
      <c r="K1313" s="49" t="n">
        <v>16.39011806997814</v>
      </c>
      <c r="L1313" s="49" t="n">
        <v>16.11876905744458</v>
      </c>
      <c r="M1313" s="49" t="n">
        <v>15.58700781842731</v>
      </c>
      <c r="N1313" s="49" t="n">
        <v>15.13008642953852</v>
      </c>
      <c r="O1313" s="49" t="n">
        <v>14.72190944043387</v>
      </c>
      <c r="P1313" s="49" t="n">
        <v>14.35154706385029</v>
      </c>
      <c r="Q1313" s="49" t="n">
        <v>14.01223619031475</v>
      </c>
      <c r="R1313" s="49" t="n">
        <v>13.70161302749563</v>
      </c>
      <c r="S1313" s="49" t="n">
        <v>13.40900890249125</v>
      </c>
      <c r="T1313" s="49" t="n">
        <v>13.13513853384579</v>
      </c>
      <c r="U1313" s="49" t="n">
        <v>12.88122826560073</v>
      </c>
      <c r="V1313" s="49" t="n">
        <v>12.63389808548248</v>
      </c>
      <c r="W1313" s="49" t="n">
        <v>12.35014684186186</v>
      </c>
      <c r="X1313" s="49" t="n">
        <v>12.08057080966892</v>
      </c>
      <c r="Y1313" s="49" t="n">
        <v>11.83020232409742</v>
      </c>
      <c r="Z1313" s="49" t="n">
        <v>11.60902491902925</v>
      </c>
      <c r="AA1313" s="49" t="n">
        <v>11.2720416031802</v>
      </c>
      <c r="AB1313" s="49" t="n">
        <v>11.0482333136588</v>
      </c>
      <c r="AC1313" s="49" t="n">
        <v>10.8376187959736</v>
      </c>
      <c r="AD1313" s="49" t="n">
        <v>10.63851343840115</v>
      </c>
      <c r="AE1313" s="49" t="n">
        <v>10.4495358481223</v>
      </c>
      <c r="AF1313" s="50" t="n">
        <v>10.26953945383621</v>
      </c>
    </row>
    <row r="1314" hidden="1" s="108">
      <c r="A1314" s="49" t="inlineStr">
        <is>
          <t>Nigeria_PV_2_low_temp_optimistic</t>
        </is>
      </c>
      <c r="B1314" s="49" t="n">
        <v>3.196110712980868</v>
      </c>
      <c r="C1314" s="49" t="n">
        <v>3.030077530309444</v>
      </c>
      <c r="D1314" s="49" t="n">
        <v>2.891465686989783</v>
      </c>
      <c r="E1314" s="49" t="n">
        <v>2.772259609074422</v>
      </c>
      <c r="F1314" s="49" t="n">
        <v>2.667427426460797</v>
      </c>
      <c r="G1314" s="49" t="n">
        <v>2.573624388771836</v>
      </c>
      <c r="H1314" s="49" t="n">
        <v>2.488525899588064</v>
      </c>
      <c r="I1314" s="49" t="n">
        <v>2.410457588643126</v>
      </c>
      <c r="J1314" s="49" t="n">
        <v>2.338177536557386</v>
      </c>
      <c r="K1314" s="49" t="n">
        <v>2.270741712406582</v>
      </c>
      <c r="L1314" s="49" t="n">
        <v>2.207417421349562</v>
      </c>
      <c r="M1314" s="49" t="n">
        <v>2.131567057267907</v>
      </c>
      <c r="N1314" s="49" t="n">
        <v>2.061531730138454</v>
      </c>
      <c r="O1314" s="49" t="n">
        <v>1.995466139396851</v>
      </c>
      <c r="P1314" s="49" t="n">
        <v>1.93300028385486</v>
      </c>
      <c r="Q1314" s="49" t="n">
        <v>1.872970480937282</v>
      </c>
      <c r="R1314" s="49" t="n">
        <v>1.814670238883182</v>
      </c>
      <c r="S1314" s="49" t="n">
        <v>1.759486793216007</v>
      </c>
      <c r="T1314" s="49" t="n">
        <v>1.70636698346033</v>
      </c>
      <c r="U1314" s="49" t="n">
        <v>1.655456028663391</v>
      </c>
      <c r="V1314" s="49" t="n">
        <v>1.605911412557903</v>
      </c>
      <c r="W1314" s="49" t="n">
        <v>1.556066263538877</v>
      </c>
      <c r="X1314" s="49" t="n">
        <v>1.507046878762266</v>
      </c>
      <c r="Y1314" s="49" t="n">
        <v>1.460062883361206</v>
      </c>
      <c r="Z1314" s="49" t="n">
        <v>1.4195678157475</v>
      </c>
      <c r="AA1314" s="49" t="n">
        <v>1.352022243578266</v>
      </c>
      <c r="AB1314" s="49" t="n">
        <v>1.307023471255327</v>
      </c>
      <c r="AC1314" s="49" t="n">
        <v>1.263827044075969</v>
      </c>
      <c r="AD1314" s="49" t="n">
        <v>1.22223163961948</v>
      </c>
      <c r="AE1314" s="49" t="n">
        <v>1.182068049137801</v>
      </c>
      <c r="AF1314" s="50" t="n">
        <v>1.143192761940124</v>
      </c>
    </row>
    <row r="1315" hidden="1" s="108">
      <c r="A1315" s="49" t="inlineStr">
        <is>
          <t>Nigeria_PV_3_low_temp_optimistic</t>
        </is>
      </c>
      <c r="B1315" s="49" t="n">
        <v>3.367837315454219</v>
      </c>
      <c r="C1315" s="49" t="n">
        <v>3.192260981980495</v>
      </c>
      <c r="D1315" s="49" t="n">
        <v>3.045742399854394</v>
      </c>
      <c r="E1315" s="49" t="n">
        <v>2.919789693188799</v>
      </c>
      <c r="F1315" s="49" t="n">
        <v>2.809072145543288</v>
      </c>
      <c r="G1315" s="49" t="n">
        <v>2.71004643999371</v>
      </c>
      <c r="H1315" s="49" t="n">
        <v>2.620250013338655</v>
      </c>
      <c r="I1315" s="49" t="n">
        <v>2.537909130791938</v>
      </c>
      <c r="J1315" s="49" t="n">
        <v>2.461708167183212</v>
      </c>
      <c r="K1315" s="49" t="n">
        <v>2.390647050680671</v>
      </c>
      <c r="L1315" s="49" t="n">
        <v>2.32394957118396</v>
      </c>
      <c r="M1315" s="49" t="n">
        <v>2.244005601896445</v>
      </c>
      <c r="N1315" s="49" t="n">
        <v>2.17023373699309</v>
      </c>
      <c r="O1315" s="49" t="n">
        <v>2.100672761708263</v>
      </c>
      <c r="P1315" s="49" t="n">
        <v>2.03492895991314</v>
      </c>
      <c r="Q1315" s="49" t="n">
        <v>1.971765850041247</v>
      </c>
      <c r="R1315" s="49" t="n">
        <v>1.91043283375441</v>
      </c>
      <c r="S1315" s="49" t="n">
        <v>1.852402709892264</v>
      </c>
      <c r="T1315" s="49" t="n">
        <v>1.796556742318991</v>
      </c>
      <c r="U1315" s="49" t="n">
        <v>1.743048807466648</v>
      </c>
      <c r="V1315" s="49" t="n">
        <v>1.690984182923105</v>
      </c>
      <c r="W1315" s="49" t="n">
        <v>1.638612366478053</v>
      </c>
      <c r="X1315" s="49" t="n">
        <v>1.587106124511734</v>
      </c>
      <c r="Y1315" s="49" t="n">
        <v>1.537748641102768</v>
      </c>
      <c r="Z1315" s="49" t="n">
        <v>1.495263045488339</v>
      </c>
      <c r="AA1315" s="49" t="n">
        <v>1.424075807472714</v>
      </c>
      <c r="AB1315" s="49" t="n">
        <v>1.376793594824845</v>
      </c>
      <c r="AC1315" s="49" t="n">
        <v>1.33141094998875</v>
      </c>
      <c r="AD1315" s="49" t="n">
        <v>1.287713597324325</v>
      </c>
      <c r="AE1315" s="49" t="n">
        <v>1.245521436967264</v>
      </c>
      <c r="AF1315" s="50" t="n">
        <v>1.204681717107051</v>
      </c>
    </row>
    <row r="1316" hidden="1" s="108">
      <c r="A1316" s="49" t="inlineStr">
        <is>
          <t>Nigeria_PV_4_low_temp_optimistic</t>
        </is>
      </c>
      <c r="B1316" s="49" t="n">
        <v>3.778895909869634</v>
      </c>
      <c r="C1316" s="49" t="n">
        <v>3.580477855334944</v>
      </c>
      <c r="D1316" s="49" t="n">
        <v>3.415062948468037</v>
      </c>
      <c r="E1316" s="49" t="n">
        <v>3.273005803982261</v>
      </c>
      <c r="F1316" s="49" t="n">
        <v>3.148251647021043</v>
      </c>
      <c r="G1316" s="49" t="n">
        <v>3.036775903819621</v>
      </c>
      <c r="H1316" s="49" t="n">
        <v>2.935781552346995</v>
      </c>
      <c r="I1316" s="49" t="n">
        <v>2.843253954470735</v>
      </c>
      <c r="J1316" s="49" t="n">
        <v>2.757698796502361</v>
      </c>
      <c r="K1316" s="49" t="n">
        <v>2.677980169541494</v>
      </c>
      <c r="L1316" s="49" t="n">
        <v>2.603216424292411</v>
      </c>
      <c r="M1316" s="49" t="n">
        <v>2.513497421782398</v>
      </c>
      <c r="N1316" s="49" t="n">
        <v>2.4307829795634</v>
      </c>
      <c r="O1316" s="49" t="n">
        <v>2.352843520870259</v>
      </c>
      <c r="P1316" s="49" t="n">
        <v>2.279231347921468</v>
      </c>
      <c r="Q1316" s="49" t="n">
        <v>2.208540963278319</v>
      </c>
      <c r="R1316" s="49" t="n">
        <v>2.139919257224561</v>
      </c>
      <c r="S1316" s="49" t="n">
        <v>2.075040074833971</v>
      </c>
      <c r="T1316" s="49" t="n">
        <v>2.012631901604685</v>
      </c>
      <c r="U1316" s="49" t="n">
        <v>1.952869589172693</v>
      </c>
      <c r="V1316" s="49" t="n">
        <v>1.894736362101098</v>
      </c>
      <c r="W1316" s="49" t="n">
        <v>1.836217839322204</v>
      </c>
      <c r="X1316" s="49" t="n">
        <v>1.77867770135222</v>
      </c>
      <c r="Y1316" s="49" t="n">
        <v>1.723574819579651</v>
      </c>
      <c r="Z1316" s="49" t="n">
        <v>1.676279263796251</v>
      </c>
      <c r="AA1316" s="49" t="n">
        <v>1.596348497112664</v>
      </c>
      <c r="AB1316" s="49" t="n">
        <v>1.543589129063332</v>
      </c>
      <c r="AC1316" s="49" t="n">
        <v>1.492985513682108</v>
      </c>
      <c r="AD1316" s="49" t="n">
        <v>1.444294621468283</v>
      </c>
      <c r="AE1316" s="49" t="n">
        <v>1.39731220521278</v>
      </c>
      <c r="AF1316" s="50" t="n">
        <v>1.351865051498157</v>
      </c>
    </row>
    <row r="1317" hidden="1" s="108">
      <c r="A1317" s="49" t="inlineStr">
        <is>
          <t>Nigeria_Onshore_2_high_temp_optimistic</t>
        </is>
      </c>
      <c r="B1317" s="49" t="n">
        <v>5.52751438801049</v>
      </c>
      <c r="C1317" s="49" t="n">
        <v>5.278561074354313</v>
      </c>
      <c r="D1317" s="49" t="n">
        <v>5.042062499248988</v>
      </c>
      <c r="E1317" s="49" t="n">
        <v>4.814695580248594</v>
      </c>
      <c r="F1317" s="49" t="n">
        <v>4.594062973346738</v>
      </c>
      <c r="G1317" s="49" t="n">
        <v>4.378366919263844</v>
      </c>
      <c r="H1317" s="49" t="n">
        <v>4.166213290960225</v>
      </c>
      <c r="I1317" s="49" t="n">
        <v>3.956488164061574</v>
      </c>
      <c r="J1317" s="49" t="n">
        <v>3.748276920763142</v>
      </c>
      <c r="K1317" s="49" t="n">
        <v>3.540809390512816</v>
      </c>
      <c r="L1317" s="49" t="n">
        <v>3.333421513864448</v>
      </c>
      <c r="M1317" s="49" t="n">
        <v>3.259683801396855</v>
      </c>
      <c r="N1317" s="49" t="n">
        <v>3.202530612768673</v>
      </c>
      <c r="O1317" s="49" t="n">
        <v>3.147201154947885</v>
      </c>
      <c r="P1317" s="49" t="n">
        <v>3.093812747299078</v>
      </c>
      <c r="Q1317" s="49" t="n">
        <v>3.042893428346577</v>
      </c>
      <c r="R1317" s="49" t="n">
        <v>2.992828956571545</v>
      </c>
      <c r="S1317" s="49" t="n">
        <v>2.94388135337666</v>
      </c>
      <c r="T1317" s="49" t="n">
        <v>2.89886771060751</v>
      </c>
      <c r="U1317" s="49" t="n">
        <v>2.853287120521397</v>
      </c>
      <c r="V1317" s="49" t="n">
        <v>2.807467009486803</v>
      </c>
      <c r="W1317" s="49" t="n">
        <v>2.767852881394893</v>
      </c>
      <c r="X1317" s="49" t="n">
        <v>2.729852712811333</v>
      </c>
      <c r="Y1317" s="49" t="n">
        <v>2.692598228708034</v>
      </c>
      <c r="Z1317" s="49" t="n">
        <v>2.660619994021374</v>
      </c>
      <c r="AA1317" s="49" t="n">
        <v>2.588252044081204</v>
      </c>
      <c r="AB1317" s="49" t="n">
        <v>2.547501654876294</v>
      </c>
      <c r="AC1317" s="49" t="n">
        <v>2.508018758090996</v>
      </c>
      <c r="AD1317" s="49" t="n">
        <v>2.469682528197706</v>
      </c>
      <c r="AE1317" s="49" t="n">
        <v>2.432387821755988</v>
      </c>
      <c r="AF1317" s="50" t="n">
        <v>2.396042592561352</v>
      </c>
    </row>
    <row r="1318" hidden="1" s="108">
      <c r="A1318" s="49" t="inlineStr">
        <is>
          <t>Nigeria_Onshore_3_high_temp_optimistic</t>
        </is>
      </c>
      <c r="B1318" s="49" t="n">
        <v>7.058718509410606</v>
      </c>
      <c r="C1318" s="49" t="n">
        <v>6.753145333190277</v>
      </c>
      <c r="D1318" s="49" t="n">
        <v>6.463751637145756</v>
      </c>
      <c r="E1318" s="49" t="n">
        <v>6.185950842155217</v>
      </c>
      <c r="F1318" s="49" t="n">
        <v>5.916401962962614</v>
      </c>
      <c r="G1318" s="49" t="n">
        <v>5.652566419886366</v>
      </c>
      <c r="H1318" s="49" t="n">
        <v>5.392441181358168</v>
      </c>
      <c r="I1318" s="49" t="n">
        <v>5.134390036958285</v>
      </c>
      <c r="J1318" s="49" t="n">
        <v>4.877032325734569</v>
      </c>
      <c r="K1318" s="49" t="n">
        <v>4.619166727958179</v>
      </c>
      <c r="L1318" s="49" t="n">
        <v>4.359717187814844</v>
      </c>
      <c r="M1318" s="49" t="n">
        <v>4.263145989110878</v>
      </c>
      <c r="N1318" s="49" t="n">
        <v>4.188711633829307</v>
      </c>
      <c r="O1318" s="49" t="n">
        <v>4.116701065580992</v>
      </c>
      <c r="P1318" s="49" t="n">
        <v>4.047270110223709</v>
      </c>
      <c r="Q1318" s="49" t="n">
        <v>3.981122665487389</v>
      </c>
      <c r="R1318" s="49" t="n">
        <v>3.916103450407528</v>
      </c>
      <c r="S1318" s="49" t="n">
        <v>3.85256175327928</v>
      </c>
      <c r="T1318" s="49" t="n">
        <v>3.794255497064456</v>
      </c>
      <c r="U1318" s="49" t="n">
        <v>3.73517870536221</v>
      </c>
      <c r="V1318" s="49" t="n">
        <v>3.675768466788043</v>
      </c>
      <c r="W1318" s="49" t="n">
        <v>3.624667774172535</v>
      </c>
      <c r="X1318" s="49" t="n">
        <v>3.575695614792371</v>
      </c>
      <c r="Y1318" s="49" t="n">
        <v>3.527693021630919</v>
      </c>
      <c r="Z1318" s="49" t="n">
        <v>3.486697055964652</v>
      </c>
      <c r="AA1318" s="49" t="n">
        <v>3.39185615252688</v>
      </c>
      <c r="AB1318" s="49" t="n">
        <v>3.339128919755638</v>
      </c>
      <c r="AC1318" s="49" t="n">
        <v>3.288066013216288</v>
      </c>
      <c r="AD1318" s="49" t="n">
        <v>3.238505158584054</v>
      </c>
      <c r="AE1318" s="49" t="n">
        <v>3.190305057055794</v>
      </c>
      <c r="AF1318" s="50" t="n">
        <v>3.143341926065625</v>
      </c>
    </row>
    <row r="1319" hidden="1" s="108">
      <c r="A1319" s="49" t="inlineStr">
        <is>
          <t>Nigeria_Offshore_1_high_temp_optimistic</t>
        </is>
      </c>
      <c r="B1319" s="49" t="n">
        <v>17.60977750468755</v>
      </c>
      <c r="C1319" s="49" t="n">
        <v>16.82204763375072</v>
      </c>
      <c r="D1319" s="49" t="n">
        <v>16.12519644657644</v>
      </c>
      <c r="E1319" s="49" t="n">
        <v>15.49086142544945</v>
      </c>
      <c r="F1319" s="49" t="n">
        <v>14.90106144546902</v>
      </c>
      <c r="G1319" s="49" t="n">
        <v>14.3436214814338</v>
      </c>
      <c r="H1319" s="49" t="n">
        <v>13.80984920441107</v>
      </c>
      <c r="I1319" s="49" t="n">
        <v>13.29325393638375</v>
      </c>
      <c r="J1319" s="49" t="n">
        <v>12.78879291552186</v>
      </c>
      <c r="K1319" s="49" t="n">
        <v>12.29240348245797</v>
      </c>
      <c r="L1319" s="49" t="n">
        <v>11.8006991321451</v>
      </c>
      <c r="M1319" s="49" t="n">
        <v>11.46000009416567</v>
      </c>
      <c r="N1319" s="49" t="n">
        <v>11.16847562653462</v>
      </c>
      <c r="O1319" s="49" t="n">
        <v>10.90858159502814</v>
      </c>
      <c r="P1319" s="49" t="n">
        <v>10.67306802383985</v>
      </c>
      <c r="Q1319" s="49" t="n">
        <v>10.45748759564946</v>
      </c>
      <c r="R1319" s="49" t="n">
        <v>10.26040584148153</v>
      </c>
      <c r="S1319" s="49" t="n">
        <v>10.07454164695123</v>
      </c>
      <c r="T1319" s="49" t="n">
        <v>9.900525776094252</v>
      </c>
      <c r="U1319" s="49" t="n">
        <v>9.739355524995053</v>
      </c>
      <c r="V1319" s="49" t="n">
        <v>9.581697804500772</v>
      </c>
      <c r="W1319" s="49" t="n">
        <v>9.396927468005355</v>
      </c>
      <c r="X1319" s="49" t="n">
        <v>9.220996736416307</v>
      </c>
      <c r="Y1319" s="49" t="n">
        <v>9.05759298715196</v>
      </c>
      <c r="Z1319" s="49" t="n">
        <v>8.913988289655402</v>
      </c>
      <c r="AA1319" s="49" t="n">
        <v>8.686255723491319</v>
      </c>
      <c r="AB1319" s="49" t="n">
        <v>8.538577303061965</v>
      </c>
      <c r="AC1319" s="49" t="n">
        <v>8.39945056921872</v>
      </c>
      <c r="AD1319" s="49" t="n">
        <v>8.26774067912009</v>
      </c>
      <c r="AE1319" s="49" t="n">
        <v>8.14251895167499</v>
      </c>
      <c r="AF1319" s="50" t="n">
        <v>8.023016199366658</v>
      </c>
    </row>
    <row r="1320" hidden="1" s="108">
      <c r="A1320" s="49" t="inlineStr">
        <is>
          <t>Nigeria_Offshore_2_high_temp_optimistic</t>
        </is>
      </c>
      <c r="B1320" s="49" t="n">
        <v>20.99507411763876</v>
      </c>
      <c r="C1320" s="49" t="n">
        <v>20.07281822577539</v>
      </c>
      <c r="D1320" s="49" t="n">
        <v>19.26427890780128</v>
      </c>
      <c r="E1320" s="49" t="n">
        <v>18.53445110090235</v>
      </c>
      <c r="F1320" s="49" t="n">
        <v>17.86118114149786</v>
      </c>
      <c r="G1320" s="49" t="n">
        <v>17.22950535912339</v>
      </c>
      <c r="H1320" s="49" t="n">
        <v>16.62877570022586</v>
      </c>
      <c r="I1320" s="49" t="n">
        <v>16.05107537341206</v>
      </c>
      <c r="J1320" s="49" t="n">
        <v>15.49028709671392</v>
      </c>
      <c r="K1320" s="49" t="n">
        <v>14.94151522794156</v>
      </c>
      <c r="L1320" s="49" t="n">
        <v>14.40071075041873</v>
      </c>
      <c r="M1320" s="49" t="n">
        <v>13.98204260829231</v>
      </c>
      <c r="N1320" s="49" t="n">
        <v>13.62481058736537</v>
      </c>
      <c r="O1320" s="49" t="n">
        <v>13.3070877698227</v>
      </c>
      <c r="P1320" s="49" t="n">
        <v>13.01981360916636</v>
      </c>
      <c r="Q1320" s="49" t="n">
        <v>12.75743038271809</v>
      </c>
      <c r="R1320" s="49" t="n">
        <v>12.51814621273077</v>
      </c>
      <c r="S1320" s="49" t="n">
        <v>12.29286043090205</v>
      </c>
      <c r="T1320" s="49" t="n">
        <v>12.08236230381688</v>
      </c>
      <c r="U1320" s="49" t="n">
        <v>11.88789935169664</v>
      </c>
      <c r="V1320" s="49" t="n">
        <v>11.69780492174322</v>
      </c>
      <c r="W1320" s="49" t="n">
        <v>11.47373648256474</v>
      </c>
      <c r="X1320" s="49" t="n">
        <v>11.26070770753206</v>
      </c>
      <c r="Y1320" s="49" t="n">
        <v>11.06333190812555</v>
      </c>
      <c r="Z1320" s="49" t="n">
        <v>10.89070655680854</v>
      </c>
      <c r="AA1320" s="49" t="n">
        <v>10.61286581369788</v>
      </c>
      <c r="AB1320" s="49" t="n">
        <v>10.43512820476586</v>
      </c>
      <c r="AC1320" s="49" t="n">
        <v>10.26808189849477</v>
      </c>
      <c r="AD1320" s="49" t="n">
        <v>10.11030996769729</v>
      </c>
      <c r="AE1320" s="49" t="n">
        <v>9.960652973723231</v>
      </c>
      <c r="AF1320" s="50" t="n">
        <v>9.818150676762242</v>
      </c>
    </row>
    <row r="1321" hidden="1" s="108">
      <c r="A1321" s="49" t="inlineStr">
        <is>
          <t>Nigeria_PV_2_high_temp_optimistic</t>
        </is>
      </c>
      <c r="B1321" s="49" t="n">
        <v>5.879015707484625</v>
      </c>
      <c r="C1321" s="49" t="n">
        <v>5.475588438784318</v>
      </c>
      <c r="D1321" s="49" t="n">
        <v>5.101333036798921</v>
      </c>
      <c r="E1321" s="49" t="n">
        <v>4.747323499353961</v>
      </c>
      <c r="F1321" s="49" t="n">
        <v>4.407922623485925</v>
      </c>
      <c r="G1321" s="49" t="n">
        <v>4.079355923492973</v>
      </c>
      <c r="H1321" s="49" t="n">
        <v>3.758976924611679</v>
      </c>
      <c r="I1321" s="49" t="n">
        <v>3.444859033549784</v>
      </c>
      <c r="J1321" s="49" t="n">
        <v>3.135554896704047</v>
      </c>
      <c r="K1321" s="49" t="n">
        <v>2.829947468723169</v>
      </c>
      <c r="L1321" s="49" t="n">
        <v>2.527154056977285</v>
      </c>
      <c r="M1321" s="49" t="n">
        <v>2.458643266204236</v>
      </c>
      <c r="N1321" s="49" t="n">
        <v>2.394949605495032</v>
      </c>
      <c r="O1321" s="49" t="n">
        <v>2.334452677961487</v>
      </c>
      <c r="P1321" s="49" t="n">
        <v>2.276857336863288</v>
      </c>
      <c r="Q1321" s="49" t="n">
        <v>2.221132637256181</v>
      </c>
      <c r="R1321" s="49" t="n">
        <v>2.166653054118271</v>
      </c>
      <c r="S1321" s="49" t="n">
        <v>2.114724386839865</v>
      </c>
      <c r="T1321" s="49" t="n">
        <v>2.064400455684285</v>
      </c>
      <c r="U1321" s="49" t="n">
        <v>2.015839757032331</v>
      </c>
      <c r="V1321" s="49" t="n">
        <v>1.96827621122943</v>
      </c>
      <c r="W1321" s="49" t="n">
        <v>1.920072725766068</v>
      </c>
      <c r="X1321" s="49" t="n">
        <v>1.87240111263808</v>
      </c>
      <c r="Y1321" s="49" t="n">
        <v>1.826419302642821</v>
      </c>
      <c r="Z1321" s="49" t="n">
        <v>1.786394792442928</v>
      </c>
      <c r="AA1321" s="49" t="n">
        <v>1.720311871009164</v>
      </c>
      <c r="AB1321" s="49" t="n">
        <v>1.67550517318722</v>
      </c>
      <c r="AC1321" s="49" t="n">
        <v>1.632225614632527</v>
      </c>
      <c r="AD1321" s="49" t="n">
        <v>1.590298951167652</v>
      </c>
      <c r="AE1321" s="49" t="n">
        <v>1.549579142622205</v>
      </c>
      <c r="AF1321" s="50" t="n">
        <v>1.509942693542813</v>
      </c>
    </row>
    <row r="1322" hidden="1" s="108">
      <c r="A1322" s="49" t="inlineStr">
        <is>
          <t>Nigeria_PV_3_high_temp_optimistic</t>
        </is>
      </c>
      <c r="B1322" s="49" t="n">
        <v>6.126336080508948</v>
      </c>
      <c r="C1322" s="49" t="n">
        <v>5.706148412645126</v>
      </c>
      <c r="D1322" s="49" t="n">
        <v>5.317107946235081</v>
      </c>
      <c r="E1322" s="49" t="n">
        <v>4.949625343224222</v>
      </c>
      <c r="F1322" s="49" t="n">
        <v>4.597641912273738</v>
      </c>
      <c r="G1322" s="49" t="n">
        <v>4.257098604407718</v>
      </c>
      <c r="H1322" s="49" t="n">
        <v>3.925147215668378</v>
      </c>
      <c r="I1322" s="49" t="n">
        <v>3.599712187346813</v>
      </c>
      <c r="J1322" s="49" t="n">
        <v>3.279232217960921</v>
      </c>
      <c r="K1322" s="49" t="n">
        <v>2.962500336177635</v>
      </c>
      <c r="L1322" s="49" t="n">
        <v>2.648560850227273</v>
      </c>
      <c r="M1322" s="49" t="n">
        <v>2.576464911395861</v>
      </c>
      <c r="N1322" s="49" t="n">
        <v>2.509501348346318</v>
      </c>
      <c r="O1322" s="49" t="n">
        <v>2.445942560805336</v>
      </c>
      <c r="P1322" s="49" t="n">
        <v>2.385473297233894</v>
      </c>
      <c r="Q1322" s="49" t="n">
        <v>2.326994678511349</v>
      </c>
      <c r="R1322" s="49" t="n">
        <v>2.269840016153692</v>
      </c>
      <c r="S1322" s="49" t="n">
        <v>2.215399666477421</v>
      </c>
      <c r="T1322" s="49" t="n">
        <v>2.162665412672871</v>
      </c>
      <c r="U1322" s="49" t="n">
        <v>2.11180563781137</v>
      </c>
      <c r="V1322" s="49" t="n">
        <v>2.062004277868525</v>
      </c>
      <c r="W1322" s="49" t="n">
        <v>2.011516829343684</v>
      </c>
      <c r="X1322" s="49" t="n">
        <v>1.961592896100245</v>
      </c>
      <c r="Y1322" s="49" t="n">
        <v>1.913465813302734</v>
      </c>
      <c r="Z1322" s="49" t="n">
        <v>1.871681447755427</v>
      </c>
      <c r="AA1322" s="49" t="n">
        <v>1.802137881657677</v>
      </c>
      <c r="AB1322" s="49" t="n">
        <v>1.755253605403601</v>
      </c>
      <c r="AC1322" s="49" t="n">
        <v>1.709994038229172</v>
      </c>
      <c r="AD1322" s="49" t="n">
        <v>1.66617396597424</v>
      </c>
      <c r="AE1322" s="49" t="n">
        <v>1.623638157530349</v>
      </c>
      <c r="AF1322" s="50" t="n">
        <v>1.582255348162567</v>
      </c>
    </row>
    <row r="1323" hidden="1" s="108">
      <c r="A1323" s="49" t="inlineStr">
        <is>
          <t>Nigeria_PV_4_high_temp_optimistic</t>
        </is>
      </c>
      <c r="B1323" s="49" t="n">
        <v>6.715537167884385</v>
      </c>
      <c r="C1323" s="49" t="n">
        <v>6.255744520132659</v>
      </c>
      <c r="D1323" s="49" t="n">
        <v>5.831372613200804</v>
      </c>
      <c r="E1323" s="49" t="n">
        <v>5.43150751194831</v>
      </c>
      <c r="F1323" s="49" t="n">
        <v>5.049254328773111</v>
      </c>
      <c r="G1323" s="49" t="n">
        <v>4.679994198543273</v>
      </c>
      <c r="H1323" s="49" t="n">
        <v>4.320486299769413</v>
      </c>
      <c r="I1323" s="49" t="n">
        <v>3.968369030242215</v>
      </c>
      <c r="J1323" s="49" t="n">
        <v>3.621865886903981</v>
      </c>
      <c r="K1323" s="49" t="n">
        <v>3.279603431169083</v>
      </c>
      <c r="L1323" s="49" t="n">
        <v>2.940493997422005</v>
      </c>
      <c r="M1323" s="49" t="n">
        <v>2.859769607489816</v>
      </c>
      <c r="N1323" s="49" t="n">
        <v>2.784933153805415</v>
      </c>
      <c r="O1323" s="49" t="n">
        <v>2.714000141653649</v>
      </c>
      <c r="P1323" s="49" t="n">
        <v>2.646608840820552</v>
      </c>
      <c r="Q1323" s="49" t="n">
        <v>2.581496820684191</v>
      </c>
      <c r="R1323" s="49" t="n">
        <v>2.51789815319544</v>
      </c>
      <c r="S1323" s="49" t="n">
        <v>2.457411161359148</v>
      </c>
      <c r="T1323" s="49" t="n">
        <v>2.398877382047769</v>
      </c>
      <c r="U1323" s="49" t="n">
        <v>2.34249066038596</v>
      </c>
      <c r="V1323" s="49" t="n">
        <v>2.287313180646002</v>
      </c>
      <c r="W1323" s="49" t="n">
        <v>2.23134029754271</v>
      </c>
      <c r="X1323" s="49" t="n">
        <v>2.176007626285415</v>
      </c>
      <c r="Y1323" s="49" t="n">
        <v>2.122732887035106</v>
      </c>
      <c r="Z1323" s="49" t="n">
        <v>2.076741306912096</v>
      </c>
      <c r="AA1323" s="49" t="n">
        <v>1.998834366868875</v>
      </c>
      <c r="AB1323" s="49" t="n">
        <v>1.946965968852432</v>
      </c>
      <c r="AC1323" s="49" t="n">
        <v>1.8969575055301</v>
      </c>
      <c r="AD1323" s="49" t="n">
        <v>1.848596020272844</v>
      </c>
      <c r="AE1323" s="49" t="n">
        <v>1.801703036325874</v>
      </c>
      <c r="AF1323" s="50" t="n">
        <v>1.756127637808625</v>
      </c>
    </row>
    <row r="1324" hidden="1" s="108">
      <c r="A1324" s="49" t="inlineStr">
        <is>
          <t>Netherlands_Onshore_1_low_temp_optimistic</t>
        </is>
      </c>
      <c r="B1324" s="49" t="n">
        <v>2.719147362593269</v>
      </c>
      <c r="C1324" s="49" t="n">
        <v>2.640530813477592</v>
      </c>
      <c r="D1324" s="49" t="n">
        <v>2.570571100104228</v>
      </c>
      <c r="E1324" s="49" t="n">
        <v>2.507371920245475</v>
      </c>
      <c r="F1324" s="49" t="n">
        <v>2.449589365542179</v>
      </c>
      <c r="G1324" s="49" t="n">
        <v>2.396238336306211</v>
      </c>
      <c r="H1324" s="49" t="n">
        <v>2.346576474885404</v>
      </c>
      <c r="I1324" s="49" t="n">
        <v>2.30003125390713</v>
      </c>
      <c r="J1324" s="49" t="n">
        <v>2.256152366006489</v>
      </c>
      <c r="K1324" s="49" t="n">
        <v>2.214579602370638</v>
      </c>
      <c r="L1324" s="49" t="n">
        <v>2.175020566551628</v>
      </c>
      <c r="M1324" s="49" t="n">
        <v>2.117160624532108</v>
      </c>
      <c r="N1324" s="49" t="n">
        <v>2.070847166491968</v>
      </c>
      <c r="O1324" s="49" t="n">
        <v>2.026063438475146</v>
      </c>
      <c r="P1324" s="49" t="n">
        <v>1.982870370414257</v>
      </c>
      <c r="Q1324" s="49" t="n">
        <v>1.941601539022464</v>
      </c>
      <c r="R1324" s="49" t="n">
        <v>1.901164868602709</v>
      </c>
      <c r="S1324" s="49" t="n">
        <v>1.861723722635426</v>
      </c>
      <c r="T1324" s="49" t="n">
        <v>1.825122785250103</v>
      </c>
      <c r="U1324" s="49" t="n">
        <v>1.788376471933971</v>
      </c>
      <c r="V1324" s="49" t="n">
        <v>1.751699329579126</v>
      </c>
      <c r="W1324" s="49" t="n">
        <v>1.719460047003856</v>
      </c>
      <c r="X1324" s="49" t="n">
        <v>1.688445475959419</v>
      </c>
      <c r="Y1324" s="49" t="n">
        <v>1.658079440179527</v>
      </c>
      <c r="Z1324" s="49" t="n">
        <v>1.631281601435083</v>
      </c>
      <c r="AA1324" s="49" t="n">
        <v>1.578601917655403</v>
      </c>
      <c r="AB1324" s="49" t="n">
        <v>1.546518593884506</v>
      </c>
      <c r="AC1324" s="49" t="n">
        <v>1.515409712389716</v>
      </c>
      <c r="AD1324" s="49" t="n">
        <v>1.485187435168693</v>
      </c>
      <c r="AE1324" s="49" t="n">
        <v>1.455775005001777</v>
      </c>
      <c r="AF1324" s="50" t="n">
        <v>1.427104930003874</v>
      </c>
    </row>
    <row r="1325" hidden="1" s="108">
      <c r="A1325" s="49" t="inlineStr">
        <is>
          <t>Netherlands_Onshore_2_low_temp_optimistic</t>
        </is>
      </c>
      <c r="B1325" s="49" t="n">
        <v>3.291543423763192</v>
      </c>
      <c r="C1325" s="49" t="n">
        <v>3.196215416899938</v>
      </c>
      <c r="D1325" s="49" t="n">
        <v>3.111439237477764</v>
      </c>
      <c r="E1325" s="49" t="n">
        <v>3.034903489131661</v>
      </c>
      <c r="F1325" s="49" t="n">
        <v>2.964970103355315</v>
      </c>
      <c r="G1325" s="49" t="n">
        <v>2.900438370490351</v>
      </c>
      <c r="H1325" s="49" t="n">
        <v>2.840403461984629</v>
      </c>
      <c r="I1325" s="49" t="n">
        <v>2.784167556092652</v>
      </c>
      <c r="J1325" s="49" t="n">
        <v>2.731181804584248</v>
      </c>
      <c r="K1325" s="49" t="n">
        <v>2.68100717932731</v>
      </c>
      <c r="L1325" s="49" t="n">
        <v>2.633287307385715</v>
      </c>
      <c r="M1325" s="49" t="n">
        <v>2.563321859516236</v>
      </c>
      <c r="N1325" s="49" t="n">
        <v>2.507426326085853</v>
      </c>
      <c r="O1325" s="49" t="n">
        <v>2.453384266128793</v>
      </c>
      <c r="P1325" s="49" t="n">
        <v>2.401269571299764</v>
      </c>
      <c r="Q1325" s="49" t="n">
        <v>2.351488405384317</v>
      </c>
      <c r="R1325" s="49" t="n">
        <v>2.302709215578586</v>
      </c>
      <c r="S1325" s="49" t="n">
        <v>2.25513093102358</v>
      </c>
      <c r="T1325" s="49" t="n">
        <v>2.211000991232965</v>
      </c>
      <c r="U1325" s="49" t="n">
        <v>2.166680970327207</v>
      </c>
      <c r="V1325" s="49" t="n">
        <v>2.122432462398618</v>
      </c>
      <c r="W1325" s="49" t="n">
        <v>2.083655263966031</v>
      </c>
      <c r="X1325" s="49" t="n">
        <v>2.046336770282952</v>
      </c>
      <c r="Y1325" s="49" t="n">
        <v>2.009774061230086</v>
      </c>
      <c r="Z1325" s="49" t="n">
        <v>1.977518390412595</v>
      </c>
      <c r="AA1325" s="49" t="n">
        <v>1.913744741665014</v>
      </c>
      <c r="AB1325" s="49" t="n">
        <v>1.874997034994762</v>
      </c>
      <c r="AC1325" s="49" t="n">
        <v>1.837399694234374</v>
      </c>
      <c r="AD1325" s="49" t="n">
        <v>1.800844343056568</v>
      </c>
      <c r="AE1325" s="49" t="n">
        <v>1.765236127654314</v>
      </c>
      <c r="AF1325" s="50" t="n">
        <v>1.730491494021814</v>
      </c>
    </row>
    <row r="1326" hidden="1" s="108">
      <c r="A1326" s="49" t="inlineStr">
        <is>
          <t>Netherlands_Onshore_3_low_temp_optimistic</t>
        </is>
      </c>
      <c r="B1326" s="49" t="n">
        <v>4.318070788372542</v>
      </c>
      <c r="C1326" s="49" t="n">
        <v>4.192917003607594</v>
      </c>
      <c r="D1326" s="49" t="n">
        <v>4.081654222200742</v>
      </c>
      <c r="E1326" s="49" t="n">
        <v>3.981237774949757</v>
      </c>
      <c r="F1326" s="49" t="n">
        <v>3.889509891993715</v>
      </c>
      <c r="G1326" s="49" t="n">
        <v>3.80488889533382</v>
      </c>
      <c r="H1326" s="49" t="n">
        <v>3.726182848851955</v>
      </c>
      <c r="I1326" s="49" t="n">
        <v>3.652472494635921</v>
      </c>
      <c r="J1326" s="49" t="n">
        <v>3.583034811712615</v>
      </c>
      <c r="K1326" s="49" t="n">
        <v>3.517291442733266</v>
      </c>
      <c r="L1326" s="49" t="n">
        <v>3.454772911677372</v>
      </c>
      <c r="M1326" s="49" t="n">
        <v>3.363010998158627</v>
      </c>
      <c r="N1326" s="49" t="n">
        <v>3.289748998725034</v>
      </c>
      <c r="O1326" s="49" t="n">
        <v>3.218914021233426</v>
      </c>
      <c r="P1326" s="49" t="n">
        <v>3.15060245637249</v>
      </c>
      <c r="Q1326" s="49" t="n">
        <v>3.085347442069173</v>
      </c>
      <c r="R1326" s="49" t="n">
        <v>3.021397538830697</v>
      </c>
      <c r="S1326" s="49" t="n">
        <v>2.95901382820721</v>
      </c>
      <c r="T1326" s="49" t="n">
        <v>2.901149171019701</v>
      </c>
      <c r="U1326" s="49" t="n">
        <v>2.843021132494779</v>
      </c>
      <c r="V1326" s="49" t="n">
        <v>2.784973646230227</v>
      </c>
      <c r="W1326" s="49" t="n">
        <v>2.734110171340471</v>
      </c>
      <c r="X1326" s="49" t="n">
        <v>2.685173108733983</v>
      </c>
      <c r="Y1326" s="49" t="n">
        <v>2.637239446939558</v>
      </c>
      <c r="Z1326" s="49" t="n">
        <v>2.594976312522701</v>
      </c>
      <c r="AA1326" s="49" t="n">
        <v>2.511303912499939</v>
      </c>
      <c r="AB1326" s="49" t="n">
        <v>2.460528581911364</v>
      </c>
      <c r="AC1326" s="49" t="n">
        <v>2.41127608857003</v>
      </c>
      <c r="AD1326" s="49" t="n">
        <v>2.363404591827771</v>
      </c>
      <c r="AE1326" s="49" t="n">
        <v>2.316790010412552</v>
      </c>
      <c r="AF1326" s="50" t="n">
        <v>2.271323106312239</v>
      </c>
    </row>
    <row r="1327" hidden="1" s="108">
      <c r="A1327" s="49" t="inlineStr">
        <is>
          <t>Netherlands_Offshore_1_low_temp_optimistic</t>
        </is>
      </c>
      <c r="B1327" s="49" t="n">
        <v>4.044649276583067</v>
      </c>
      <c r="C1327" s="49" t="n">
        <v>3.900125886854974</v>
      </c>
      <c r="D1327" s="49" t="n">
        <v>3.778809847981929</v>
      </c>
      <c r="E1327" s="49" t="n">
        <v>3.673996835000005</v>
      </c>
      <c r="F1327" s="49" t="n">
        <v>3.581486656941536</v>
      </c>
      <c r="G1327" s="49" t="n">
        <v>3.498482494560127</v>
      </c>
      <c r="H1327" s="49" t="n">
        <v>3.423032892574982</v>
      </c>
      <c r="I1327" s="49" t="n">
        <v>3.353724887834956</v>
      </c>
      <c r="J1327" s="49" t="n">
        <v>3.289504178778588</v>
      </c>
      <c r="K1327" s="49" t="n">
        <v>3.229564222804686</v>
      </c>
      <c r="L1327" s="49" t="n">
        <v>3.173274909225903</v>
      </c>
      <c r="M1327" s="49" t="n">
        <v>3.069419302320351</v>
      </c>
      <c r="N1327" s="49" t="n">
        <v>2.979103562014782</v>
      </c>
      <c r="O1327" s="49" t="n">
        <v>2.897633471519628</v>
      </c>
      <c r="P1327" s="49" t="n">
        <v>2.823041981099358</v>
      </c>
      <c r="Q1327" s="49" t="n">
        <v>2.754111405165433</v>
      </c>
      <c r="R1327" s="49" t="n">
        <v>2.690415102348826</v>
      </c>
      <c r="S1327" s="49" t="n">
        <v>2.6300336539783</v>
      </c>
      <c r="T1327" s="49" t="n">
        <v>2.573094121273767</v>
      </c>
      <c r="U1327" s="49" t="n">
        <v>2.519815531091645</v>
      </c>
      <c r="V1327" s="49" t="n">
        <v>2.467791585491515</v>
      </c>
      <c r="W1327" s="49" t="n">
        <v>2.409290635415914</v>
      </c>
      <c r="X1327" s="49" t="n">
        <v>2.35340956915656</v>
      </c>
      <c r="Y1327" s="49" t="n">
        <v>2.301051954582192</v>
      </c>
      <c r="Z1327" s="49" t="n">
        <v>2.254011268348976</v>
      </c>
      <c r="AA1327" s="49" t="n">
        <v>2.186226097189979</v>
      </c>
      <c r="AB1327" s="49" t="n">
        <v>2.138850862588701</v>
      </c>
      <c r="AC1327" s="49" t="n">
        <v>2.093914929397042</v>
      </c>
      <c r="AD1327" s="49" t="n">
        <v>2.051114794298381</v>
      </c>
      <c r="AE1327" s="49" t="n">
        <v>2.010201487940029</v>
      </c>
      <c r="AF1327" s="50" t="n">
        <v>1.970968278387184</v>
      </c>
    </row>
    <row r="1328" hidden="1" s="108">
      <c r="A1328" s="49" t="inlineStr">
        <is>
          <t>Netherlands_PV_4_low_temp_optimistic</t>
        </is>
      </c>
      <c r="B1328" s="49" t="n">
        <v>4.666146960824781</v>
      </c>
      <c r="C1328" s="49" t="n">
        <v>4.430010653963754</v>
      </c>
      <c r="D1328" s="49" t="n">
        <v>4.232036604011777</v>
      </c>
      <c r="E1328" s="49" t="n">
        <v>4.061087607450116</v>
      </c>
      <c r="F1328" s="49" t="n">
        <v>3.910172732851091</v>
      </c>
      <c r="G1328" s="49" t="n">
        <v>3.774645297110522</v>
      </c>
      <c r="H1328" s="49" t="n">
        <v>3.651275975734368</v>
      </c>
      <c r="I1328" s="49" t="n">
        <v>3.537738751775731</v>
      </c>
      <c r="J1328" s="49" t="n">
        <v>3.4323083202218</v>
      </c>
      <c r="K1328" s="49" t="n">
        <v>3.333673130581476</v>
      </c>
      <c r="L1328" s="49" t="n">
        <v>3.240815143101657</v>
      </c>
      <c r="M1328" s="49" t="n">
        <v>3.130104111978716</v>
      </c>
      <c r="N1328" s="49" t="n">
        <v>3.02758699478082</v>
      </c>
      <c r="O1328" s="49" t="n">
        <v>2.930677095203613</v>
      </c>
      <c r="P1328" s="49" t="n">
        <v>2.838855205889358</v>
      </c>
      <c r="Q1328" s="49" t="n">
        <v>2.750489890815272</v>
      </c>
      <c r="R1328" s="49" t="n">
        <v>2.66459043537803</v>
      </c>
      <c r="S1328" s="49" t="n">
        <v>2.583100234024213</v>
      </c>
      <c r="T1328" s="49" t="n">
        <v>2.504542785165413</v>
      </c>
      <c r="U1328" s="49" t="n">
        <v>2.429120978569452</v>
      </c>
      <c r="V1328" s="49" t="n">
        <v>2.355653538964382</v>
      </c>
      <c r="W1328" s="49" t="n">
        <v>2.281844998246765</v>
      </c>
      <c r="X1328" s="49" t="n">
        <v>2.209213215116439</v>
      </c>
      <c r="Y1328" s="49" t="n">
        <v>2.139449492401676</v>
      </c>
      <c r="Z1328" s="49" t="n">
        <v>2.078778640978718</v>
      </c>
      <c r="AA1328" s="49" t="n">
        <v>1.980302766343678</v>
      </c>
      <c r="AB1328" s="49" t="n">
        <v>1.91337626513585</v>
      </c>
      <c r="AC1328" s="49" t="n">
        <v>1.848982386292333</v>
      </c>
      <c r="AD1328" s="49" t="n">
        <v>1.786836493103201</v>
      </c>
      <c r="AE1328" s="49" t="n">
        <v>1.726699262468871</v>
      </c>
      <c r="AF1328" s="50" t="n">
        <v>1.668367634495803</v>
      </c>
    </row>
    <row r="1329" hidden="1" s="108">
      <c r="A1329" s="49" t="inlineStr">
        <is>
          <t>Netherlands_Onshore_1_high_temp_optimistic</t>
        </is>
      </c>
      <c r="B1329" s="49" t="n">
        <v>3.893307818115432</v>
      </c>
      <c r="C1329" s="49" t="n">
        <v>3.706682432164551</v>
      </c>
      <c r="D1329" s="49" t="n">
        <v>3.527298780451903</v>
      </c>
      <c r="E1329" s="49" t="n">
        <v>3.353067918061718</v>
      </c>
      <c r="F1329" s="49" t="n">
        <v>3.18247431737219</v>
      </c>
      <c r="G1329" s="49" t="n">
        <v>3.014373462327259</v>
      </c>
      <c r="H1329" s="49" t="n">
        <v>2.847870170971794</v>
      </c>
      <c r="I1329" s="49" t="n">
        <v>2.682241890661395</v>
      </c>
      <c r="J1329" s="49" t="n">
        <v>2.516888371126415</v>
      </c>
      <c r="K1329" s="49" t="n">
        <v>2.351297484339376</v>
      </c>
      <c r="L1329" s="49" t="n">
        <v>2.185021289429551</v>
      </c>
      <c r="M1329" s="49" t="n">
        <v>2.137018576581665</v>
      </c>
      <c r="N1329" s="49" t="n">
        <v>2.098887369693382</v>
      </c>
      <c r="O1329" s="49" t="n">
        <v>2.061852185483658</v>
      </c>
      <c r="P1329" s="49" t="n">
        <v>2.025982104127773</v>
      </c>
      <c r="Q1329" s="49" t="n">
        <v>1.991590088471905</v>
      </c>
      <c r="R1329" s="49" t="n">
        <v>1.957716740047559</v>
      </c>
      <c r="S1329" s="49" t="n">
        <v>1.924517319547288</v>
      </c>
      <c r="T1329" s="49" t="n">
        <v>1.893663653756732</v>
      </c>
      <c r="U1329" s="49" t="n">
        <v>1.862483182099847</v>
      </c>
      <c r="V1329" s="49" t="n">
        <v>1.831170354253904</v>
      </c>
      <c r="W1329" s="49" t="n">
        <v>1.803568413423811</v>
      </c>
      <c r="X1329" s="49" t="n">
        <v>1.77693666053438</v>
      </c>
      <c r="Y1329" s="49" t="n">
        <v>1.750759823320565</v>
      </c>
      <c r="Z1329" s="49" t="n">
        <v>1.727725685790648</v>
      </c>
      <c r="AA1329" s="49" t="n">
        <v>1.680742846395356</v>
      </c>
      <c r="AB1329" s="49" t="n">
        <v>1.652530332514704</v>
      </c>
      <c r="AC1329" s="49" t="n">
        <v>1.625082323618498</v>
      </c>
      <c r="AD1329" s="49" t="n">
        <v>1.598327062091468</v>
      </c>
      <c r="AE1329" s="49" t="n">
        <v>1.572202109240525</v>
      </c>
      <c r="AF1329" s="50" t="n">
        <v>1.546652809787607</v>
      </c>
    </row>
    <row r="1330" hidden="1" s="108">
      <c r="A1330" s="49" t="inlineStr">
        <is>
          <t>Netherlands_Onshore_2_high_temp_optimistic</t>
        </is>
      </c>
      <c r="B1330" s="49" t="n">
        <v>4.595487719089762</v>
      </c>
      <c r="C1330" s="49" t="n">
        <v>4.380802595622516</v>
      </c>
      <c r="D1330" s="49" t="n">
        <v>4.174820058424929</v>
      </c>
      <c r="E1330" s="49" t="n">
        <v>3.974915946288803</v>
      </c>
      <c r="F1330" s="49" t="n">
        <v>3.779174499634539</v>
      </c>
      <c r="G1330" s="49" t="n">
        <v>3.586136778039113</v>
      </c>
      <c r="H1330" s="49" t="n">
        <v>3.394649230411444</v>
      </c>
      <c r="I1330" s="49" t="n">
        <v>3.203768033726391</v>
      </c>
      <c r="J1330" s="49" t="n">
        <v>3.012696114123549</v>
      </c>
      <c r="K1330" s="49" t="n">
        <v>2.820740143727642</v>
      </c>
      <c r="L1330" s="49" t="n">
        <v>2.627280178568468</v>
      </c>
      <c r="M1330" s="49" t="n">
        <v>2.569482828273899</v>
      </c>
      <c r="N1330" s="49" t="n">
        <v>2.523803773902211</v>
      </c>
      <c r="O1330" s="49" t="n">
        <v>2.479468011398454</v>
      </c>
      <c r="P1330" s="49" t="n">
        <v>2.436560726196297</v>
      </c>
      <c r="Q1330" s="49" t="n">
        <v>2.395466727672969</v>
      </c>
      <c r="R1330" s="49" t="n">
        <v>2.355007828336048</v>
      </c>
      <c r="S1330" s="49" t="n">
        <v>2.315374943038707</v>
      </c>
      <c r="T1330" s="49" t="n">
        <v>2.278622534339496</v>
      </c>
      <c r="U1330" s="49" t="n">
        <v>2.241467163302829</v>
      </c>
      <c r="V1330" s="49" t="n">
        <v>2.204147686137621</v>
      </c>
      <c r="W1330" s="49" t="n">
        <v>2.171413429257592</v>
      </c>
      <c r="X1330" s="49" t="n">
        <v>2.139851666748789</v>
      </c>
      <c r="Y1330" s="49" t="n">
        <v>2.108828525534749</v>
      </c>
      <c r="Z1330" s="49" t="n">
        <v>2.081642520246569</v>
      </c>
      <c r="AA1330" s="49" t="n">
        <v>2.025046765056311</v>
      </c>
      <c r="AB1330" s="49" t="n">
        <v>1.991471903598707</v>
      </c>
      <c r="AC1330" s="49" t="n">
        <v>1.958815485214512</v>
      </c>
      <c r="AD1330" s="49" t="n">
        <v>1.926988517381315</v>
      </c>
      <c r="AE1330" s="49" t="n">
        <v>1.895913517411023</v>
      </c>
      <c r="AF1330" s="50" t="n">
        <v>1.865522615387149</v>
      </c>
    </row>
    <row r="1331" hidden="1" s="108">
      <c r="A1331" s="49" t="inlineStr">
        <is>
          <t>Netherlands_Onshore_3_high_temp_optimistic</t>
        </is>
      </c>
      <c r="B1331" s="49" t="n">
        <v>5.880093357890787</v>
      </c>
      <c r="C1331" s="49" t="n">
        <v>5.614559708176884</v>
      </c>
      <c r="D1331" s="49" t="n">
        <v>5.360233380531669</v>
      </c>
      <c r="E1331" s="49" t="n">
        <v>5.113482823786294</v>
      </c>
      <c r="F1331" s="49" t="n">
        <v>4.871624508639845</v>
      </c>
      <c r="G1331" s="49" t="n">
        <v>4.632581122651234</v>
      </c>
      <c r="H1331" s="49" t="n">
        <v>4.394675050383196</v>
      </c>
      <c r="I1331" s="49" t="n">
        <v>4.156497051256164</v>
      </c>
      <c r="J1331" s="49" t="n">
        <v>3.916818854734572</v>
      </c>
      <c r="K1331" s="49" t="n">
        <v>3.674532426222406</v>
      </c>
      <c r="L1331" s="49" t="n">
        <v>3.42860591384352</v>
      </c>
      <c r="M1331" s="49" t="n">
        <v>3.353100430019519</v>
      </c>
      <c r="N1331" s="49" t="n">
        <v>3.293683168104284</v>
      </c>
      <c r="O1331" s="49" t="n">
        <v>3.23604365424889</v>
      </c>
      <c r="P1331" s="49" t="n">
        <v>3.18029475774417</v>
      </c>
      <c r="Q1331" s="49" t="n">
        <v>3.126947138463771</v>
      </c>
      <c r="R1331" s="49" t="n">
        <v>3.074436214319263</v>
      </c>
      <c r="S1331" s="49" t="n">
        <v>3.023015345876305</v>
      </c>
      <c r="T1331" s="49" t="n">
        <v>2.97541170427123</v>
      </c>
      <c r="U1331" s="49" t="n">
        <v>2.927266143686963</v>
      </c>
      <c r="V1331" s="49" t="n">
        <v>2.878895844656999</v>
      </c>
      <c r="W1331" s="49" t="n">
        <v>2.836611879749963</v>
      </c>
      <c r="X1331" s="49" t="n">
        <v>2.795867331459525</v>
      </c>
      <c r="Y1331" s="49" t="n">
        <v>2.755820182495949</v>
      </c>
      <c r="Z1331" s="49" t="n">
        <v>2.720844394654357</v>
      </c>
      <c r="AA1331" s="49" t="n">
        <v>2.646852667427948</v>
      </c>
      <c r="AB1331" s="49" t="n">
        <v>2.603375782063706</v>
      </c>
      <c r="AC1331" s="49" t="n">
        <v>2.561099540520292</v>
      </c>
      <c r="AD1331" s="49" t="n">
        <v>2.519904984463828</v>
      </c>
      <c r="AE1331" s="49" t="n">
        <v>2.479688477116601</v>
      </c>
      <c r="AF1331" s="50" t="n">
        <v>2.440359176488582</v>
      </c>
    </row>
    <row r="1332" hidden="1" s="108">
      <c r="A1332" s="49" t="inlineStr">
        <is>
          <t>Netherlands_Offshore_1_high_temp_optimistic</t>
        </is>
      </c>
      <c r="B1332" s="49" t="n">
        <v>5.180496686267613</v>
      </c>
      <c r="C1332" s="49" t="n">
        <v>4.919972270186792</v>
      </c>
      <c r="D1332" s="49" t="n">
        <v>4.680218230943465</v>
      </c>
      <c r="E1332" s="49" t="n">
        <v>4.454761052612058</v>
      </c>
      <c r="F1332" s="49" t="n">
        <v>4.239510742195607</v>
      </c>
      <c r="G1332" s="49" t="n">
        <v>4.031713668742628</v>
      </c>
      <c r="H1332" s="49" t="n">
        <v>3.829421079492315</v>
      </c>
      <c r="I1332" s="49" t="n">
        <v>3.631196426240667</v>
      </c>
      <c r="J1332" s="49" t="n">
        <v>3.4359435964853</v>
      </c>
      <c r="K1332" s="49" t="n">
        <v>3.242800793308991</v>
      </c>
      <c r="L1332" s="49" t="n">
        <v>3.051072134095939</v>
      </c>
      <c r="M1332" s="49" t="n">
        <v>2.966250506961328</v>
      </c>
      <c r="N1332" s="49" t="n">
        <v>2.892533322157699</v>
      </c>
      <c r="O1332" s="49" t="n">
        <v>2.825969287797675</v>
      </c>
      <c r="P1332" s="49" t="n">
        <v>2.764925437595733</v>
      </c>
      <c r="Q1332" s="49" t="n">
        <v>2.70839999563599</v>
      </c>
      <c r="R1332" s="49" t="n">
        <v>2.65606969389186</v>
      </c>
      <c r="S1332" s="49" t="n">
        <v>2.606294630771744</v>
      </c>
      <c r="T1332" s="49" t="n">
        <v>2.559216655306203</v>
      </c>
      <c r="U1332" s="49" t="n">
        <v>2.515060155870245</v>
      </c>
      <c r="V1332" s="49" t="n">
        <v>2.471723190450976</v>
      </c>
      <c r="W1332" s="49" t="n">
        <v>2.422299639348499</v>
      </c>
      <c r="X1332" s="49" t="n">
        <v>2.374898529709518</v>
      </c>
      <c r="Y1332" s="49" t="n">
        <v>2.330351067550864</v>
      </c>
      <c r="Z1332" s="49" t="n">
        <v>2.290296487579782</v>
      </c>
      <c r="AA1332" s="49" t="n">
        <v>2.231319308834768</v>
      </c>
      <c r="AB1332" s="49" t="n">
        <v>2.190410815891068</v>
      </c>
      <c r="AC1332" s="49" t="n">
        <v>2.151462514608743</v>
      </c>
      <c r="AD1332" s="49" t="n">
        <v>2.114219272439354</v>
      </c>
      <c r="AE1332" s="49" t="n">
        <v>2.078472331361413</v>
      </c>
      <c r="AF1332" s="50" t="n">
        <v>2.044048810613769</v>
      </c>
    </row>
    <row r="1333" hidden="1" s="108">
      <c r="A1333" s="49" t="inlineStr">
        <is>
          <t>Netherlands_PV_4_high_temp_optimistic</t>
        </is>
      </c>
      <c r="B1333" s="49" t="n">
        <v>8.797791827550784</v>
      </c>
      <c r="C1333" s="49" t="n">
        <v>8.201767308376073</v>
      </c>
      <c r="D1333" s="49" t="n">
        <v>7.649308387574596</v>
      </c>
      <c r="E1333" s="49" t="n">
        <v>7.12607813920742</v>
      </c>
      <c r="F1333" s="49" t="n">
        <v>6.622956788321568</v>
      </c>
      <c r="G1333" s="49" t="n">
        <v>6.133776883639739</v>
      </c>
      <c r="H1333" s="49" t="n">
        <v>5.654155630469678</v>
      </c>
      <c r="I1333" s="49" t="n">
        <v>5.18084564500346</v>
      </c>
      <c r="J1333" s="49" t="n">
        <v>4.711351655586577</v>
      </c>
      <c r="K1333" s="49" t="n">
        <v>4.243692850829962</v>
      </c>
      <c r="L1333" s="49" t="n">
        <v>3.776249359407069</v>
      </c>
      <c r="M1333" s="49" t="n">
        <v>3.674819411606316</v>
      </c>
      <c r="N1333" s="49" t="n">
        <v>3.58029960751037</v>
      </c>
      <c r="O1333" s="49" t="n">
        <v>3.490369995341113</v>
      </c>
      <c r="P1333" s="49" t="n">
        <v>3.404614239162035</v>
      </c>
      <c r="Q1333" s="49" t="n">
        <v>3.321553468905674</v>
      </c>
      <c r="R1333" s="49" t="n">
        <v>3.240289843519673</v>
      </c>
      <c r="S1333" s="49" t="n">
        <v>3.162712508385356</v>
      </c>
      <c r="T1333" s="49" t="n">
        <v>3.087460877100332</v>
      </c>
      <c r="U1333" s="49" t="n">
        <v>3.014768302784683</v>
      </c>
      <c r="V1333" s="49" t="n">
        <v>2.943530619402118</v>
      </c>
      <c r="W1333" s="49" t="n">
        <v>2.87141280168772</v>
      </c>
      <c r="X1333" s="49" t="n">
        <v>2.800072182153745</v>
      </c>
      <c r="Y1333" s="49" t="n">
        <v>2.731182645192808</v>
      </c>
      <c r="Z1333" s="49" t="n">
        <v>2.670911282906109</v>
      </c>
      <c r="AA1333" s="49" t="n">
        <v>2.572982646793323</v>
      </c>
      <c r="AB1333" s="49" t="n">
        <v>2.505816414059077</v>
      </c>
      <c r="AC1333" s="49" t="n">
        <v>2.440861754382321</v>
      </c>
      <c r="AD1333" s="49" t="n">
        <v>2.37786529918234</v>
      </c>
      <c r="AE1333" s="49" t="n">
        <v>2.316614678328452</v>
      </c>
      <c r="AF1333" s="50" t="n">
        <v>2.256930295171942</v>
      </c>
    </row>
    <row r="1334">
      <c r="A1334" s="49" t="inlineStr">
        <is>
          <t>Norway_Onshore_2_high_temp_baseline</t>
        </is>
      </c>
      <c r="B1334" s="49" t="n">
        <v>5.49085286266796</v>
      </c>
      <c r="C1334" s="49" t="n">
        <v>5.261223623686353</v>
      </c>
      <c r="D1334" s="49" t="n">
        <v>5.039382127641348</v>
      </c>
      <c r="E1334" s="49" t="n">
        <v>4.823403682603284</v>
      </c>
      <c r="F1334" s="49" t="n">
        <v>4.611900024665713</v>
      </c>
      <c r="G1334" s="49" t="n">
        <v>4.403833303311561</v>
      </c>
      <c r="H1334" s="49" t="n">
        <v>4.198403821213841</v>
      </c>
      <c r="I1334" s="49" t="n">
        <v>3.994979076236097</v>
      </c>
      <c r="J1334" s="49" t="n">
        <v>3.793047150339651</v>
      </c>
      <c r="K1334" s="49" t="n">
        <v>3.592185077874992</v>
      </c>
      <c r="L1334" s="49" t="n">
        <v>3.392036770011078</v>
      </c>
      <c r="M1334" s="49" t="n">
        <v>3.314026595144744</v>
      </c>
      <c r="N1334" s="49" t="n">
        <v>3.246417819518255</v>
      </c>
      <c r="O1334" s="49" t="n">
        <v>3.179862569578708</v>
      </c>
      <c r="P1334" s="49" t="n">
        <v>3.114439313115259</v>
      </c>
      <c r="Q1334" s="49" t="n">
        <v>3.050489244688913</v>
      </c>
      <c r="R1334" s="49" t="n">
        <v>2.986983605325257</v>
      </c>
      <c r="S1334" s="49" t="n">
        <v>2.92409053202209</v>
      </c>
      <c r="T1334" s="49" t="n">
        <v>2.863618404695276</v>
      </c>
      <c r="U1334" s="49" t="n">
        <v>2.802682583251165</v>
      </c>
      <c r="V1334" s="49" t="n">
        <v>2.74149064139006</v>
      </c>
      <c r="W1334" s="49" t="n">
        <v>2.685396936250391</v>
      </c>
      <c r="X1334" s="49" t="n">
        <v>2.630096657006575</v>
      </c>
      <c r="Y1334" s="49" t="n">
        <v>2.575027271828143</v>
      </c>
      <c r="Z1334" s="49" t="n">
        <v>2.523099612144867</v>
      </c>
      <c r="AA1334" s="49" t="n">
        <v>2.444882859231316</v>
      </c>
      <c r="AB1334" s="49" t="n">
        <v>2.386774840516879</v>
      </c>
      <c r="AC1334" s="49" t="n">
        <v>2.329215927239411</v>
      </c>
      <c r="AD1334" s="49" t="n">
        <v>2.272123932825775</v>
      </c>
      <c r="AE1334" s="49" t="n">
        <v>2.215426292068142</v>
      </c>
      <c r="AF1334" s="50" t="n">
        <v>2.159058469519183</v>
      </c>
    </row>
    <row r="1335">
      <c r="A1335" s="49" t="inlineStr">
        <is>
          <t>Norway_Offshore_1_low_temp_baseline</t>
        </is>
      </c>
      <c r="B1335" s="49" t="n">
        <v>5.631615864560401</v>
      </c>
      <c r="C1335" s="49" t="n">
        <v>5.450941609293226</v>
      </c>
      <c r="D1335" s="49" t="n">
        <v>5.293334660166535</v>
      </c>
      <c r="E1335" s="49" t="n">
        <v>5.152220394504924</v>
      </c>
      <c r="F1335" s="49" t="n">
        <v>5.023453442660195</v>
      </c>
      <c r="G1335" s="49" t="n">
        <v>4.90425787297159</v>
      </c>
      <c r="H1335" s="49" t="n">
        <v>4.792686930064353</v>
      </c>
      <c r="I1335" s="49" t="n">
        <v>4.687324463070289</v>
      </c>
      <c r="J1335" s="49" t="n">
        <v>4.587109192401096</v>
      </c>
      <c r="K1335" s="49" t="n">
        <v>4.491225904574395</v>
      </c>
      <c r="L1335" s="49" t="n">
        <v>4.39903522076601</v>
      </c>
      <c r="M1335" s="49" t="n">
        <v>4.284409807379975</v>
      </c>
      <c r="N1335" s="49" t="n">
        <v>4.183813554378304</v>
      </c>
      <c r="O1335" s="49" t="n">
        <v>4.09241125670231</v>
      </c>
      <c r="P1335" s="49" t="n">
        <v>4.008198006015541</v>
      </c>
      <c r="Q1335" s="49" t="n">
        <v>3.929936751326283</v>
      </c>
      <c r="R1335" s="49" t="n">
        <v>3.857224019564645</v>
      </c>
      <c r="S1335" s="49" t="n">
        <v>3.788021691567423</v>
      </c>
      <c r="T1335" s="49" t="n">
        <v>3.722496567556052</v>
      </c>
      <c r="U1335" s="49" t="n">
        <v>3.660916652555026</v>
      </c>
      <c r="V1335" s="49" t="n">
        <v>3.600669070778192</v>
      </c>
      <c r="W1335" s="49" t="n">
        <v>3.533171924186857</v>
      </c>
      <c r="X1335" s="49" t="n">
        <v>3.46848685764324</v>
      </c>
      <c r="Y1335" s="49" t="n">
        <v>3.407637734589152</v>
      </c>
      <c r="Z1335" s="49" t="n">
        <v>3.352648713470711</v>
      </c>
      <c r="AA1335" s="49" t="n">
        <v>3.274488127155171</v>
      </c>
      <c r="AB1335" s="49" t="n">
        <v>3.219009087160142</v>
      </c>
      <c r="AC1335" s="49" t="n">
        <v>3.166234387775551</v>
      </c>
      <c r="AD1335" s="49" t="n">
        <v>3.115840124140494</v>
      </c>
      <c r="AE1335" s="49" t="n">
        <v>3.067559787651553</v>
      </c>
      <c r="AF1335" s="50" t="n">
        <v>3.021171440064804</v>
      </c>
    </row>
    <row r="1336">
      <c r="A1336" s="49" t="inlineStr">
        <is>
          <t>Norway_Offshore_2_low_temp_optimistic</t>
        </is>
      </c>
      <c r="B1336" s="49" t="n">
        <v>5.842019151429996</v>
      </c>
      <c r="C1336" s="49" t="n">
        <v>5.63005003111972</v>
      </c>
      <c r="D1336" s="49" t="n">
        <v>5.452945550254478</v>
      </c>
      <c r="E1336" s="49" t="n">
        <v>5.300626589225722</v>
      </c>
      <c r="F1336" s="49" t="n">
        <v>5.166778722530637</v>
      </c>
      <c r="G1336" s="49" t="n">
        <v>5.047197346681216</v>
      </c>
      <c r="H1336" s="49" t="n">
        <v>4.938948776771916</v>
      </c>
      <c r="I1336" s="49" t="n">
        <v>4.839908897460949</v>
      </c>
      <c r="J1336" s="49" t="n">
        <v>4.74849280645243</v>
      </c>
      <c r="K1336" s="49" t="n">
        <v>4.663488083610282</v>
      </c>
      <c r="L1336" s="49" t="n">
        <v>4.583947557758021</v>
      </c>
      <c r="M1336" s="49" t="n">
        <v>4.433394864888621</v>
      </c>
      <c r="N1336" s="49" t="n">
        <v>4.303139995352622</v>
      </c>
      <c r="O1336" s="49" t="n">
        <v>4.186131251580133</v>
      </c>
      <c r="P1336" s="49" t="n">
        <v>4.079415099969113</v>
      </c>
      <c r="Q1336" s="49" t="n">
        <v>3.981163796849366</v>
      </c>
      <c r="R1336" s="49" t="n">
        <v>3.890738637312753</v>
      </c>
      <c r="S1336" s="49" t="n">
        <v>3.805255222475637</v>
      </c>
      <c r="T1336" s="49" t="n">
        <v>3.724906618183008</v>
      </c>
      <c r="U1336" s="49" t="n">
        <v>3.650024329285206</v>
      </c>
      <c r="V1336" s="49" t="n">
        <v>3.576989773488596</v>
      </c>
      <c r="W1336" s="49" t="n">
        <v>3.49409967913107</v>
      </c>
      <c r="X1336" s="49" t="n">
        <v>3.415119852479277</v>
      </c>
      <c r="Y1336" s="49" t="n">
        <v>3.341412213006691</v>
      </c>
      <c r="Z1336" s="49" t="n">
        <v>3.27567911178953</v>
      </c>
      <c r="AA1336" s="49" t="n">
        <v>3.178684828116753</v>
      </c>
      <c r="AB1336" s="49" t="n">
        <v>3.112389302607545</v>
      </c>
      <c r="AC1336" s="49" t="n">
        <v>3.049740502343035</v>
      </c>
      <c r="AD1336" s="49" t="n">
        <v>2.990283037770664</v>
      </c>
      <c r="AE1336" s="49" t="n">
        <v>2.933643435046259</v>
      </c>
      <c r="AF1336" s="50" t="n">
        <v>2.879511662036241</v>
      </c>
    </row>
    <row r="1337">
      <c r="A1337" s="49" t="inlineStr">
        <is>
          <t>Norway_Offshore_1_high_temp_optimistic</t>
        </is>
      </c>
      <c r="B1337" s="49" t="n">
        <v>6.167742668121429</v>
      </c>
      <c r="C1337" s="49" t="n">
        <v>5.858426979510488</v>
      </c>
      <c r="D1337" s="49" t="n">
        <v>5.574034994943915</v>
      </c>
      <c r="E1337" s="49" t="n">
        <v>5.30679352143977</v>
      </c>
      <c r="F1337" s="49" t="n">
        <v>5.051790852702071</v>
      </c>
      <c r="G1337" s="49" t="n">
        <v>4.805719562205914</v>
      </c>
      <c r="H1337" s="49" t="n">
        <v>4.566238404513701</v>
      </c>
      <c r="I1337" s="49" t="n">
        <v>4.331620925610695</v>
      </c>
      <c r="J1337" s="49" t="n">
        <v>4.10054922778955</v>
      </c>
      <c r="K1337" s="49" t="n">
        <v>3.871986549867882</v>
      </c>
      <c r="L1337" s="49" t="n">
        <v>3.645095130596219</v>
      </c>
      <c r="M1337" s="49" t="n">
        <v>3.54364078584519</v>
      </c>
      <c r="N1337" s="49" t="n">
        <v>3.455510690955642</v>
      </c>
      <c r="O1337" s="49" t="n">
        <v>3.375963392799691</v>
      </c>
      <c r="P1337" s="49" t="n">
        <v>3.303039438618242</v>
      </c>
      <c r="Q1337" s="49" t="n">
        <v>3.235536789215521</v>
      </c>
      <c r="R1337" s="49" t="n">
        <v>3.173067639626811</v>
      </c>
      <c r="S1337" s="49" t="n">
        <v>3.113664062228194</v>
      </c>
      <c r="T1337" s="49" t="n">
        <v>3.057496377973288</v>
      </c>
      <c r="U1337" s="49" t="n">
        <v>3.004833972611799</v>
      </c>
      <c r="V1337" s="49" t="n">
        <v>2.95315430596613</v>
      </c>
      <c r="W1337" s="49" t="n">
        <v>2.894178697885144</v>
      </c>
      <c r="X1337" s="49" t="n">
        <v>2.837626446177096</v>
      </c>
      <c r="Y1337" s="49" t="n">
        <v>2.784494484871797</v>
      </c>
      <c r="Z1337" s="49" t="n">
        <v>2.736748975228036</v>
      </c>
      <c r="AA1337" s="49" t="n">
        <v>2.666296137845485</v>
      </c>
      <c r="AB1337" s="49" t="n">
        <v>2.617517905381525</v>
      </c>
      <c r="AC1337" s="49" t="n">
        <v>2.571086370190799</v>
      </c>
      <c r="AD1337" s="49" t="n">
        <v>2.526695048769112</v>
      </c>
      <c r="AE1337" s="49" t="n">
        <v>2.484093158246983</v>
      </c>
      <c r="AF1337" s="50" t="n">
        <v>2.443073008639729</v>
      </c>
    </row>
    <row r="1338">
      <c r="A1338" s="49" t="inlineStr">
        <is>
          <t>Norway_PV_4_low_temp_baseline</t>
        </is>
      </c>
      <c r="B1338" s="49" t="n">
        <v>6.448000031695975</v>
      </c>
      <c r="C1338" s="49" t="n">
        <v>6.161684540027066</v>
      </c>
      <c r="D1338" s="49" t="n">
        <v>5.907936748835942</v>
      </c>
      <c r="E1338" s="49" t="n">
        <v>5.677565994031892</v>
      </c>
      <c r="F1338" s="49" t="n">
        <v>5.464716090093107</v>
      </c>
      <c r="G1338" s="49" t="n">
        <v>5.265442819258012</v>
      </c>
      <c r="H1338" s="49" t="n">
        <v>5.076972422777889</v>
      </c>
      <c r="I1338" s="49" t="n">
        <v>4.897285474043799</v>
      </c>
      <c r="J1338" s="49" t="n">
        <v>4.724869308041397</v>
      </c>
      <c r="K1338" s="49" t="n">
        <v>4.558563572993266</v>
      </c>
      <c r="L1338" s="49" t="n">
        <v>4.397460007094349</v>
      </c>
      <c r="M1338" s="49" t="n">
        <v>4.289088779339212</v>
      </c>
      <c r="N1338" s="49" t="n">
        <v>4.188117503581469</v>
      </c>
      <c r="O1338" s="49" t="n">
        <v>4.092192776141858</v>
      </c>
      <c r="P1338" s="49" t="n">
        <v>4.000902068525864</v>
      </c>
      <c r="Q1338" s="49" t="n">
        <v>3.912721756063574</v>
      </c>
      <c r="R1338" s="49" t="n">
        <v>3.826718017521817</v>
      </c>
      <c r="S1338" s="49" t="n">
        <v>3.744858336043991</v>
      </c>
      <c r="T1338" s="49" t="n">
        <v>3.665726983287396</v>
      </c>
      <c r="U1338" s="49" t="n">
        <v>3.589566683788137</v>
      </c>
      <c r="V1338" s="49" t="n">
        <v>3.515218546958268</v>
      </c>
      <c r="W1338" s="49" t="n">
        <v>3.440180100182573</v>
      </c>
      <c r="X1338" s="49" t="n">
        <v>3.366230386616293</v>
      </c>
      <c r="Y1338" s="49" t="n">
        <v>3.295135654595766</v>
      </c>
      <c r="Z1338" s="49" t="n">
        <v>3.233448616578819</v>
      </c>
      <c r="AA1338" s="49" t="n">
        <v>3.131914937936928</v>
      </c>
      <c r="AB1338" s="49" t="n">
        <v>3.063340429094632</v>
      </c>
      <c r="AC1338" s="49" t="n">
        <v>2.997379525661362</v>
      </c>
      <c r="AD1338" s="49" t="n">
        <v>2.933768671734387</v>
      </c>
      <c r="AE1338" s="49" t="n">
        <v>2.872284969258568</v>
      </c>
      <c r="AF1338" s="50" t="n">
        <v>2.812738229849939</v>
      </c>
    </row>
    <row r="1339">
      <c r="A1339" s="49" t="inlineStr">
        <is>
          <t>Norway_Offshore_2_low_temp_baseline</t>
        </is>
      </c>
      <c r="B1339" s="49" t="n">
        <v>6.642958796759137</v>
      </c>
      <c r="C1339" s="49" t="n">
        <v>6.431268070088024</v>
      </c>
      <c r="D1339" s="49" t="n">
        <v>6.248296822033183</v>
      </c>
      <c r="E1339" s="49" t="n">
        <v>6.085873197570351</v>
      </c>
      <c r="F1339" s="49" t="n">
        <v>5.938845635708494</v>
      </c>
      <c r="G1339" s="49" t="n">
        <v>5.803765078012491</v>
      </c>
      <c r="H1339" s="49" t="n">
        <v>5.678213236717219</v>
      </c>
      <c r="I1339" s="49" t="n">
        <v>5.56043138792279</v>
      </c>
      <c r="J1339" s="49" t="n">
        <v>5.449101899189582</v>
      </c>
      <c r="K1339" s="49" t="n">
        <v>5.3432129700097</v>
      </c>
      <c r="L1339" s="49" t="n">
        <v>5.241971329527195</v>
      </c>
      <c r="M1339" s="49" t="n">
        <v>5.103598750299946</v>
      </c>
      <c r="N1339" s="49" t="n">
        <v>4.982705521505774</v>
      </c>
      <c r="O1339" s="49" t="n">
        <v>4.873251049128505</v>
      </c>
      <c r="P1339" s="49" t="n">
        <v>4.772731037024217</v>
      </c>
      <c r="Q1339" s="49" t="n">
        <v>4.679600573310309</v>
      </c>
      <c r="R1339" s="49" t="n">
        <v>4.593356245280852</v>
      </c>
      <c r="S1339" s="49" t="n">
        <v>4.511452218332741</v>
      </c>
      <c r="T1339" s="49" t="n">
        <v>4.434097579743694</v>
      </c>
      <c r="U1339" s="49" t="n">
        <v>4.361627853732156</v>
      </c>
      <c r="V1339" s="49" t="n">
        <v>4.290779036199913</v>
      </c>
      <c r="W1339" s="49" t="n">
        <v>4.210817588799078</v>
      </c>
      <c r="X1339" s="49" t="n">
        <v>4.134329918575665</v>
      </c>
      <c r="Y1339" s="49" t="n">
        <v>4.062596903936901</v>
      </c>
      <c r="Z1339" s="49" t="n">
        <v>3.998150103727826</v>
      </c>
      <c r="AA1339" s="49" t="n">
        <v>3.904702651070711</v>
      </c>
      <c r="AB1339" s="49" t="n">
        <v>3.839568033654214</v>
      </c>
      <c r="AC1339" s="49" t="n">
        <v>3.777778438524269</v>
      </c>
      <c r="AD1339" s="49" t="n">
        <v>3.71893011490519</v>
      </c>
      <c r="AE1339" s="49" t="n">
        <v>3.662690937511121</v>
      </c>
      <c r="AF1339" s="50" t="n">
        <v>3.608784397998155</v>
      </c>
    </row>
    <row r="1340">
      <c r="A1340" s="49" t="inlineStr">
        <is>
          <t>Norway_Onshore_3_high_temp_baseline</t>
        </is>
      </c>
      <c r="B1340" s="49" t="n">
        <v>6.75932296004189</v>
      </c>
      <c r="C1340" s="49" t="n">
        <v>6.488774222834625</v>
      </c>
      <c r="D1340" s="49" t="n">
        <v>6.228340990155781</v>
      </c>
      <c r="E1340" s="49" t="n">
        <v>5.975374895533433</v>
      </c>
      <c r="F1340" s="49" t="n">
        <v>5.727957066869384</v>
      </c>
      <c r="G1340" s="49" t="n">
        <v>5.484644444716427</v>
      </c>
      <c r="H1340" s="49" t="n">
        <v>5.244316625899943</v>
      </c>
      <c r="I1340" s="49" t="n">
        <v>5.00607899732946</v>
      </c>
      <c r="J1340" s="49" t="n">
        <v>4.769199047594335</v>
      </c>
      <c r="K1340" s="49" t="n">
        <v>4.533063086412634</v>
      </c>
      <c r="L1340" s="49" t="n">
        <v>4.297145978272511</v>
      </c>
      <c r="M1340" s="49" t="n">
        <v>4.20048760493924</v>
      </c>
      <c r="N1340" s="49" t="n">
        <v>4.117823955054366</v>
      </c>
      <c r="O1340" s="49" t="n">
        <v>4.036555966300147</v>
      </c>
      <c r="P1340" s="49" t="n">
        <v>3.956789541791378</v>
      </c>
      <c r="Q1340" s="49" t="n">
        <v>3.878984789573682</v>
      </c>
      <c r="R1340" s="49" t="n">
        <v>3.801754884610009</v>
      </c>
      <c r="S1340" s="49" t="n">
        <v>3.725326483797595</v>
      </c>
      <c r="T1340" s="49" t="n">
        <v>3.652137898855222</v>
      </c>
      <c r="U1340" s="49" t="n">
        <v>3.57829974433939</v>
      </c>
      <c r="V1340" s="49" t="n">
        <v>3.504091685668515</v>
      </c>
      <c r="W1340" s="49" t="n">
        <v>3.436831734051842</v>
      </c>
      <c r="X1340" s="49" t="n">
        <v>3.370595501570285</v>
      </c>
      <c r="Y1340" s="49" t="n">
        <v>3.304622375406713</v>
      </c>
      <c r="Z1340" s="49" t="n">
        <v>3.242834273763426</v>
      </c>
      <c r="AA1340" s="49" t="n">
        <v>3.145555681887959</v>
      </c>
      <c r="AB1340" s="49" t="n">
        <v>3.075331763872834</v>
      </c>
      <c r="AC1340" s="49" t="n">
        <v>3.005791652396074</v>
      </c>
      <c r="AD1340" s="49" t="n">
        <v>2.936821892664612</v>
      </c>
      <c r="AE1340" s="49" t="n">
        <v>2.868321880263417</v>
      </c>
      <c r="AF1340" s="50" t="n">
        <v>2.800201709285512</v>
      </c>
    </row>
    <row r="1341">
      <c r="A1341" s="49" t="inlineStr">
        <is>
          <t>Norway_Offshore_2_high_temp_optimistic</t>
        </is>
      </c>
      <c r="B1341" s="49" t="n">
        <v>6.922281498899485</v>
      </c>
      <c r="C1341" s="49" t="n">
        <v>6.584826123004591</v>
      </c>
      <c r="D1341" s="49" t="n">
        <v>6.278405660049986</v>
      </c>
      <c r="E1341" s="49" t="n">
        <v>5.993638738017021</v>
      </c>
      <c r="F1341" s="49" t="n">
        <v>5.724616232810275</v>
      </c>
      <c r="G1341" s="49" t="n">
        <v>5.467376199650515</v>
      </c>
      <c r="H1341" s="49" t="n">
        <v>5.219130062576589</v>
      </c>
      <c r="I1341" s="49" t="n">
        <v>4.977836654629318</v>
      </c>
      <c r="J1341" s="49" t="n">
        <v>4.741952342092247</v>
      </c>
      <c r="K1341" s="49" t="n">
        <v>4.510276747511976</v>
      </c>
      <c r="L1341" s="49" t="n">
        <v>4.281853395696389</v>
      </c>
      <c r="M1341" s="49" t="n">
        <v>4.160832336757665</v>
      </c>
      <c r="N1341" s="49" t="n">
        <v>4.056372047444553</v>
      </c>
      <c r="O1341" s="49" t="n">
        <v>3.962572597376718</v>
      </c>
      <c r="P1341" s="49" t="n">
        <v>3.876995858738289</v>
      </c>
      <c r="Q1341" s="49" t="n">
        <v>3.798146191962753</v>
      </c>
      <c r="R1341" s="49" t="n">
        <v>3.725541160414682</v>
      </c>
      <c r="S1341" s="49" t="n">
        <v>3.656732051402791</v>
      </c>
      <c r="T1341" s="49" t="n">
        <v>3.591930930953703</v>
      </c>
      <c r="U1341" s="49" t="n">
        <v>3.531473140315227</v>
      </c>
      <c r="V1341" s="49" t="n">
        <v>3.47221978962844</v>
      </c>
      <c r="W1341" s="49" t="n">
        <v>3.403845268891565</v>
      </c>
      <c r="X1341" s="49" t="n">
        <v>3.338476340852254</v>
      </c>
      <c r="Y1341" s="49" t="n">
        <v>3.27735575417646</v>
      </c>
      <c r="Z1341" s="49" t="n">
        <v>3.222934059214806</v>
      </c>
      <c r="AA1341" s="49" t="n">
        <v>3.14022500535925</v>
      </c>
      <c r="AB1341" s="49" t="n">
        <v>3.08449944649181</v>
      </c>
      <c r="AC1341" s="49" t="n">
        <v>3.031690933810173</v>
      </c>
      <c r="AD1341" s="49" t="n">
        <v>2.98141910110406</v>
      </c>
      <c r="AE1341" s="49" t="n">
        <v>2.933372746563816</v>
      </c>
      <c r="AF1341" s="50" t="n">
        <v>2.887294175381973</v>
      </c>
    </row>
    <row r="1342">
      <c r="A1342" s="49" t="inlineStr">
        <is>
          <t>Norway_Offshore_1_high_temp_baseline</t>
        </is>
      </c>
      <c r="B1342" s="49" t="n">
        <v>7.875784912675639</v>
      </c>
      <c r="C1342" s="49" t="n">
        <v>7.529185718088145</v>
      </c>
      <c r="D1342" s="49" t="n">
        <v>7.204238866315325</v>
      </c>
      <c r="E1342" s="49" t="n">
        <v>6.894378950313909</v>
      </c>
      <c r="F1342" s="49" t="n">
        <v>6.595435059361956</v>
      </c>
      <c r="G1342" s="49" t="n">
        <v>6.304587474067647</v>
      </c>
      <c r="H1342" s="49" t="n">
        <v>6.019835151093671</v>
      </c>
      <c r="I1342" s="49" t="n">
        <v>5.739701049752812</v>
      </c>
      <c r="J1342" s="49" t="n">
        <v>5.463058455326884</v>
      </c>
      <c r="K1342" s="49" t="n">
        <v>5.189023287596966</v>
      </c>
      <c r="L1342" s="49" t="n">
        <v>4.916884473612033</v>
      </c>
      <c r="M1342" s="49" t="n">
        <v>4.785637866757527</v>
      </c>
      <c r="N1342" s="49" t="n">
        <v>4.666225370825326</v>
      </c>
      <c r="O1342" s="49" t="n">
        <v>4.554422084084634</v>
      </c>
      <c r="P1342" s="49" t="n">
        <v>4.448492246364804</v>
      </c>
      <c r="Q1342" s="49" t="n">
        <v>4.347371453062872</v>
      </c>
      <c r="R1342" s="49" t="n">
        <v>4.250732119051468</v>
      </c>
      <c r="S1342" s="49" t="n">
        <v>4.156778026288831</v>
      </c>
      <c r="T1342" s="49" t="n">
        <v>4.065679201830466</v>
      </c>
      <c r="U1342" s="49" t="n">
        <v>3.977697187316845</v>
      </c>
      <c r="V1342" s="49" t="n">
        <v>3.890499111274248</v>
      </c>
      <c r="W1342" s="49" t="n">
        <v>3.797622728617061</v>
      </c>
      <c r="X1342" s="49" t="n">
        <v>3.706714864438389</v>
      </c>
      <c r="Y1342" s="49" t="n">
        <v>3.618714814582371</v>
      </c>
      <c r="Z1342" s="49" t="n">
        <v>3.535473091846743</v>
      </c>
      <c r="AA1342" s="49" t="n">
        <v>3.430665818877975</v>
      </c>
      <c r="AB1342" s="49" t="n">
        <v>3.345876954462742</v>
      </c>
      <c r="AC1342" s="49" t="n">
        <v>3.263012004774374</v>
      </c>
      <c r="AD1342" s="49" t="n">
        <v>3.181785450277375</v>
      </c>
      <c r="AE1342" s="49" t="n">
        <v>3.101962085966356</v>
      </c>
      <c r="AF1342" s="50" t="n">
        <v>3.023345721788693</v>
      </c>
    </row>
    <row r="1343">
      <c r="A1343" s="49" t="inlineStr">
        <is>
          <t>Norway_Offshore_2_high_temp_baseline</t>
        </is>
      </c>
      <c r="B1343" s="49" t="n">
        <v>8.609030151581644</v>
      </c>
      <c r="C1343" s="49" t="n">
        <v>8.241430811905248</v>
      </c>
      <c r="D1343" s="49" t="n">
        <v>7.900254862912092</v>
      </c>
      <c r="E1343" s="49" t="n">
        <v>7.577667928711409</v>
      </c>
      <c r="F1343" s="49" t="n">
        <v>7.268703471213016</v>
      </c>
      <c r="G1343" s="49" t="n">
        <v>6.970013105340819</v>
      </c>
      <c r="H1343" s="49" t="n">
        <v>6.6792289178436</v>
      </c>
      <c r="I1343" s="49" t="n">
        <v>6.394610701496815</v>
      </c>
      <c r="J1343" s="49" t="n">
        <v>6.114838106560115</v>
      </c>
      <c r="K1343" s="49" t="n">
        <v>5.838881808412897</v>
      </c>
      <c r="L1343" s="49" t="n">
        <v>5.565920248975671</v>
      </c>
      <c r="M1343" s="49" t="n">
        <v>5.419197638347891</v>
      </c>
      <c r="N1343" s="49" t="n">
        <v>5.287007402362903</v>
      </c>
      <c r="O1343" s="49" t="n">
        <v>5.164178314042418</v>
      </c>
      <c r="P1343" s="49" t="n">
        <v>5.048590723591589</v>
      </c>
      <c r="Q1343" s="49" t="n">
        <v>4.938946923905745</v>
      </c>
      <c r="R1343" s="49" t="n">
        <v>4.834854207347173</v>
      </c>
      <c r="S1343" s="49" t="n">
        <v>4.734108300614489</v>
      </c>
      <c r="T1343" s="49" t="n">
        <v>4.63692549256881</v>
      </c>
      <c r="U1343" s="49" t="n">
        <v>4.54363570098289</v>
      </c>
      <c r="V1343" s="49" t="n">
        <v>4.451364943862923</v>
      </c>
      <c r="W1343" s="49" t="n">
        <v>4.351601242638785</v>
      </c>
      <c r="X1343" s="49" t="n">
        <v>4.254328620208555</v>
      </c>
      <c r="Y1343" s="49" t="n">
        <v>4.160714170323844</v>
      </c>
      <c r="Z1343" s="49" t="n">
        <v>4.073055348784044</v>
      </c>
      <c r="AA1343" s="49" t="n">
        <v>3.958763575428015</v>
      </c>
      <c r="AB1343" s="49" t="n">
        <v>3.869322931503159</v>
      </c>
      <c r="AC1343" s="49" t="n">
        <v>3.78234237644239</v>
      </c>
      <c r="AD1343" s="49" t="n">
        <v>3.697473419144376</v>
      </c>
      <c r="AE1343" s="49" t="n">
        <v>3.614429397407956</v>
      </c>
      <c r="AF1343" s="50" t="n">
        <v>3.532971596828223</v>
      </c>
    </row>
    <row r="1344">
      <c r="A1344" s="49" t="inlineStr">
        <is>
          <t>Norway_PV_4_high_temp_optimistic</t>
        </is>
      </c>
      <c r="B1344" s="49" t="n">
        <v>8.750846862311287</v>
      </c>
      <c r="C1344" s="49" t="n">
        <v>8.1581151885088</v>
      </c>
      <c r="D1344" s="49" t="n">
        <v>7.610827859373245</v>
      </c>
      <c r="E1344" s="49" t="n">
        <v>7.093887823115789</v>
      </c>
      <c r="F1344" s="49" t="n">
        <v>6.597675908164227</v>
      </c>
      <c r="G1344" s="49" t="n">
        <v>6.115671286258372</v>
      </c>
      <c r="H1344" s="49" t="n">
        <v>5.643224431168313</v>
      </c>
      <c r="I1344" s="49" t="n">
        <v>5.176874646615461</v>
      </c>
      <c r="J1344" s="49" t="n">
        <v>4.713946944010742</v>
      </c>
      <c r="K1344" s="49" t="n">
        <v>4.25230189005355</v>
      </c>
      <c r="L1344" s="49" t="n">
        <v>3.790173795023863</v>
      </c>
      <c r="M1344" s="49" t="n">
        <v>3.687668189581758</v>
      </c>
      <c r="N1344" s="49" t="n">
        <v>3.592310202754219</v>
      </c>
      <c r="O1344" s="49" t="n">
        <v>3.501696832395479</v>
      </c>
      <c r="P1344" s="49" t="n">
        <v>3.415391968758287</v>
      </c>
      <c r="Q1344" s="49" t="n">
        <v>3.331866025103898</v>
      </c>
      <c r="R1344" s="49" t="n">
        <v>3.250190787218366</v>
      </c>
      <c r="S1344" s="49" t="n">
        <v>3.172307713020484</v>
      </c>
      <c r="T1344" s="49" t="n">
        <v>3.096812138706045</v>
      </c>
      <c r="U1344" s="49" t="n">
        <v>3.023940751944025</v>
      </c>
      <c r="V1344" s="49" t="n">
        <v>2.95255560519746</v>
      </c>
      <c r="W1344" s="49" t="n">
        <v>2.880238941253218</v>
      </c>
      <c r="X1344" s="49" t="n">
        <v>2.80871553235319</v>
      </c>
      <c r="Y1344" s="49" t="n">
        <v>2.739707411429577</v>
      </c>
      <c r="Z1344" s="49" t="n">
        <v>2.679561375062263</v>
      </c>
      <c r="AA1344" s="49" t="n">
        <v>2.580663414356744</v>
      </c>
      <c r="AB1344" s="49" t="n">
        <v>2.513409581869878</v>
      </c>
      <c r="AC1344" s="49" t="n">
        <v>2.448429681824562</v>
      </c>
      <c r="AD1344" s="49" t="n">
        <v>2.385464777026702</v>
      </c>
      <c r="AE1344" s="49" t="n">
        <v>2.324297841910178</v>
      </c>
      <c r="AF1344" s="50" t="n">
        <v>2.26474535252922</v>
      </c>
    </row>
    <row r="1345">
      <c r="A1345" s="49" t="inlineStr">
        <is>
          <t>Norway_PV_4_high_temp_baseline</t>
        </is>
      </c>
      <c r="B1345" s="49" t="n">
        <v>12.45637876959353</v>
      </c>
      <c r="C1345" s="49" t="n">
        <v>11.7645503110837</v>
      </c>
      <c r="D1345" s="49" t="n">
        <v>11.11404873514215</v>
      </c>
      <c r="E1345" s="49" t="n">
        <v>10.49198233442888</v>
      </c>
      <c r="F1345" s="49" t="n">
        <v>9.890043288350691</v>
      </c>
      <c r="G1345" s="49" t="n">
        <v>9.302555776302775</v>
      </c>
      <c r="H1345" s="49" t="n">
        <v>8.725456407598609</v>
      </c>
      <c r="I1345" s="49" t="n">
        <v>8.155720806481375</v>
      </c>
      <c r="J1345" s="49" t="n">
        <v>7.591021667871926</v>
      </c>
      <c r="K1345" s="49" t="n">
        <v>7.029514880658682</v>
      </c>
      <c r="L1345" s="49" t="n">
        <v>6.469700328257211</v>
      </c>
      <c r="M1345" s="49" t="n">
        <v>6.283205130495695</v>
      </c>
      <c r="N1345" s="49" t="n">
        <v>6.10396033035653</v>
      </c>
      <c r="O1345" s="49" t="n">
        <v>5.929456402983368</v>
      </c>
      <c r="P1345" s="49" t="n">
        <v>5.759249946538374</v>
      </c>
      <c r="Q1345" s="49" t="n">
        <v>5.591723633087668</v>
      </c>
      <c r="R1345" s="49" t="n">
        <v>5.425890844162511</v>
      </c>
      <c r="S1345" s="49" t="n">
        <v>5.263827304449071</v>
      </c>
      <c r="T1345" s="49" t="n">
        <v>5.104034873986608</v>
      </c>
      <c r="U1345" s="49" t="n">
        <v>4.946765746006102</v>
      </c>
      <c r="V1345" s="49" t="n">
        <v>4.790799998129065</v>
      </c>
      <c r="W1345" s="49" t="n">
        <v>4.637005503840607</v>
      </c>
      <c r="X1345" s="49" t="n">
        <v>4.483116843772558</v>
      </c>
      <c r="Y1345" s="49" t="n">
        <v>4.330940964776097</v>
      </c>
      <c r="Z1345" s="49" t="n">
        <v>4.187150460035561</v>
      </c>
      <c r="AA1345" s="49" t="n">
        <v>4.001360762624538</v>
      </c>
      <c r="AB1345" s="49" t="n">
        <v>3.848085639134737</v>
      </c>
      <c r="AC1345" s="49" t="n">
        <v>3.696152734838972</v>
      </c>
      <c r="AD1345" s="49" t="n">
        <v>3.545244815384869</v>
      </c>
      <c r="AE1345" s="49" t="n">
        <v>3.395088784206016</v>
      </c>
      <c r="AF1345" s="50" t="n">
        <v>3.245446843980873</v>
      </c>
    </row>
    <row r="1346" hidden="1" s="108">
      <c r="A1346" s="49" t="inlineStr">
        <is>
          <t>Oman_Onshore_2_low_temp_optimistic</t>
        </is>
      </c>
      <c r="B1346" s="49" t="n">
        <v>4.26830091741571</v>
      </c>
      <c r="C1346" s="49" t="n">
        <v>4.142879530007018</v>
      </c>
      <c r="D1346" s="49" t="n">
        <v>4.031963805634927</v>
      </c>
      <c r="E1346" s="49" t="n">
        <v>3.932373502095218</v>
      </c>
      <c r="F1346" s="49" t="n">
        <v>3.841854924582377</v>
      </c>
      <c r="G1346" s="49" t="n">
        <v>3.75875619891035</v>
      </c>
      <c r="H1346" s="49" t="n">
        <v>3.68183258211969</v>
      </c>
      <c r="I1346" s="49" t="n">
        <v>3.610124163895491</v>
      </c>
      <c r="J1346" s="49" t="n">
        <v>3.542876009473189</v>
      </c>
      <c r="K1346" s="49" t="n">
        <v>3.479484283427104</v>
      </c>
      <c r="L1346" s="49" t="n">
        <v>3.419458870763775</v>
      </c>
      <c r="M1346" s="49" t="n">
        <v>3.329260951155625</v>
      </c>
      <c r="N1346" s="49" t="n">
        <v>3.258423059153797</v>
      </c>
      <c r="O1346" s="49" t="n">
        <v>3.190099873090729</v>
      </c>
      <c r="P1346" s="49" t="n">
        <v>3.124395861921375</v>
      </c>
      <c r="Q1346" s="49" t="n">
        <v>3.061874520867263</v>
      </c>
      <c r="R1346" s="49" t="n">
        <v>3.000699466236447</v>
      </c>
      <c r="S1346" s="49" t="n">
        <v>2.941147100162818</v>
      </c>
      <c r="T1346" s="49" t="n">
        <v>2.886325715295032</v>
      </c>
      <c r="U1346" s="49" t="n">
        <v>2.831209147392197</v>
      </c>
      <c r="V1346" s="49" t="n">
        <v>2.776159299959155</v>
      </c>
      <c r="W1346" s="49" t="n">
        <v>2.72836645707406</v>
      </c>
      <c r="X1346" s="49" t="n">
        <v>2.682629659187227</v>
      </c>
      <c r="Y1346" s="49" t="n">
        <v>2.637980118933122</v>
      </c>
      <c r="Z1346" s="49" t="n">
        <v>2.599346757821622</v>
      </c>
      <c r="AA1346" s="49" t="n">
        <v>2.51702029258586</v>
      </c>
      <c r="AB1346" s="49" t="n">
        <v>2.469443779273564</v>
      </c>
      <c r="AC1346" s="49" t="n">
        <v>2.423507950565368</v>
      </c>
      <c r="AD1346" s="49" t="n">
        <v>2.379067084773431</v>
      </c>
      <c r="AE1346" s="49" t="n">
        <v>2.335994002690724</v>
      </c>
      <c r="AF1346" s="50" t="n">
        <v>2.294177030701138</v>
      </c>
    </row>
    <row r="1347" hidden="1" s="108">
      <c r="A1347" s="49" t="inlineStr">
        <is>
          <t>Oman_Onshore_3_low_temp_optimistic</t>
        </is>
      </c>
      <c r="B1347" s="49" t="n">
        <v>5.656494720854488</v>
      </c>
      <c r="C1347" s="49" t="n">
        <v>5.489775230207516</v>
      </c>
      <c r="D1347" s="49" t="n">
        <v>5.342514053783443</v>
      </c>
      <c r="E1347" s="49" t="n">
        <v>5.210442663696664</v>
      </c>
      <c r="F1347" s="49" t="n">
        <v>5.090536136413052</v>
      </c>
      <c r="G1347" s="49" t="n">
        <v>4.980577312342973</v>
      </c>
      <c r="H1347" s="49" t="n">
        <v>4.878895487114473</v>
      </c>
      <c r="I1347" s="49" t="n">
        <v>4.784202263694967</v>
      </c>
      <c r="J1347" s="49" t="n">
        <v>4.695484368485967</v>
      </c>
      <c r="K1347" s="49" t="n">
        <v>4.61193133849655</v>
      </c>
      <c r="L1347" s="49" t="n">
        <v>4.532885350997875</v>
      </c>
      <c r="M1347" s="49" t="n">
        <v>4.413476263510569</v>
      </c>
      <c r="N1347" s="49" t="n">
        <v>4.320029221683469</v>
      </c>
      <c r="O1347" s="49" t="n">
        <v>4.229947768153671</v>
      </c>
      <c r="P1347" s="49" t="n">
        <v>4.143372847642791</v>
      </c>
      <c r="Q1347" s="49" t="n">
        <v>4.061061445030249</v>
      </c>
      <c r="R1347" s="49" t="n">
        <v>3.980550039771526</v>
      </c>
      <c r="S1347" s="49" t="n">
        <v>3.902210046963199</v>
      </c>
      <c r="T1347" s="49" t="n">
        <v>3.830214102767417</v>
      </c>
      <c r="U1347" s="49" t="n">
        <v>3.757816829189264</v>
      </c>
      <c r="V1347" s="49" t="n">
        <v>3.68550402115815</v>
      </c>
      <c r="W1347" s="49" t="n">
        <v>3.622935638095887</v>
      </c>
      <c r="X1347" s="49" t="n">
        <v>3.56310319111048</v>
      </c>
      <c r="Y1347" s="49" t="n">
        <v>3.504705941259806</v>
      </c>
      <c r="Z1347" s="49" t="n">
        <v>3.454359201399306</v>
      </c>
      <c r="AA1347" s="49" t="n">
        <v>3.345346318810062</v>
      </c>
      <c r="AB1347" s="49" t="n">
        <v>3.282950466209158</v>
      </c>
      <c r="AC1347" s="49" t="n">
        <v>3.222732566152191</v>
      </c>
      <c r="AD1347" s="49" t="n">
        <v>3.164496689501201</v>
      </c>
      <c r="AE1347" s="49" t="n">
        <v>3.108071803909673</v>
      </c>
      <c r="AF1347" s="50" t="n">
        <v>3.053307693757811</v>
      </c>
    </row>
    <row r="1348" hidden="1" s="108">
      <c r="A1348" s="49" t="inlineStr">
        <is>
          <t>Oman_Offshore_1_low_temp_optimistic</t>
        </is>
      </c>
      <c r="B1348" s="49" t="n">
        <v>6.012840916213773</v>
      </c>
      <c r="C1348" s="49" t="n">
        <v>5.795285740369327</v>
      </c>
      <c r="D1348" s="49" t="n">
        <v>5.613358217587273</v>
      </c>
      <c r="E1348" s="49" t="n">
        <v>5.456760320818737</v>
      </c>
      <c r="F1348" s="49" t="n">
        <v>5.319040490380579</v>
      </c>
      <c r="G1348" s="49" t="n">
        <v>5.195902810916331</v>
      </c>
      <c r="H1348" s="49" t="n">
        <v>5.084349885035989</v>
      </c>
      <c r="I1348" s="49" t="n">
        <v>4.982211463637162</v>
      </c>
      <c r="J1348" s="49" t="n">
        <v>4.887868217680978</v>
      </c>
      <c r="K1348" s="49" t="n">
        <v>4.800081386506969</v>
      </c>
      <c r="L1348" s="49" t="n">
        <v>4.717883216119953</v>
      </c>
      <c r="M1348" s="49" t="n">
        <v>4.563048404054332</v>
      </c>
      <c r="N1348" s="49" t="n">
        <v>4.42896294290682</v>
      </c>
      <c r="O1348" s="49" t="n">
        <v>4.308414646756558</v>
      </c>
      <c r="P1348" s="49" t="n">
        <v>4.19838112127719</v>
      </c>
      <c r="Q1348" s="49" t="n">
        <v>4.096991402298378</v>
      </c>
      <c r="R1348" s="49" t="n">
        <v>4.003589582946128</v>
      </c>
      <c r="S1348" s="49" t="n">
        <v>3.915227973031691</v>
      </c>
      <c r="T1348" s="49" t="n">
        <v>3.832101471211466</v>
      </c>
      <c r="U1348" s="49" t="n">
        <v>3.75454607275566</v>
      </c>
      <c r="V1348" s="49" t="n">
        <v>3.678867711628828</v>
      </c>
      <c r="W1348" s="49" t="n">
        <v>3.593248338215149</v>
      </c>
      <c r="X1348" s="49" t="n">
        <v>3.511597909715881</v>
      </c>
      <c r="Y1348" s="49" t="n">
        <v>3.435302644204531</v>
      </c>
      <c r="Z1348" s="49" t="n">
        <v>3.367113712788826</v>
      </c>
      <c r="AA1348" s="49" t="n">
        <v>3.267043227432726</v>
      </c>
      <c r="AB1348" s="49" t="n">
        <v>3.198238474665247</v>
      </c>
      <c r="AC1348" s="49" t="n">
        <v>3.133123848689693</v>
      </c>
      <c r="AD1348" s="49" t="n">
        <v>3.071233293045044</v>
      </c>
      <c r="AE1348" s="49" t="n">
        <v>3.012184535600889</v>
      </c>
      <c r="AF1348" s="50" t="n">
        <v>2.955660194488758</v>
      </c>
    </row>
    <row r="1349" hidden="1" s="108">
      <c r="A1349" s="49" t="inlineStr">
        <is>
          <t>Oman_Offshore_2_low_temp_optimistic</t>
        </is>
      </c>
      <c r="B1349" s="49" t="n">
        <v>8.223816983826763</v>
      </c>
      <c r="C1349" s="49" t="n">
        <v>7.922881623409664</v>
      </c>
      <c r="D1349" s="49" t="n">
        <v>7.67208642782154</v>
      </c>
      <c r="E1349" s="49" t="n">
        <v>7.45693115051973</v>
      </c>
      <c r="F1349" s="49" t="n">
        <v>7.268331637035707</v>
      </c>
      <c r="G1349" s="49" t="n">
        <v>7.1002390361524</v>
      </c>
      <c r="H1349" s="49" t="n">
        <v>6.948432907916678</v>
      </c>
      <c r="I1349" s="49" t="n">
        <v>6.809857501931293</v>
      </c>
      <c r="J1349" s="49" t="n">
        <v>6.682232807824417</v>
      </c>
      <c r="K1349" s="49" t="n">
        <v>6.56381468717484</v>
      </c>
      <c r="L1349" s="49" t="n">
        <v>6.453240602034433</v>
      </c>
      <c r="M1349" s="49" t="n">
        <v>6.240910479142117</v>
      </c>
      <c r="N1349" s="49" t="n">
        <v>6.057736604151058</v>
      </c>
      <c r="O1349" s="49" t="n">
        <v>5.893571525645378</v>
      </c>
      <c r="P1349" s="49" t="n">
        <v>5.744164644522332</v>
      </c>
      <c r="Q1349" s="49" t="n">
        <v>5.606885499433618</v>
      </c>
      <c r="R1349" s="49" t="n">
        <v>5.480814231772761</v>
      </c>
      <c r="S1349" s="49" t="n">
        <v>5.36180179567676</v>
      </c>
      <c r="T1349" s="49" t="n">
        <v>5.250125375098477</v>
      </c>
      <c r="U1349" s="49" t="n">
        <v>5.14626111319274</v>
      </c>
      <c r="V1349" s="49" t="n">
        <v>5.04500572118612</v>
      </c>
      <c r="W1349" s="49" t="n">
        <v>4.929601415854192</v>
      </c>
      <c r="X1349" s="49" t="n">
        <v>4.819762882238956</v>
      </c>
      <c r="Y1349" s="49" t="n">
        <v>4.717446787609782</v>
      </c>
      <c r="Z1349" s="49" t="n">
        <v>4.626535379258467</v>
      </c>
      <c r="AA1349" s="49" t="n">
        <v>4.49064309808709</v>
      </c>
      <c r="AB1349" s="49" t="n">
        <v>4.398813603449274</v>
      </c>
      <c r="AC1349" s="49" t="n">
        <v>4.31216743358604</v>
      </c>
      <c r="AD1349" s="49" t="n">
        <v>4.23004943175691</v>
      </c>
      <c r="AE1349" s="49" t="n">
        <v>4.151922343760191</v>
      </c>
      <c r="AF1349" s="50" t="n">
        <v>4.077340226818829</v>
      </c>
    </row>
    <row r="1350" hidden="1" s="108">
      <c r="A1350" s="49" t="inlineStr">
        <is>
          <t>Oman_PV_1_low_temp_optimistic</t>
        </is>
      </c>
      <c r="B1350" s="49" t="n">
        <v>2.725691024870393</v>
      </c>
      <c r="C1350" s="49" t="n">
        <v>2.590608660195683</v>
      </c>
      <c r="D1350" s="49" t="n">
        <v>2.477091280405428</v>
      </c>
      <c r="E1350" s="49" t="n">
        <v>2.378836349820026</v>
      </c>
      <c r="F1350" s="49" t="n">
        <v>2.291887096369126</v>
      </c>
      <c r="G1350" s="49" t="n">
        <v>2.213613246242154</v>
      </c>
      <c r="H1350" s="49" t="n">
        <v>2.142186680690488</v>
      </c>
      <c r="I1350" s="49" t="n">
        <v>2.076290595729094</v>
      </c>
      <c r="J1350" s="49" t="n">
        <v>2.014948275356772</v>
      </c>
      <c r="K1350" s="49" t="n">
        <v>1.957417285014559</v>
      </c>
      <c r="L1350" s="49" t="n">
        <v>1.903121411380388</v>
      </c>
      <c r="M1350" s="49" t="n">
        <v>1.83850297525437</v>
      </c>
      <c r="N1350" s="49" t="n">
        <v>1.778483315524683</v>
      </c>
      <c r="O1350" s="49" t="n">
        <v>1.721619742916047</v>
      </c>
      <c r="P1350" s="49" t="n">
        <v>1.667622513888551</v>
      </c>
      <c r="Q1350" s="49" t="n">
        <v>1.615581482884173</v>
      </c>
      <c r="R1350" s="49" t="n">
        <v>1.564943770759271</v>
      </c>
      <c r="S1350" s="49" t="n">
        <v>1.516793112570116</v>
      </c>
      <c r="T1350" s="49" t="n">
        <v>1.47030567853405</v>
      </c>
      <c r="U1350" s="49" t="n">
        <v>1.425594383223771</v>
      </c>
      <c r="V1350" s="49" t="n">
        <v>1.381999975503611</v>
      </c>
      <c r="W1350" s="49" t="n">
        <v>1.338199460488589</v>
      </c>
      <c r="X1350" s="49" t="n">
        <v>1.295097554521641</v>
      </c>
      <c r="Y1350" s="49" t="n">
        <v>1.253640294499183</v>
      </c>
      <c r="Z1350" s="49" t="n">
        <v>1.217313676894121</v>
      </c>
      <c r="AA1350" s="49" t="n">
        <v>1.159863870228774</v>
      </c>
      <c r="AB1350" s="49" t="n">
        <v>1.120111517893891</v>
      </c>
      <c r="AC1350" s="49" t="n">
        <v>1.081821257669098</v>
      </c>
      <c r="AD1350" s="49" t="n">
        <v>1.044835750078323</v>
      </c>
      <c r="AE1350" s="49" t="n">
        <v>1.00902268085453</v>
      </c>
      <c r="AF1350" s="50" t="n">
        <v>0.9742697632364459</v>
      </c>
    </row>
    <row r="1351" hidden="1" s="108">
      <c r="A1351" s="49" t="inlineStr">
        <is>
          <t>Oman_PV_2_low_temp_optimistic</t>
        </is>
      </c>
      <c r="B1351" s="49" t="n">
        <v>2.820981404343354</v>
      </c>
      <c r="C1351" s="49" t="n">
        <v>2.680781012664677</v>
      </c>
      <c r="D1351" s="49" t="n">
        <v>2.562987157572129</v>
      </c>
      <c r="E1351" s="49" t="n">
        <v>2.461054211984615</v>
      </c>
      <c r="F1351" s="49" t="n">
        <v>2.37087296211716</v>
      </c>
      <c r="G1351" s="49" t="n">
        <v>2.289711892217177</v>
      </c>
      <c r="H1351" s="49" t="n">
        <v>2.215672566182967</v>
      </c>
      <c r="I1351" s="49" t="n">
        <v>2.147387551706964</v>
      </c>
      <c r="J1351" s="49" t="n">
        <v>2.083842585000933</v>
      </c>
      <c r="K1351" s="49" t="n">
        <v>2.024266684502696</v>
      </c>
      <c r="L1351" s="49" t="n">
        <v>1.968061468842815</v>
      </c>
      <c r="M1351" s="49" t="n">
        <v>1.901175139388366</v>
      </c>
      <c r="N1351" s="49" t="n">
        <v>1.839078326521453</v>
      </c>
      <c r="O1351" s="49" t="n">
        <v>1.780266986308635</v>
      </c>
      <c r="P1351" s="49" t="n">
        <v>1.72443906480506</v>
      </c>
      <c r="Q1351" s="49" t="n">
        <v>1.670645756897565</v>
      </c>
      <c r="R1351" s="49" t="n">
        <v>1.618310730613874</v>
      </c>
      <c r="S1351" s="49" t="n">
        <v>1.568563788256799</v>
      </c>
      <c r="T1351" s="49" t="n">
        <v>1.520546135313522</v>
      </c>
      <c r="U1351" s="49" t="n">
        <v>1.474375513393212</v>
      </c>
      <c r="V1351" s="49" t="n">
        <v>1.42936472263756</v>
      </c>
      <c r="W1351" s="49" t="n">
        <v>1.384153281053647</v>
      </c>
      <c r="X1351" s="49" t="n">
        <v>1.339660670455648</v>
      </c>
      <c r="Y1351" s="49" t="n">
        <v>1.296872366062775</v>
      </c>
      <c r="Z1351" s="49" t="n">
        <v>1.259418600796467</v>
      </c>
      <c r="AA1351" s="49" t="n">
        <v>1.199956446037752</v>
      </c>
      <c r="AB1351" s="49" t="n">
        <v>1.158918160837976</v>
      </c>
      <c r="AC1351" s="49" t="n">
        <v>1.11939256514404</v>
      </c>
      <c r="AD1351" s="49" t="n">
        <v>1.08121523930966</v>
      </c>
      <c r="AE1351" s="49" t="n">
        <v>1.044247924290018</v>
      </c>
      <c r="AF1351" s="50" t="n">
        <v>1.008373297256898</v>
      </c>
    </row>
    <row r="1352" hidden="1" s="108">
      <c r="A1352" s="49" t="inlineStr">
        <is>
          <t>Oman_PV_3_low_temp_optimistic</t>
        </is>
      </c>
      <c r="B1352" s="49" t="n">
        <v>3.000656966227079</v>
      </c>
      <c r="C1352" s="49" t="n">
        <v>2.850608333948347</v>
      </c>
      <c r="D1352" s="49" t="n">
        <v>2.724647310908365</v>
      </c>
      <c r="E1352" s="49" t="n">
        <v>2.61573789144862</v>
      </c>
      <c r="F1352" s="49" t="n">
        <v>2.519463136380056</v>
      </c>
      <c r="G1352" s="49" t="n">
        <v>2.432887046088656</v>
      </c>
      <c r="H1352" s="49" t="n">
        <v>2.353969104685956</v>
      </c>
      <c r="I1352" s="49" t="n">
        <v>2.281239560614317</v>
      </c>
      <c r="J1352" s="49" t="n">
        <v>2.213608265123908</v>
      </c>
      <c r="K1352" s="49" t="n">
        <v>2.150246554174101</v>
      </c>
      <c r="L1352" s="49" t="n">
        <v>2.090511273154946</v>
      </c>
      <c r="M1352" s="49" t="n">
        <v>2.019347406934237</v>
      </c>
      <c r="N1352" s="49" t="n">
        <v>1.953335585944295</v>
      </c>
      <c r="O1352" s="49" t="n">
        <v>1.890854457230416</v>
      </c>
      <c r="P1352" s="49" t="n">
        <v>1.83157789997906</v>
      </c>
      <c r="Q1352" s="49" t="n">
        <v>1.774483452283581</v>
      </c>
      <c r="R1352" s="49" t="n">
        <v>1.718950153678394</v>
      </c>
      <c r="S1352" s="49" t="n">
        <v>1.666194205989423</v>
      </c>
      <c r="T1352" s="49" t="n">
        <v>1.615290494450901</v>
      </c>
      <c r="U1352" s="49" t="n">
        <v>1.566365452634016</v>
      </c>
      <c r="V1352" s="49" t="n">
        <v>1.518679100813324</v>
      </c>
      <c r="W1352" s="49" t="n">
        <v>1.470763855887888</v>
      </c>
      <c r="X1352" s="49" t="n">
        <v>1.423614798992371</v>
      </c>
      <c r="Y1352" s="49" t="n">
        <v>1.378292560567214</v>
      </c>
      <c r="Z1352" s="49" t="n">
        <v>1.338703822316716</v>
      </c>
      <c r="AA1352" s="49" t="n">
        <v>1.275423707743392</v>
      </c>
      <c r="AB1352" s="49" t="n">
        <v>1.231963465878743</v>
      </c>
      <c r="AC1352" s="49" t="n">
        <v>1.190123922248201</v>
      </c>
      <c r="AD1352" s="49" t="n">
        <v>1.149728124631939</v>
      </c>
      <c r="AE1352" s="49" t="n">
        <v>1.110627286729914</v>
      </c>
      <c r="AF1352" s="50" t="n">
        <v>1.072695163041727</v>
      </c>
    </row>
    <row r="1353" hidden="1" s="108">
      <c r="A1353" s="49" t="inlineStr">
        <is>
          <t>Oman_PV_4_low_temp_optimistic</t>
        </is>
      </c>
      <c r="B1353" s="49" t="n">
        <v>3.258493605392553</v>
      </c>
      <c r="C1353" s="49" t="n">
        <v>3.094364990471581</v>
      </c>
      <c r="D1353" s="49" t="n">
        <v>2.956720890416702</v>
      </c>
      <c r="E1353" s="49" t="n">
        <v>2.837825299064332</v>
      </c>
      <c r="F1353" s="49" t="n">
        <v>2.732821899741914</v>
      </c>
      <c r="G1353" s="49" t="n">
        <v>2.638482661123224</v>
      </c>
      <c r="H1353" s="49" t="n">
        <v>2.55256411826804</v>
      </c>
      <c r="I1353" s="49" t="n">
        <v>2.473450341864964</v>
      </c>
      <c r="J1353" s="49" t="n">
        <v>2.399942757387926</v>
      </c>
      <c r="K1353" s="49" t="n">
        <v>2.331130276442938</v>
      </c>
      <c r="L1353" s="49" t="n">
        <v>2.266305764278129</v>
      </c>
      <c r="M1353" s="49" t="n">
        <v>2.189011485462402</v>
      </c>
      <c r="N1353" s="49" t="n">
        <v>2.117376206463112</v>
      </c>
      <c r="O1353" s="49" t="n">
        <v>2.049617118467854</v>
      </c>
      <c r="P1353" s="49" t="n">
        <v>1.985376846747937</v>
      </c>
      <c r="Q1353" s="49" t="n">
        <v>1.923530631418426</v>
      </c>
      <c r="R1353" s="49" t="n">
        <v>1.863395330568719</v>
      </c>
      <c r="S1353" s="49" t="n">
        <v>1.806311997123807</v>
      </c>
      <c r="T1353" s="49" t="n">
        <v>1.751262351632885</v>
      </c>
      <c r="U1353" s="49" t="n">
        <v>1.69838668449081</v>
      </c>
      <c r="V1353" s="49" t="n">
        <v>1.646870041399859</v>
      </c>
      <c r="W1353" s="49" t="n">
        <v>1.595097994455664</v>
      </c>
      <c r="X1353" s="49" t="n">
        <v>1.544154659783546</v>
      </c>
      <c r="Y1353" s="49" t="n">
        <v>1.495208587866441</v>
      </c>
      <c r="Z1353" s="49" t="n">
        <v>1.452562373254696</v>
      </c>
      <c r="AA1353" s="49" t="n">
        <v>1.383805475912353</v>
      </c>
      <c r="AB1353" s="49" t="n">
        <v>1.336865861395104</v>
      </c>
      <c r="AC1353" s="49" t="n">
        <v>1.29169450483382</v>
      </c>
      <c r="AD1353" s="49" t="n">
        <v>1.248095742284903</v>
      </c>
      <c r="AE1353" s="49" t="n">
        <v>1.205905064849806</v>
      </c>
      <c r="AF1353" s="50" t="n">
        <v>1.164982896418295</v>
      </c>
    </row>
    <row r="1354" hidden="1" s="108">
      <c r="A1354" s="49" t="inlineStr">
        <is>
          <t>Oman_Onshore_2_high_temp_optimistic</t>
        </is>
      </c>
      <c r="B1354" s="49" t="n">
        <v>5.457955256442019</v>
      </c>
      <c r="C1354" s="49" t="n">
        <v>5.21168410871055</v>
      </c>
      <c r="D1354" s="49" t="n">
        <v>4.977726657750044</v>
      </c>
      <c r="E1354" s="49" t="n">
        <v>4.75280034491556</v>
      </c>
      <c r="F1354" s="49" t="n">
        <v>4.53453723381247</v>
      </c>
      <c r="G1354" s="49" t="n">
        <v>4.321161808958105</v>
      </c>
      <c r="H1354" s="49" t="n">
        <v>4.111297398044458</v>
      </c>
      <c r="I1354" s="49" t="n">
        <v>3.90384423953019</v>
      </c>
      <c r="J1354" s="49" t="n">
        <v>3.697899569870006</v>
      </c>
      <c r="K1354" s="49" t="n">
        <v>3.492703433665787</v>
      </c>
      <c r="L1354" s="49" t="n">
        <v>3.287600818428697</v>
      </c>
      <c r="M1354" s="49" t="n">
        <v>3.214884422158977</v>
      </c>
      <c r="N1354" s="49" t="n">
        <v>3.158518825232013</v>
      </c>
      <c r="O1354" s="49" t="n">
        <v>3.103951333759395</v>
      </c>
      <c r="P1354" s="49" t="n">
        <v>3.051297659222996</v>
      </c>
      <c r="Q1354" s="49" t="n">
        <v>3.00107846497167</v>
      </c>
      <c r="R1354" s="49" t="n">
        <v>2.951702239502239</v>
      </c>
      <c r="S1354" s="49" t="n">
        <v>2.903427344609348</v>
      </c>
      <c r="T1354" s="49" t="n">
        <v>2.859031382404318</v>
      </c>
      <c r="U1354" s="49" t="n">
        <v>2.814076638301435</v>
      </c>
      <c r="V1354" s="49" t="n">
        <v>2.768885933221109</v>
      </c>
      <c r="W1354" s="49" t="n">
        <v>2.729777934388064</v>
      </c>
      <c r="X1354" s="49" t="n">
        <v>2.69227727376597</v>
      </c>
      <c r="Y1354" s="49" t="n">
        <v>2.65552845553021</v>
      </c>
      <c r="Z1354" s="49" t="n">
        <v>2.624003385586116</v>
      </c>
      <c r="AA1354" s="49" t="n">
        <v>2.552626725241314</v>
      </c>
      <c r="AB1354" s="49" t="n">
        <v>2.51246888235367</v>
      </c>
      <c r="AC1354" s="49" t="n">
        <v>2.47357796371376</v>
      </c>
      <c r="AD1354" s="49" t="n">
        <v>2.435835633263993</v>
      </c>
      <c r="AE1354" s="49" t="n">
        <v>2.399138955030761</v>
      </c>
      <c r="AF1354" s="50" t="n">
        <v>2.363397855000766</v>
      </c>
    </row>
    <row r="1355" hidden="1" s="108">
      <c r="A1355" s="49" t="inlineStr">
        <is>
          <t>Oman_Onshore_3_high_temp_optimistic</t>
        </is>
      </c>
      <c r="B1355" s="49" t="n">
        <v>6.981104904889568</v>
      </c>
      <c r="C1355" s="49" t="n">
        <v>6.675467427600293</v>
      </c>
      <c r="D1355" s="49" t="n">
        <v>6.386345540820594</v>
      </c>
      <c r="E1355" s="49" t="n">
        <v>6.109295837957432</v>
      </c>
      <c r="F1355" s="49" t="n">
        <v>5.841105366111528</v>
      </c>
      <c r="G1355" s="49" t="n">
        <v>5.579356978544681</v>
      </c>
      <c r="H1355" s="49" t="n">
        <v>5.322168061531505</v>
      </c>
      <c r="I1355" s="49" t="n">
        <v>5.068025810294281</v>
      </c>
      <c r="J1355" s="49" t="n">
        <v>4.815679106764754</v>
      </c>
      <c r="K1355" s="49" t="n">
        <v>4.56406502179926</v>
      </c>
      <c r="L1355" s="49" t="n">
        <v>4.312257264010031</v>
      </c>
      <c r="M1355" s="49" t="n">
        <v>4.216692082896694</v>
      </c>
      <c r="N1355" s="49" t="n">
        <v>4.143174115612333</v>
      </c>
      <c r="O1355" s="49" t="n">
        <v>4.072068563025445</v>
      </c>
      <c r="P1355" s="49" t="n">
        <v>4.003530769338118</v>
      </c>
      <c r="Q1355" s="49" t="n">
        <v>3.938262037457856</v>
      </c>
      <c r="R1355" s="49" t="n">
        <v>3.874115578036436</v>
      </c>
      <c r="S1355" s="49" t="n">
        <v>3.811439397787324</v>
      </c>
      <c r="T1355" s="49" t="n">
        <v>3.753977126200474</v>
      </c>
      <c r="U1355" s="49" t="n">
        <v>3.695745931339738</v>
      </c>
      <c r="V1355" s="49" t="n">
        <v>3.637181207265994</v>
      </c>
      <c r="W1355" s="49" t="n">
        <v>3.586849074418799</v>
      </c>
      <c r="X1355" s="49" t="n">
        <v>3.538661267968175</v>
      </c>
      <c r="Y1355" s="49" t="n">
        <v>3.491464384044695</v>
      </c>
      <c r="Z1355" s="49" t="n">
        <v>3.451280873410574</v>
      </c>
      <c r="AA1355" s="49" t="n">
        <v>3.357406852821842</v>
      </c>
      <c r="AB1355" s="49" t="n">
        <v>3.305558913056959</v>
      </c>
      <c r="AC1355" s="49" t="n">
        <v>3.255395527357509</v>
      </c>
      <c r="AD1355" s="49" t="n">
        <v>3.206756545248695</v>
      </c>
      <c r="AE1355" s="49" t="n">
        <v>3.159502617737487</v>
      </c>
      <c r="AF1355" s="50" t="n">
        <v>3.113511768456634</v>
      </c>
    </row>
    <row r="1356" hidden="1" s="108">
      <c r="A1356" s="49" t="inlineStr">
        <is>
          <t>Oman_Offshore_1_high_temp_optimistic</t>
        </is>
      </c>
      <c r="B1356" s="49" t="n">
        <v>7.103014380679795</v>
      </c>
      <c r="C1356" s="49" t="n">
        <v>6.761433018213893</v>
      </c>
      <c r="D1356" s="49" t="n">
        <v>6.451641039151135</v>
      </c>
      <c r="E1356" s="49" t="n">
        <v>6.163743557464665</v>
      </c>
      <c r="F1356" s="49" t="n">
        <v>5.891486144036564</v>
      </c>
      <c r="G1356" s="49" t="n">
        <v>5.630654425402857</v>
      </c>
      <c r="H1356" s="49" t="n">
        <v>5.37826181097703</v>
      </c>
      <c r="I1356" s="49" t="n">
        <v>5.132102161343861</v>
      </c>
      <c r="J1356" s="49" t="n">
        <v>4.890487192991037</v>
      </c>
      <c r="K1356" s="49" t="n">
        <v>4.652084172150603</v>
      </c>
      <c r="L1356" s="49" t="n">
        <v>4.415811214569418</v>
      </c>
      <c r="M1356" s="49" t="n">
        <v>4.290968205120169</v>
      </c>
      <c r="N1356" s="49" t="n">
        <v>4.183221857046852</v>
      </c>
      <c r="O1356" s="49" t="n">
        <v>4.086481031321203</v>
      </c>
      <c r="P1356" s="49" t="n">
        <v>3.998228504774048</v>
      </c>
      <c r="Q1356" s="49" t="n">
        <v>3.916920087945392</v>
      </c>
      <c r="R1356" s="49" t="n">
        <v>3.842057579633941</v>
      </c>
      <c r="S1356" s="49" t="n">
        <v>3.771113023002908</v>
      </c>
      <c r="T1356" s="49" t="n">
        <v>3.704305232381012</v>
      </c>
      <c r="U1356" s="49" t="n">
        <v>3.641980267556711</v>
      </c>
      <c r="V1356" s="49" t="n">
        <v>3.5808978491217</v>
      </c>
      <c r="W1356" s="49" t="n">
        <v>3.510423109026182</v>
      </c>
      <c r="X1356" s="49" t="n">
        <v>3.443039252852734</v>
      </c>
      <c r="Y1356" s="49" t="n">
        <v>3.380026089717562</v>
      </c>
      <c r="Z1356" s="49" t="n">
        <v>3.323907719024306</v>
      </c>
      <c r="AA1356" s="49" t="n">
        <v>3.238607748940276</v>
      </c>
      <c r="AB1356" s="49" t="n">
        <v>3.181118959060281</v>
      </c>
      <c r="AC1356" s="49" t="n">
        <v>3.126620195629711</v>
      </c>
      <c r="AD1356" s="49" t="n">
        <v>3.074717402620175</v>
      </c>
      <c r="AE1356" s="49" t="n">
        <v>3.025088127023988</v>
      </c>
      <c r="AF1356" s="50" t="n">
        <v>2.977465311861655</v>
      </c>
    </row>
    <row r="1357" hidden="1" s="108">
      <c r="A1357" s="49" t="inlineStr">
        <is>
          <t>Oman_Offshore_2_high_temp_optimistic</t>
        </is>
      </c>
      <c r="B1357" s="49" t="n">
        <v>9.122962585431658</v>
      </c>
      <c r="C1357" s="49" t="n">
        <v>8.698311270372397</v>
      </c>
      <c r="D1357" s="49" t="n">
        <v>8.318095385102517</v>
      </c>
      <c r="E1357" s="49" t="n">
        <v>7.968687560468145</v>
      </c>
      <c r="F1357" s="49" t="n">
        <v>7.641486383627341</v>
      </c>
      <c r="G1357" s="49" t="n">
        <v>7.330706928478762</v>
      </c>
      <c r="H1357" s="49" t="n">
        <v>7.032259533188377</v>
      </c>
      <c r="I1357" s="49" t="n">
        <v>6.743132434182664</v>
      </c>
      <c r="J1357" s="49" t="n">
        <v>6.461029430805918</v>
      </c>
      <c r="K1357" s="49" t="n">
        <v>6.184145986983724</v>
      </c>
      <c r="L1357" s="49" t="n">
        <v>5.911024844060507</v>
      </c>
      <c r="M1357" s="49" t="n">
        <v>5.741792818059171</v>
      </c>
      <c r="N1357" s="49" t="n">
        <v>5.596488160967331</v>
      </c>
      <c r="O1357" s="49" t="n">
        <v>5.466579313768384</v>
      </c>
      <c r="P1357" s="49" t="n">
        <v>5.348540833729681</v>
      </c>
      <c r="Q1357" s="49" t="n">
        <v>5.240210174738105</v>
      </c>
      <c r="R1357" s="49" t="n">
        <v>5.140890028896235</v>
      </c>
      <c r="S1357" s="49" t="n">
        <v>5.047039331031646</v>
      </c>
      <c r="T1357" s="49" t="n">
        <v>4.95896505896741</v>
      </c>
      <c r="U1357" s="49" t="n">
        <v>4.877152493456921</v>
      </c>
      <c r="V1357" s="49" t="n">
        <v>4.797062168370031</v>
      </c>
      <c r="W1357" s="49" t="n">
        <v>4.703773086699838</v>
      </c>
      <c r="X1357" s="49" t="n">
        <v>4.61480667401488</v>
      </c>
      <c r="Y1357" s="49" t="n">
        <v>4.531959408124655</v>
      </c>
      <c r="Z1357" s="49" t="n">
        <v>4.458773781493099</v>
      </c>
      <c r="AA1357" s="49" t="n">
        <v>4.344662183093126</v>
      </c>
      <c r="AB1357" s="49" t="n">
        <v>4.269542458002483</v>
      </c>
      <c r="AC1357" s="49" t="n">
        <v>4.198614670645119</v>
      </c>
      <c r="AD1357" s="49" t="n">
        <v>4.131328310732544</v>
      </c>
      <c r="AE1357" s="49" t="n">
        <v>4.067232966094569</v>
      </c>
      <c r="AF1357" s="50" t="n">
        <v>4.00595566310038</v>
      </c>
    </row>
    <row r="1358" hidden="1" s="108">
      <c r="A1358" s="49" t="inlineStr">
        <is>
          <t>Oman_PV_1_high_temp_optimistic</t>
        </is>
      </c>
      <c r="B1358" s="49" t="n">
        <v>5.534350265479295</v>
      </c>
      <c r="C1358" s="49" t="n">
        <v>5.155830688074063</v>
      </c>
      <c r="D1358" s="49" t="n">
        <v>4.800790457216626</v>
      </c>
      <c r="E1358" s="49" t="n">
        <v>4.461830241017734</v>
      </c>
      <c r="F1358" s="49" t="n">
        <v>4.134264224128622</v>
      </c>
      <c r="G1358" s="49" t="n">
        <v>3.814943795753119</v>
      </c>
      <c r="H1358" s="49" t="n">
        <v>3.50165127073004</v>
      </c>
      <c r="I1358" s="49" t="n">
        <v>3.19276295408023</v>
      </c>
      <c r="J1358" s="49" t="n">
        <v>2.887050382283267</v>
      </c>
      <c r="K1358" s="49" t="n">
        <v>2.583557247201541</v>
      </c>
      <c r="L1358" s="49" t="n">
        <v>2.281520049602174</v>
      </c>
      <c r="M1358" s="49" t="n">
        <v>2.221814519187474</v>
      </c>
      <c r="N1358" s="49" t="n">
        <v>2.165858137324518</v>
      </c>
      <c r="O1358" s="49" t="n">
        <v>2.112398014245261</v>
      </c>
      <c r="P1358" s="49" t="n">
        <v>2.061205528408725</v>
      </c>
      <c r="Q1358" s="49" t="n">
        <v>2.011483641002677</v>
      </c>
      <c r="R1358" s="49" t="n">
        <v>1.96274872096122</v>
      </c>
      <c r="S1358" s="49" t="n">
        <v>1.916009218948454</v>
      </c>
      <c r="T1358" s="49" t="n">
        <v>1.870533780108099</v>
      </c>
      <c r="U1358" s="49" t="n">
        <v>1.826444496361328</v>
      </c>
      <c r="V1358" s="49" t="n">
        <v>1.78314932071209</v>
      </c>
      <c r="W1358" s="49" t="n">
        <v>1.739383153145932</v>
      </c>
      <c r="X1358" s="49" t="n">
        <v>1.696051505480336</v>
      </c>
      <c r="Y1358" s="49" t="n">
        <v>1.654048472500444</v>
      </c>
      <c r="Z1358" s="49" t="n">
        <v>1.616669412845921</v>
      </c>
      <c r="AA1358" s="49" t="n">
        <v>1.559190189197944</v>
      </c>
      <c r="AB1358" s="49" t="n">
        <v>1.51816481919584</v>
      </c>
      <c r="AC1358" s="49" t="n">
        <v>1.478341665771646</v>
      </c>
      <c r="AD1358" s="49" t="n">
        <v>1.43958595037385</v>
      </c>
      <c r="AE1358" s="49" t="n">
        <v>1.401784691134455</v>
      </c>
      <c r="AF1358" s="50" t="n">
        <v>1.364842329519605</v>
      </c>
    </row>
    <row r="1359" hidden="1" s="108">
      <c r="A1359" s="49" t="inlineStr">
        <is>
          <t>Oman_PV_2_high_temp_optimistic</t>
        </is>
      </c>
      <c r="B1359" s="49" t="n">
        <v>5.688058853109297</v>
      </c>
      <c r="C1359" s="49" t="n">
        <v>5.298756205342686</v>
      </c>
      <c r="D1359" s="49" t="n">
        <v>4.933994416533923</v>
      </c>
      <c r="E1359" s="49" t="n">
        <v>4.586036071038203</v>
      </c>
      <c r="F1359" s="49" t="n">
        <v>4.249981001611233</v>
      </c>
      <c r="G1359" s="49" t="n">
        <v>3.922536330225117</v>
      </c>
      <c r="H1359" s="49" t="n">
        <v>3.601382531422682</v>
      </c>
      <c r="I1359" s="49" t="n">
        <v>3.284821121334676</v>
      </c>
      <c r="J1359" s="49" t="n">
        <v>2.971566825309476</v>
      </c>
      <c r="K1359" s="49" t="n">
        <v>2.66061888032566</v>
      </c>
      <c r="L1359" s="49" t="n">
        <v>2.351178061844001</v>
      </c>
      <c r="M1359" s="49" t="n">
        <v>2.28948066446757</v>
      </c>
      <c r="N1359" s="49" t="n">
        <v>2.231695031324317</v>
      </c>
      <c r="O1359" s="49" t="n">
        <v>2.176513191787703</v>
      </c>
      <c r="P1359" s="49" t="n">
        <v>2.12369595542922</v>
      </c>
      <c r="Q1359" s="49" t="n">
        <v>2.072411482663675</v>
      </c>
      <c r="R1359" s="49" t="n">
        <v>2.022155073415097</v>
      </c>
      <c r="S1359" s="49" t="n">
        <v>1.97397787330739</v>
      </c>
      <c r="T1359" s="49" t="n">
        <v>1.927116870656503</v>
      </c>
      <c r="U1359" s="49" t="n">
        <v>1.881698985201534</v>
      </c>
      <c r="V1359" s="49" t="n">
        <v>1.837106759705895</v>
      </c>
      <c r="W1359" s="49" t="n">
        <v>1.79202317816453</v>
      </c>
      <c r="X1359" s="49" t="n">
        <v>1.747390727331541</v>
      </c>
      <c r="Y1359" s="49" t="n">
        <v>1.704141705874597</v>
      </c>
      <c r="Z1359" s="49" t="n">
        <v>1.665712682912269</v>
      </c>
      <c r="AA1359" s="49" t="n">
        <v>1.606321866085474</v>
      </c>
      <c r="AB1359" s="49" t="n">
        <v>1.564086511075492</v>
      </c>
      <c r="AC1359" s="49" t="n">
        <v>1.523103707744988</v>
      </c>
      <c r="AD1359" s="49" t="n">
        <v>1.483233230396328</v>
      </c>
      <c r="AE1359" s="49" t="n">
        <v>1.444357533145426</v>
      </c>
      <c r="AF1359" s="50" t="n">
        <v>1.406377199036442</v>
      </c>
    </row>
    <row r="1360" hidden="1" s="108">
      <c r="A1360" s="49" t="inlineStr">
        <is>
          <t>Oman_PV_3_high_temp_optimistic</t>
        </is>
      </c>
      <c r="B1360" s="49" t="n">
        <v>5.975816991989147</v>
      </c>
      <c r="C1360" s="49" t="n">
        <v>5.566051134821927</v>
      </c>
      <c r="D1360" s="49" t="n">
        <v>5.182790939707209</v>
      </c>
      <c r="E1360" s="49" t="n">
        <v>4.817719649427894</v>
      </c>
      <c r="F1360" s="49" t="n">
        <v>4.465572186609809</v>
      </c>
      <c r="G1360" s="49" t="n">
        <v>4.122812260647988</v>
      </c>
      <c r="H1360" s="49" t="n">
        <v>3.786950553153183</v>
      </c>
      <c r="I1360" s="49" t="n">
        <v>3.456165812299095</v>
      </c>
      <c r="J1360" s="49" t="n">
        <v>3.129081341493304</v>
      </c>
      <c r="K1360" s="49" t="n">
        <v>2.804626600190679</v>
      </c>
      <c r="L1360" s="49" t="n">
        <v>2.481947982170293</v>
      </c>
      <c r="M1360" s="49" t="n">
        <v>2.416492289713883</v>
      </c>
      <c r="N1360" s="49" t="n">
        <v>2.355258417222696</v>
      </c>
      <c r="O1360" s="49" t="n">
        <v>2.296833166922898</v>
      </c>
      <c r="P1360" s="49" t="n">
        <v>2.240958333210997</v>
      </c>
      <c r="Q1360" s="49" t="n">
        <v>2.186735071712005</v>
      </c>
      <c r="R1360" s="49" t="n">
        <v>2.133618022017225</v>
      </c>
      <c r="S1360" s="49" t="n">
        <v>2.082743591507469</v>
      </c>
      <c r="T1360" s="49" t="n">
        <v>2.033287201683691</v>
      </c>
      <c r="U1360" s="49" t="n">
        <v>1.985386226835815</v>
      </c>
      <c r="V1360" s="49" t="n">
        <v>1.938373308204321</v>
      </c>
      <c r="W1360" s="49" t="n">
        <v>1.890819933829479</v>
      </c>
      <c r="X1360" s="49" t="n">
        <v>1.843749642150189</v>
      </c>
      <c r="Y1360" s="49" t="n">
        <v>1.798169729117757</v>
      </c>
      <c r="Z1360" s="49" t="n">
        <v>1.75779245479284</v>
      </c>
      <c r="AA1360" s="49" t="n">
        <v>1.694765173927749</v>
      </c>
      <c r="AB1360" s="49" t="n">
        <v>1.650267677766478</v>
      </c>
      <c r="AC1360" s="49" t="n">
        <v>1.607117835400884</v>
      </c>
      <c r="AD1360" s="49" t="n">
        <v>1.565163683394869</v>
      </c>
      <c r="AE1360" s="49" t="n">
        <v>1.524277838839571</v>
      </c>
      <c r="AF1360" s="50" t="n">
        <v>1.484352567571375</v>
      </c>
    </row>
    <row r="1361" hidden="1" s="108">
      <c r="A1361" s="49" t="inlineStr">
        <is>
          <t>Oman_PV_4_high_temp_optimistic</t>
        </is>
      </c>
      <c r="B1361" s="49" t="n">
        <v>6.382647762943085</v>
      </c>
      <c r="C1361" s="49" t="n">
        <v>5.944445712179131</v>
      </c>
      <c r="D1361" s="49" t="n">
        <v>5.535391968897542</v>
      </c>
      <c r="E1361" s="49" t="n">
        <v>5.146393617200326</v>
      </c>
      <c r="F1361" s="49" t="n">
        <v>4.771697163766113</v>
      </c>
      <c r="G1361" s="49" t="n">
        <v>4.407440881923039</v>
      </c>
      <c r="H1361" s="49" t="n">
        <v>4.050908743382552</v>
      </c>
      <c r="I1361" s="49" t="n">
        <v>3.700115833955437</v>
      </c>
      <c r="J1361" s="49" t="n">
        <v>3.35356381520274</v>
      </c>
      <c r="K1361" s="49" t="n">
        <v>3.010089519232753</v>
      </c>
      <c r="L1361" s="49" t="n">
        <v>2.668767353379106</v>
      </c>
      <c r="M1361" s="49" t="n">
        <v>2.597942255619211</v>
      </c>
      <c r="N1361" s="49" t="n">
        <v>2.531774918117188</v>
      </c>
      <c r="O1361" s="49" t="n">
        <v>2.468704559196357</v>
      </c>
      <c r="P1361" s="49" t="n">
        <v>2.408447235769904</v>
      </c>
      <c r="Q1361" s="49" t="n">
        <v>2.350009706677068</v>
      </c>
      <c r="R1361" s="49" t="n">
        <v>2.292789250438744</v>
      </c>
      <c r="S1361" s="49" t="n">
        <v>2.238044790709111</v>
      </c>
      <c r="T1361" s="49" t="n">
        <v>2.184864523355584</v>
      </c>
      <c r="U1361" s="49" t="n">
        <v>2.133401455444729</v>
      </c>
      <c r="V1361" s="49" t="n">
        <v>2.082917148951553</v>
      </c>
      <c r="W1361" s="49" t="n">
        <v>2.03183774364183</v>
      </c>
      <c r="X1361" s="49" t="n">
        <v>1.981287976949934</v>
      </c>
      <c r="Y1361" s="49" t="n">
        <v>1.932384332995372</v>
      </c>
      <c r="Z1361" s="49" t="n">
        <v>1.889241895863575</v>
      </c>
      <c r="AA1361" s="49" t="n">
        <v>1.820987978489123</v>
      </c>
      <c r="AB1361" s="49" t="n">
        <v>1.77326694699456</v>
      </c>
      <c r="AC1361" s="49" t="n">
        <v>1.727035010327413</v>
      </c>
      <c r="AD1361" s="49" t="n">
        <v>1.682124123211465</v>
      </c>
      <c r="AE1361" s="49" t="n">
        <v>1.638393427806094</v>
      </c>
      <c r="AF1361" s="50" t="n">
        <v>1.595723798451292</v>
      </c>
    </row>
    <row r="1362" hidden="1" s="108">
      <c r="A1362" s="49" t="inlineStr">
        <is>
          <t>Peru_Onshore_3_low_temp_optimistic</t>
        </is>
      </c>
      <c r="B1362" s="49" t="n">
        <v>5.339068011392965</v>
      </c>
      <c r="C1362" s="49" t="n">
        <v>5.181609669241507</v>
      </c>
      <c r="D1362" s="49" t="n">
        <v>5.042558317603012</v>
      </c>
      <c r="E1362" s="49" t="n">
        <v>4.917876378990654</v>
      </c>
      <c r="F1362" s="49" t="n">
        <v>4.80470260968867</v>
      </c>
      <c r="G1362" s="49" t="n">
        <v>4.700939832288671</v>
      </c>
      <c r="H1362" s="49" t="n">
        <v>4.605007760920557</v>
      </c>
      <c r="I1362" s="49" t="n">
        <v>4.51568773246778</v>
      </c>
      <c r="J1362" s="49" t="n">
        <v>4.43202132077099</v>
      </c>
      <c r="K1362" s="49" t="n">
        <v>4.353241935771579</v>
      </c>
      <c r="L1362" s="49" t="n">
        <v>4.278727367421199</v>
      </c>
      <c r="M1362" s="49" t="n">
        <v>4.166061182764528</v>
      </c>
      <c r="N1362" s="49" t="n">
        <v>4.077950207351469</v>
      </c>
      <c r="O1362" s="49" t="n">
        <v>3.993012626882622</v>
      </c>
      <c r="P1362" s="49" t="n">
        <v>3.911381146309175</v>
      </c>
      <c r="Q1362" s="49" t="n">
        <v>3.833771043954003</v>
      </c>
      <c r="R1362" s="49" t="n">
        <v>3.757851663678266</v>
      </c>
      <c r="S1362" s="49" t="n">
        <v>3.683973957802552</v>
      </c>
      <c r="T1362" s="49" t="n">
        <v>3.616082868487422</v>
      </c>
      <c r="U1362" s="49" t="n">
        <v>3.547799565826342</v>
      </c>
      <c r="V1362" s="49" t="n">
        <v>3.47958358385057</v>
      </c>
      <c r="W1362" s="49" t="n">
        <v>3.420543834935284</v>
      </c>
      <c r="X1362" s="49" t="n">
        <v>3.364113070501924</v>
      </c>
      <c r="Y1362" s="49" t="n">
        <v>3.309062328507241</v>
      </c>
      <c r="Z1362" s="49" t="n">
        <v>3.26164937647584</v>
      </c>
      <c r="AA1362" s="49" t="n">
        <v>3.15876506621932</v>
      </c>
      <c r="AB1362" s="49" t="n">
        <v>3.099995655317008</v>
      </c>
      <c r="AC1362" s="49" t="n">
        <v>3.043309683806855</v>
      </c>
      <c r="AD1362" s="49" t="n">
        <v>2.988522804085117</v>
      </c>
      <c r="AE1362" s="49" t="n">
        <v>2.935474166719215</v>
      </c>
      <c r="AF1362" s="50" t="n">
        <v>2.884022572167798</v>
      </c>
    </row>
    <row r="1363" hidden="1" s="108">
      <c r="A1363" s="49" t="inlineStr">
        <is>
          <t>Peru_Offshore_1_low_temp_optimistic</t>
        </is>
      </c>
      <c r="B1363" s="49" t="n">
        <v>9.689294533573648</v>
      </c>
      <c r="C1363" s="49" t="n">
        <v>9.334776661007524</v>
      </c>
      <c r="D1363" s="49" t="n">
        <v>9.039313539715401</v>
      </c>
      <c r="E1363" s="49" t="n">
        <v>8.785827694573191</v>
      </c>
      <c r="F1363" s="49" t="n">
        <v>8.563620412161598</v>
      </c>
      <c r="G1363" s="49" t="n">
        <v>8.36556777572191</v>
      </c>
      <c r="H1363" s="49" t="n">
        <v>8.186699255415515</v>
      </c>
      <c r="I1363" s="49" t="n">
        <v>8.023416015592213</v>
      </c>
      <c r="J1363" s="49" t="n">
        <v>7.873032833582828</v>
      </c>
      <c r="K1363" s="49" t="n">
        <v>7.733495598140979</v>
      </c>
      <c r="L1363" s="49" t="n">
        <v>7.603199618527495</v>
      </c>
      <c r="M1363" s="49" t="n">
        <v>7.35304799677055</v>
      </c>
      <c r="N1363" s="49" t="n">
        <v>7.137239511322108</v>
      </c>
      <c r="O1363" s="49" t="n">
        <v>6.943818129611465</v>
      </c>
      <c r="P1363" s="49" t="n">
        <v>6.767774871689529</v>
      </c>
      <c r="Q1363" s="49" t="n">
        <v>6.606009665581646</v>
      </c>
      <c r="R1363" s="49" t="n">
        <v>6.457437404270665</v>
      </c>
      <c r="S1363" s="49" t="n">
        <v>6.317170753942303</v>
      </c>
      <c r="T1363" s="49" t="n">
        <v>6.185535052320557</v>
      </c>
      <c r="U1363" s="49" t="n">
        <v>6.063089804795696</v>
      </c>
      <c r="V1363" s="49" t="n">
        <v>5.943707799053529</v>
      </c>
      <c r="W1363" s="49" t="n">
        <v>5.807728974470717</v>
      </c>
      <c r="X1363" s="49" t="n">
        <v>5.678286538202197</v>
      </c>
      <c r="Y1363" s="49" t="n">
        <v>5.557682268088053</v>
      </c>
      <c r="Z1363" s="49" t="n">
        <v>5.450483519257343</v>
      </c>
      <c r="AA1363" s="49" t="n">
        <v>5.290328462657269</v>
      </c>
      <c r="AB1363" s="49" t="n">
        <v>5.182014803554723</v>
      </c>
      <c r="AC1363" s="49" t="n">
        <v>5.079781228856794</v>
      </c>
      <c r="AD1363" s="49" t="n">
        <v>4.98285545120308</v>
      </c>
      <c r="AE1363" s="49" t="n">
        <v>4.890604108587621</v>
      </c>
      <c r="AF1363" s="50" t="n">
        <v>4.802501431507958</v>
      </c>
    </row>
    <row r="1364" hidden="1" s="108">
      <c r="A1364" s="49" t="inlineStr">
        <is>
          <t>Peru_Offshore_2_low_temp_optimistic</t>
        </is>
      </c>
      <c r="B1364" s="49" t="n">
        <v>12.11115429549715</v>
      </c>
      <c r="C1364" s="49" t="n">
        <v>11.66445665874752</v>
      </c>
      <c r="D1364" s="49" t="n">
        <v>11.29306153550412</v>
      </c>
      <c r="E1364" s="49" t="n">
        <v>10.97518593038512</v>
      </c>
      <c r="F1364" s="49" t="n">
        <v>10.69718327161978</v>
      </c>
      <c r="G1364" s="49" t="n">
        <v>10.44996681538483</v>
      </c>
      <c r="H1364" s="49" t="n">
        <v>10.22719656760566</v>
      </c>
      <c r="I1364" s="49" t="n">
        <v>10.0242821963471</v>
      </c>
      <c r="J1364" s="49" t="n">
        <v>9.837798726660958</v>
      </c>
      <c r="K1364" s="49" t="n">
        <v>9.665126195933665</v>
      </c>
      <c r="L1364" s="49" t="n">
        <v>9.504217898179682</v>
      </c>
      <c r="M1364" s="49" t="n">
        <v>9.190925087842171</v>
      </c>
      <c r="N1364" s="49" t="n">
        <v>8.921382646550061</v>
      </c>
      <c r="O1364" s="49" t="n">
        <v>8.680345858720404</v>
      </c>
      <c r="P1364" s="49" t="n">
        <v>8.461429726946909</v>
      </c>
      <c r="Q1364" s="49" t="n">
        <v>8.260683329957784</v>
      </c>
      <c r="R1364" s="49" t="n">
        <v>8.07672592658286</v>
      </c>
      <c r="S1364" s="49" t="n">
        <v>7.903324328050976</v>
      </c>
      <c r="T1364" s="49" t="n">
        <v>7.740896180524492</v>
      </c>
      <c r="U1364" s="49" t="n">
        <v>7.590158115948599</v>
      </c>
      <c r="V1364" s="49" t="n">
        <v>7.443292205062708</v>
      </c>
      <c r="W1364" s="49" t="n">
        <v>7.275133880877858</v>
      </c>
      <c r="X1364" s="49" t="n">
        <v>7.115279514159252</v>
      </c>
      <c r="Y1364" s="49" t="n">
        <v>6.966668920714654</v>
      </c>
      <c r="Z1364" s="49" t="n">
        <v>6.835134645086606</v>
      </c>
      <c r="AA1364" s="49" t="n">
        <v>6.635958495253038</v>
      </c>
      <c r="AB1364" s="49" t="n">
        <v>6.50292788137256</v>
      </c>
      <c r="AC1364" s="49" t="n">
        <v>6.377625567341537</v>
      </c>
      <c r="AD1364" s="49" t="n">
        <v>6.259066896737831</v>
      </c>
      <c r="AE1364" s="49" t="n">
        <v>6.146444427436673</v>
      </c>
      <c r="AF1364" s="50" t="n">
        <v>6.039087959542261</v>
      </c>
    </row>
    <row r="1365" hidden="1" s="108">
      <c r="A1365" s="49" t="inlineStr">
        <is>
          <t>Peru_PV_2_low_temp_optimistic</t>
        </is>
      </c>
      <c r="B1365" s="49" t="n">
        <v>3.121508367370356</v>
      </c>
      <c r="C1365" s="49" t="n">
        <v>2.965129092628109</v>
      </c>
      <c r="D1365" s="49" t="n">
        <v>2.833893838994702</v>
      </c>
      <c r="E1365" s="49" t="n">
        <v>2.720457808635673</v>
      </c>
      <c r="F1365" s="49" t="n">
        <v>2.620210260716611</v>
      </c>
      <c r="G1365" s="49" t="n">
        <v>2.530086401861589</v>
      </c>
      <c r="H1365" s="49" t="n">
        <v>2.447956223096053</v>
      </c>
      <c r="I1365" s="49" t="n">
        <v>2.372285524334343</v>
      </c>
      <c r="J1365" s="49" t="n">
        <v>2.301936361623255</v>
      </c>
      <c r="K1365" s="49" t="n">
        <v>2.236043744936378</v>
      </c>
      <c r="L1365" s="49" t="n">
        <v>2.173936328923878</v>
      </c>
      <c r="M1365" s="49" t="n">
        <v>2.099895086877104</v>
      </c>
      <c r="N1365" s="49" t="n">
        <v>2.031233517024958</v>
      </c>
      <c r="O1365" s="49" t="n">
        <v>1.966257058006471</v>
      </c>
      <c r="P1365" s="49" t="n">
        <v>1.90462430736396</v>
      </c>
      <c r="Q1365" s="49" t="n">
        <v>1.845266937065754</v>
      </c>
      <c r="R1365" s="49" t="n">
        <v>1.787536206993249</v>
      </c>
      <c r="S1365" s="49" t="n">
        <v>1.73270143467857</v>
      </c>
      <c r="T1365" s="49" t="n">
        <v>1.679796336107308</v>
      </c>
      <c r="U1365" s="49" t="n">
        <v>1.628952494003964</v>
      </c>
      <c r="V1365" s="49" t="n">
        <v>1.579397262088314</v>
      </c>
      <c r="W1365" s="49" t="n">
        <v>1.529599386903747</v>
      </c>
      <c r="X1365" s="49" t="n">
        <v>1.480598723274383</v>
      </c>
      <c r="Y1365" s="49" t="n">
        <v>1.433502039111607</v>
      </c>
      <c r="Z1365" s="49" t="n">
        <v>1.392385764246939</v>
      </c>
      <c r="AA1365" s="49" t="n">
        <v>1.326546232969457</v>
      </c>
      <c r="AB1365" s="49" t="n">
        <v>1.281385873195244</v>
      </c>
      <c r="AC1365" s="49" t="n">
        <v>1.23791426862432</v>
      </c>
      <c r="AD1365" s="49" t="n">
        <v>1.195946713785793</v>
      </c>
      <c r="AE1365" s="49" t="n">
        <v>1.155327906126876</v>
      </c>
      <c r="AF1365" s="50" t="n">
        <v>1.115926073800582</v>
      </c>
    </row>
    <row r="1366" hidden="1" s="108">
      <c r="A1366" s="49" t="inlineStr">
        <is>
          <t>Peru_PV_3_low_temp_optimistic</t>
        </is>
      </c>
      <c r="B1366" s="49" t="n">
        <v>3.286446685423057</v>
      </c>
      <c r="C1366" s="49" t="n">
        <v>3.121210970253355</v>
      </c>
      <c r="D1366" s="49" t="n">
        <v>2.982624000566854</v>
      </c>
      <c r="E1366" s="49" t="n">
        <v>2.862898580415266</v>
      </c>
      <c r="F1366" s="49" t="n">
        <v>2.757146052306561</v>
      </c>
      <c r="G1366" s="49" t="n">
        <v>2.662116777435364</v>
      </c>
      <c r="H1366" s="49" t="n">
        <v>2.575552218498535</v>
      </c>
      <c r="I1366" s="49" t="n">
        <v>2.49582556739594</v>
      </c>
      <c r="J1366" s="49" t="n">
        <v>2.421730178261644</v>
      </c>
      <c r="K1366" s="49" t="n">
        <v>2.352348837589787</v>
      </c>
      <c r="L1366" s="49" t="n">
        <v>2.286969674745228</v>
      </c>
      <c r="M1366" s="49" t="n">
        <v>2.209034141707513</v>
      </c>
      <c r="N1366" s="49" t="n">
        <v>2.136778184957534</v>
      </c>
      <c r="O1366" s="49" t="n">
        <v>2.068413094288313</v>
      </c>
      <c r="P1366" s="49" t="n">
        <v>2.003579625823397</v>
      </c>
      <c r="Q1366" s="49" t="n">
        <v>1.941149583917874</v>
      </c>
      <c r="R1366" s="49" t="n">
        <v>1.880437780911963</v>
      </c>
      <c r="S1366" s="49" t="n">
        <v>1.822787588653988</v>
      </c>
      <c r="T1366" s="49" t="n">
        <v>1.767177969475249</v>
      </c>
      <c r="U1366" s="49" t="n">
        <v>1.713748971794494</v>
      </c>
      <c r="V1366" s="49" t="n">
        <v>1.661683700508592</v>
      </c>
      <c r="W1366" s="49" t="n">
        <v>1.609365052031397</v>
      </c>
      <c r="X1366" s="49" t="n">
        <v>1.557888008954781</v>
      </c>
      <c r="Y1366" s="49" t="n">
        <v>1.508424485176792</v>
      </c>
      <c r="Z1366" s="49" t="n">
        <v>1.465291193866447</v>
      </c>
      <c r="AA1366" s="49" t="n">
        <v>1.395977036065535</v>
      </c>
      <c r="AB1366" s="49" t="n">
        <v>1.348556708001687</v>
      </c>
      <c r="AC1366" s="49" t="n">
        <v>1.30292320264124</v>
      </c>
      <c r="AD1366" s="49" t="n">
        <v>1.258881334987733</v>
      </c>
      <c r="AE1366" s="49" t="n">
        <v>1.216266997910397</v>
      </c>
      <c r="AF1366" s="50" t="n">
        <v>1.174940955082228</v>
      </c>
    </row>
    <row r="1367" hidden="1" s="108">
      <c r="A1367" s="49" t="inlineStr">
        <is>
          <t>Peru_PV_4_low_temp_optimistic</t>
        </is>
      </c>
      <c r="B1367" s="49" t="n">
        <v>3.689327884454859</v>
      </c>
      <c r="C1367" s="49" t="n">
        <v>3.503407805667515</v>
      </c>
      <c r="D1367" s="49" t="n">
        <v>3.347382041091023</v>
      </c>
      <c r="E1367" s="49" t="n">
        <v>3.212535654219454</v>
      </c>
      <c r="F1367" s="49" t="n">
        <v>3.093398581916458</v>
      </c>
      <c r="G1367" s="49" t="n">
        <v>2.986335195441006</v>
      </c>
      <c r="H1367" s="49" t="n">
        <v>2.888818882059982</v>
      </c>
      <c r="I1367" s="49" t="n">
        <v>2.799029760361212</v>
      </c>
      <c r="J1367" s="49" t="n">
        <v>2.715617893931189</v>
      </c>
      <c r="K1367" s="49" t="n">
        <v>2.637557005132881</v>
      </c>
      <c r="L1367" s="49" t="n">
        <v>2.564050396655304</v>
      </c>
      <c r="M1367" s="49" t="n">
        <v>2.476492159309844</v>
      </c>
      <c r="N1367" s="49" t="n">
        <v>2.395398378468032</v>
      </c>
      <c r="O1367" s="49" t="n">
        <v>2.318728807411285</v>
      </c>
      <c r="P1367" s="49" t="n">
        <v>2.246073574242949</v>
      </c>
      <c r="Q1367" s="49" t="n">
        <v>2.176146029376324</v>
      </c>
      <c r="R1367" s="49" t="n">
        <v>2.108164851813371</v>
      </c>
      <c r="S1367" s="49" t="n">
        <v>2.043661814701259</v>
      </c>
      <c r="T1367" s="49" t="n">
        <v>1.981472633688843</v>
      </c>
      <c r="U1367" s="49" t="n">
        <v>1.921756975470749</v>
      </c>
      <c r="V1367" s="49" t="n">
        <v>1.863583485438427</v>
      </c>
      <c r="W1367" s="49" t="n">
        <v>1.805171194993209</v>
      </c>
      <c r="X1367" s="49" t="n">
        <v>1.747677566339651</v>
      </c>
      <c r="Y1367" s="49" t="n">
        <v>1.692433593228188</v>
      </c>
      <c r="Z1367" s="49" t="n">
        <v>1.644335999814322</v>
      </c>
      <c r="AA1367" s="49" t="n">
        <v>1.566483039480157</v>
      </c>
      <c r="AB1367" s="49" t="n">
        <v>1.513448782922243</v>
      </c>
      <c r="AC1367" s="49" t="n">
        <v>1.462395248523789</v>
      </c>
      <c r="AD1367" s="49" t="n">
        <v>1.413096721524643</v>
      </c>
      <c r="AE1367" s="49" t="n">
        <v>1.36536337779847</v>
      </c>
      <c r="AF1367" s="50" t="n">
        <v>1.319034115361439</v>
      </c>
    </row>
    <row r="1368" hidden="1" s="108">
      <c r="A1368" s="49" t="inlineStr">
        <is>
          <t>Peru_Onshore_3_high_temp_optimistic</t>
        </is>
      </c>
      <c r="B1368" s="49" t="n">
        <v>6.621075009563274</v>
      </c>
      <c r="C1368" s="49" t="n">
        <v>6.329398985768286</v>
      </c>
      <c r="D1368" s="49" t="n">
        <v>6.053266599311938</v>
      </c>
      <c r="E1368" s="49" t="n">
        <v>5.78852340279706</v>
      </c>
      <c r="F1368" s="49" t="n">
        <v>5.532168853407963</v>
      </c>
      <c r="G1368" s="49" t="n">
        <v>5.281949162977451</v>
      </c>
      <c r="H1368" s="49" t="n">
        <v>5.036112614788612</v>
      </c>
      <c r="I1368" s="49" t="n">
        <v>4.793255362959793</v>
      </c>
      <c r="J1368" s="49" t="n">
        <v>4.552220285930046</v>
      </c>
      <c r="K1368" s="49" t="n">
        <v>4.312028303940249</v>
      </c>
      <c r="L1368" s="49" t="n">
        <v>4.071830284590222</v>
      </c>
      <c r="M1368" s="49" t="n">
        <v>3.981602363640753</v>
      </c>
      <c r="N1368" s="49" t="n">
        <v>3.912097799474783</v>
      </c>
      <c r="O1368" s="49" t="n">
        <v>3.844869095779266</v>
      </c>
      <c r="P1368" s="49" t="n">
        <v>3.780063579911495</v>
      </c>
      <c r="Q1368" s="49" t="n">
        <v>3.718342216746629</v>
      </c>
      <c r="R1368" s="49" t="n">
        <v>3.657687212295353</v>
      </c>
      <c r="S1368" s="49" t="n">
        <v>3.598426565218873</v>
      </c>
      <c r="T1368" s="49" t="n">
        <v>3.544084297876454</v>
      </c>
      <c r="U1368" s="49" t="n">
        <v>3.489031564107838</v>
      </c>
      <c r="V1368" s="49" t="n">
        <v>3.433677757107446</v>
      </c>
      <c r="W1368" s="49" t="n">
        <v>3.3860213096138</v>
      </c>
      <c r="X1368" s="49" t="n">
        <v>3.340393133305165</v>
      </c>
      <c r="Y1368" s="49" t="n">
        <v>3.295707565231274</v>
      </c>
      <c r="Z1368" s="49" t="n">
        <v>3.257637188299404</v>
      </c>
      <c r="AA1368" s="49" t="n">
        <v>3.169004583053924</v>
      </c>
      <c r="AB1368" s="49" t="n">
        <v>3.119963357062014</v>
      </c>
      <c r="AC1368" s="49" t="n">
        <v>3.072518165003376</v>
      </c>
      <c r="AD1368" s="49" t="n">
        <v>3.026518613616077</v>
      </c>
      <c r="AE1368" s="49" t="n">
        <v>2.981833867801382</v>
      </c>
      <c r="AF1368" s="50" t="n">
        <v>2.93834942699289</v>
      </c>
    </row>
    <row r="1369" hidden="1" s="108">
      <c r="A1369" s="49" t="inlineStr">
        <is>
          <t>Peru_Offshore_1_high_temp_optimistic</t>
        </is>
      </c>
      <c r="B1369" s="49" t="n">
        <v>10.68401109258919</v>
      </c>
      <c r="C1369" s="49" t="n">
        <v>10.19470462465123</v>
      </c>
      <c r="D1369" s="49" t="n">
        <v>9.757547082116911</v>
      </c>
      <c r="E1369" s="49" t="n">
        <v>9.356081364534568</v>
      </c>
      <c r="F1369" s="49" t="n">
        <v>8.979865115108463</v>
      </c>
      <c r="G1369" s="49" t="n">
        <v>8.621820356057411</v>
      </c>
      <c r="H1369" s="49" t="n">
        <v>8.27688756677712</v>
      </c>
      <c r="I1369" s="49" t="n">
        <v>7.941283634980969</v>
      </c>
      <c r="J1369" s="49" t="n">
        <v>7.612065348519756</v>
      </c>
      <c r="K1369" s="49" t="n">
        <v>7.286858605549792</v>
      </c>
      <c r="L1369" s="49" t="n">
        <v>6.963682647901369</v>
      </c>
      <c r="M1369" s="49" t="n">
        <v>6.764256586064141</v>
      </c>
      <c r="N1369" s="49" t="n">
        <v>6.593055092965723</v>
      </c>
      <c r="O1369" s="49" t="n">
        <v>6.440012010782945</v>
      </c>
      <c r="P1369" s="49" t="n">
        <v>6.300966837578325</v>
      </c>
      <c r="Q1369" s="49" t="n">
        <v>6.173367119909764</v>
      </c>
      <c r="R1369" s="49" t="n">
        <v>6.056388602026039</v>
      </c>
      <c r="S1369" s="49" t="n">
        <v>5.945854594011073</v>
      </c>
      <c r="T1369" s="49" t="n">
        <v>5.842125823872118</v>
      </c>
      <c r="U1369" s="49" t="n">
        <v>5.745773102899909</v>
      </c>
      <c r="V1369" s="49" t="n">
        <v>5.651444333473913</v>
      </c>
      <c r="W1369" s="49" t="n">
        <v>5.541556311016459</v>
      </c>
      <c r="X1369" s="49" t="n">
        <v>5.436761413717393</v>
      </c>
      <c r="Y1369" s="49" t="n">
        <v>5.339176649695106</v>
      </c>
      <c r="Z1369" s="49" t="n">
        <v>5.252976650751966</v>
      </c>
      <c r="AA1369" s="49" t="n">
        <v>5.118539683840011</v>
      </c>
      <c r="AB1369" s="49" t="n">
        <v>5.030055566135616</v>
      </c>
      <c r="AC1369" s="49" t="n">
        <v>4.946508818184401</v>
      </c>
      <c r="AD1369" s="49" t="n">
        <v>4.867250292949182</v>
      </c>
      <c r="AE1369" s="49" t="n">
        <v>4.791748866504988</v>
      </c>
      <c r="AF1369" s="50" t="n">
        <v>4.719564721114733</v>
      </c>
    </row>
    <row r="1370" hidden="1" s="108">
      <c r="A1370" s="49" t="inlineStr">
        <is>
          <t>Peru_Offshore_2_high_temp_optimistic</t>
        </is>
      </c>
      <c r="B1370" s="49" t="n">
        <v>12.7858551399315</v>
      </c>
      <c r="C1370" s="49" t="n">
        <v>12.2106957346051</v>
      </c>
      <c r="D1370" s="49" t="n">
        <v>11.70177515584881</v>
      </c>
      <c r="E1370" s="49" t="n">
        <v>11.23871370638114</v>
      </c>
      <c r="F1370" s="49" t="n">
        <v>10.80862985247652</v>
      </c>
      <c r="G1370" s="49" t="n">
        <v>10.4028406623242</v>
      </c>
      <c r="H1370" s="49" t="n">
        <v>10.01518708829954</v>
      </c>
      <c r="I1370" s="49" t="n">
        <v>9.641111459833175</v>
      </c>
      <c r="J1370" s="49" t="n">
        <v>9.277115635126167</v>
      </c>
      <c r="K1370" s="49" t="n">
        <v>8.920425707776852</v>
      </c>
      <c r="L1370" s="49" t="n">
        <v>8.568775269069349</v>
      </c>
      <c r="M1370" s="49" t="n">
        <v>8.32121342291085</v>
      </c>
      <c r="N1370" s="49" t="n">
        <v>8.109441435866959</v>
      </c>
      <c r="O1370" s="49" t="n">
        <v>7.920690750691154</v>
      </c>
      <c r="P1370" s="49" t="n">
        <v>7.749685245324359</v>
      </c>
      <c r="Q1370" s="49" t="n">
        <v>7.59318856217706</v>
      </c>
      <c r="R1370" s="49" t="n">
        <v>7.45015732907529</v>
      </c>
      <c r="S1370" s="49" t="n">
        <v>7.315291843636539</v>
      </c>
      <c r="T1370" s="49" t="n">
        <v>7.189051781416683</v>
      </c>
      <c r="U1370" s="49" t="n">
        <v>7.072163697325083</v>
      </c>
      <c r="V1370" s="49" t="n">
        <v>6.957833415306756</v>
      </c>
      <c r="W1370" s="49" t="n">
        <v>6.823695766214425</v>
      </c>
      <c r="X1370" s="49" t="n">
        <v>6.696011300666413</v>
      </c>
      <c r="Y1370" s="49" t="n">
        <v>6.577469519669573</v>
      </c>
      <c r="Z1370" s="49" t="n">
        <v>6.473373699869773</v>
      </c>
      <c r="AA1370" s="49" t="n">
        <v>6.308000291443236</v>
      </c>
      <c r="AB1370" s="49" t="n">
        <v>6.200976904107771</v>
      </c>
      <c r="AC1370" s="49" t="n">
        <v>6.100213108799974</v>
      </c>
      <c r="AD1370" s="49" t="n">
        <v>6.004885241023536</v>
      </c>
      <c r="AE1370" s="49" t="n">
        <v>5.914319414397706</v>
      </c>
      <c r="AF1370" s="50" t="n">
        <v>5.827957613955468</v>
      </c>
    </row>
    <row r="1371" hidden="1" s="108">
      <c r="A1371" s="49" t="inlineStr">
        <is>
          <t>Peru_PV_2_high_temp_optimistic</t>
        </is>
      </c>
      <c r="B1371" s="49" t="n">
        <v>6.132390858504044</v>
      </c>
      <c r="C1371" s="49" t="n">
        <v>5.713794461651764</v>
      </c>
      <c r="D1371" s="49" t="n">
        <v>5.322994012942574</v>
      </c>
      <c r="E1371" s="49" t="n">
        <v>4.951161518831366</v>
      </c>
      <c r="F1371" s="49" t="n">
        <v>4.59270350597877</v>
      </c>
      <c r="G1371" s="49" t="n">
        <v>4.243858488680194</v>
      </c>
      <c r="H1371" s="49" t="n">
        <v>3.901974098056037</v>
      </c>
      <c r="I1371" s="49" t="n">
        <v>3.565105345294286</v>
      </c>
      <c r="J1371" s="49" t="n">
        <v>3.231777625251145</v>
      </c>
      <c r="K1371" s="49" t="n">
        <v>2.900839948451233</v>
      </c>
      <c r="L1371" s="49" t="n">
        <v>2.571370304416525</v>
      </c>
      <c r="M1371" s="49" t="n">
        <v>2.503231720407394</v>
      </c>
      <c r="N1371" s="49" t="n">
        <v>2.439551409328926</v>
      </c>
      <c r="O1371" s="49" t="n">
        <v>2.378835859728285</v>
      </c>
      <c r="P1371" s="49" t="n">
        <v>2.320813904950988</v>
      </c>
      <c r="Q1371" s="49" t="n">
        <v>2.264534867502555</v>
      </c>
      <c r="R1371" s="49" t="n">
        <v>2.209421807800315</v>
      </c>
      <c r="S1371" s="49" t="n">
        <v>2.156681086897524</v>
      </c>
      <c r="T1371" s="49" t="n">
        <v>2.105439689613516</v>
      </c>
      <c r="U1371" s="49" t="n">
        <v>2.055844587737028</v>
      </c>
      <c r="V1371" s="49" t="n">
        <v>2.007188535354292</v>
      </c>
      <c r="W1371" s="49" t="n">
        <v>1.95796260175076</v>
      </c>
      <c r="X1371" s="49" t="n">
        <v>1.909244984543274</v>
      </c>
      <c r="Y1371" s="49" t="n">
        <v>1.862105109402816</v>
      </c>
      <c r="Z1371" s="49" t="n">
        <v>1.820484097848457</v>
      </c>
      <c r="AA1371" s="49" t="n">
        <v>1.754812223926801</v>
      </c>
      <c r="AB1371" s="49" t="n">
        <v>1.708808071957592</v>
      </c>
      <c r="AC1371" s="49" t="n">
        <v>1.664230147960884</v>
      </c>
      <c r="AD1371" s="49" t="n">
        <v>1.620917113136871</v>
      </c>
      <c r="AE1371" s="49" t="n">
        <v>1.578733729217969</v>
      </c>
      <c r="AF1371" s="50" t="n">
        <v>1.53756562171494</v>
      </c>
    </row>
    <row r="1372" hidden="1" s="108">
      <c r="A1372" s="49" t="inlineStr">
        <is>
          <t>Peru_PV_3_high_temp_optimistic</t>
        </is>
      </c>
      <c r="B1372" s="49" t="n">
        <v>6.403056541611798</v>
      </c>
      <c r="C1372" s="49" t="n">
        <v>5.966640156735645</v>
      </c>
      <c r="D1372" s="49" t="n">
        <v>5.559541846241366</v>
      </c>
      <c r="E1372" s="49" t="n">
        <v>5.172416980493661</v>
      </c>
      <c r="F1372" s="49" t="n">
        <v>4.799343138946601</v>
      </c>
      <c r="G1372" s="49" t="n">
        <v>4.436336034660449</v>
      </c>
      <c r="H1372" s="49" t="n">
        <v>4.080584615005535</v>
      </c>
      <c r="I1372" s="49" t="n">
        <v>3.730025963032045</v>
      </c>
      <c r="J1372" s="49" t="n">
        <v>3.383094512881637</v>
      </c>
      <c r="K1372" s="49" t="n">
        <v>3.038566735560909</v>
      </c>
      <c r="L1372" s="49" t="n">
        <v>2.695460983473181</v>
      </c>
      <c r="M1372" s="49" t="n">
        <v>2.623876070650945</v>
      </c>
      <c r="N1372" s="49" t="n">
        <v>2.556999817326363</v>
      </c>
      <c r="O1372" s="49" t="n">
        <v>2.493254517669169</v>
      </c>
      <c r="P1372" s="49" t="n">
        <v>2.432355948001582</v>
      </c>
      <c r="Q1372" s="49" t="n">
        <v>2.373298842551814</v>
      </c>
      <c r="R1372" s="49" t="n">
        <v>2.315472955595859</v>
      </c>
      <c r="S1372" s="49" t="n">
        <v>2.260159648447591</v>
      </c>
      <c r="T1372" s="49" t="n">
        <v>2.206434609514779</v>
      </c>
      <c r="U1372" s="49" t="n">
        <v>2.154455406415244</v>
      </c>
      <c r="V1372" s="49" t="n">
        <v>2.103472337788298</v>
      </c>
      <c r="W1372" s="49" t="n">
        <v>2.051895202052057</v>
      </c>
      <c r="X1372" s="49" t="n">
        <v>2.000855368211834</v>
      </c>
      <c r="Y1372" s="49" t="n">
        <v>1.951488808366653</v>
      </c>
      <c r="Z1372" s="49" t="n">
        <v>1.90798169170337</v>
      </c>
      <c r="AA1372" s="49" t="n">
        <v>1.838925234296024</v>
      </c>
      <c r="AB1372" s="49" t="n">
        <v>1.790757268225723</v>
      </c>
      <c r="AC1372" s="49" t="n">
        <v>1.744101375944385</v>
      </c>
      <c r="AD1372" s="49" t="n">
        <v>1.698786086636813</v>
      </c>
      <c r="AE1372" s="49" t="n">
        <v>1.654667670803895</v>
      </c>
      <c r="AF1372" s="50" t="n">
        <v>1.611624574402586</v>
      </c>
    </row>
    <row r="1373" hidden="1" s="108">
      <c r="A1373" s="49" t="inlineStr">
        <is>
          <t>Peru_PV_4_high_temp_optimistic</t>
        </is>
      </c>
      <c r="B1373" s="49" t="n">
        <v>7.072060616674085</v>
      </c>
      <c r="C1373" s="49" t="n">
        <v>6.589978659932589</v>
      </c>
      <c r="D1373" s="49" t="n">
        <v>6.141705044243057</v>
      </c>
      <c r="E1373" s="49" t="n">
        <v>5.71632948884735</v>
      </c>
      <c r="F1373" s="49" t="n">
        <v>5.306927662472421</v>
      </c>
      <c r="G1373" s="49" t="n">
        <v>4.908832196638791</v>
      </c>
      <c r="H1373" s="49" t="n">
        <v>4.518741420995626</v>
      </c>
      <c r="I1373" s="49" t="n">
        <v>4.134223937473063</v>
      </c>
      <c r="J1373" s="49" t="n">
        <v>3.753426266558409</v>
      </c>
      <c r="K1373" s="49" t="n">
        <v>3.374891718205776</v>
      </c>
      <c r="L1373" s="49" t="n">
        <v>2.997443523569853</v>
      </c>
      <c r="M1373" s="49" t="n">
        <v>2.917413327517661</v>
      </c>
      <c r="N1373" s="49" t="n">
        <v>2.842735327068792</v>
      </c>
      <c r="O1373" s="49" t="n">
        <v>2.771614422275347</v>
      </c>
      <c r="P1373" s="49" t="n">
        <v>2.703728550936036</v>
      </c>
      <c r="Q1373" s="49" t="n">
        <v>2.637933356105556</v>
      </c>
      <c r="R1373" s="49" t="n">
        <v>2.57353406391527</v>
      </c>
      <c r="S1373" s="49" t="n">
        <v>2.511992722370248</v>
      </c>
      <c r="T1373" s="49" t="n">
        <v>2.452256446325897</v>
      </c>
      <c r="U1373" s="49" t="n">
        <v>2.394505882829698</v>
      </c>
      <c r="V1373" s="49" t="n">
        <v>2.337886527557032</v>
      </c>
      <c r="W1373" s="49" t="n">
        <v>2.280590618447789</v>
      </c>
      <c r="X1373" s="49" t="n">
        <v>2.223900732129565</v>
      </c>
      <c r="Y1373" s="49" t="n">
        <v>2.169110955867847</v>
      </c>
      <c r="Z1373" s="49" t="n">
        <v>2.120987685826662</v>
      </c>
      <c r="AA1373" s="49" t="n">
        <v>2.043759576024174</v>
      </c>
      <c r="AB1373" s="49" t="n">
        <v>1.990317333586307</v>
      </c>
      <c r="AC1373" s="49" t="n">
        <v>1.938586879760775</v>
      </c>
      <c r="AD1373" s="49" t="n">
        <v>1.888371256074721</v>
      </c>
      <c r="AE1373" s="49" t="n">
        <v>1.839505363593371</v>
      </c>
      <c r="AF1373" s="50" t="n">
        <v>1.791849572491144</v>
      </c>
    </row>
    <row r="1374" hidden="1" s="108">
      <c r="A1374" s="49" t="inlineStr">
        <is>
          <t>Pakistan_Onshore_2_low_temp_optimistic</t>
        </is>
      </c>
      <c r="B1374" s="49" t="n">
        <v>4.046754434122133</v>
      </c>
      <c r="C1374" s="49" t="n">
        <v>3.927659181384648</v>
      </c>
      <c r="D1374" s="49" t="n">
        <v>3.822400363186496</v>
      </c>
      <c r="E1374" s="49" t="n">
        <v>3.727943526113547</v>
      </c>
      <c r="F1374" s="49" t="n">
        <v>3.64213828346555</v>
      </c>
      <c r="G1374" s="49" t="n">
        <v>3.563408479097345</v>
      </c>
      <c r="H1374" s="49" t="n">
        <v>3.490566425051448</v>
      </c>
      <c r="I1374" s="49" t="n">
        <v>3.422696210301829</v>
      </c>
      <c r="J1374" s="49" t="n">
        <v>3.359077504812481</v>
      </c>
      <c r="K1374" s="49" t="n">
        <v>3.29913415318086</v>
      </c>
      <c r="L1374" s="49" t="n">
        <v>3.242398509179881</v>
      </c>
      <c r="M1374" s="49" t="n">
        <v>3.156893611020551</v>
      </c>
      <c r="N1374" s="49" t="n">
        <v>3.089860096773157</v>
      </c>
      <c r="O1374" s="49" t="n">
        <v>3.025231537177386</v>
      </c>
      <c r="P1374" s="49" t="n">
        <v>2.963108500833659</v>
      </c>
      <c r="Q1374" s="49" t="n">
        <v>2.904029798849323</v>
      </c>
      <c r="R1374" s="49" t="n">
        <v>2.846243467661015</v>
      </c>
      <c r="S1374" s="49" t="n">
        <v>2.790013833751202</v>
      </c>
      <c r="T1374" s="49" t="n">
        <v>2.738309835791411</v>
      </c>
      <c r="U1374" s="49" t="n">
        <v>2.686332754972564</v>
      </c>
      <c r="V1374" s="49" t="n">
        <v>2.634428016112263</v>
      </c>
      <c r="W1374" s="49" t="n">
        <v>2.589396139021021</v>
      </c>
      <c r="X1374" s="49" t="n">
        <v>2.54633330747823</v>
      </c>
      <c r="Y1374" s="49" t="n">
        <v>2.504314337783309</v>
      </c>
      <c r="Z1374" s="49" t="n">
        <v>2.468049494455083</v>
      </c>
      <c r="AA1374" s="49" t="n">
        <v>2.390035624836701</v>
      </c>
      <c r="AB1374" s="49" t="n">
        <v>2.345232882441639</v>
      </c>
      <c r="AC1374" s="49" t="n">
        <v>2.302003296208585</v>
      </c>
      <c r="AD1374" s="49" t="n">
        <v>2.260208022046885</v>
      </c>
      <c r="AE1374" s="49" t="n">
        <v>2.219725910416664</v>
      </c>
      <c r="AF1374" s="50" t="n">
        <v>2.180450608815949</v>
      </c>
    </row>
    <row r="1375" hidden="1" s="108">
      <c r="A1375" s="49" t="inlineStr">
        <is>
          <t>Pakistan_Onshore_3_low_temp_optimistic</t>
        </is>
      </c>
      <c r="B1375" s="49" t="n">
        <v>5.275155176237977</v>
      </c>
      <c r="C1375" s="49" t="n">
        <v>5.119333329250689</v>
      </c>
      <c r="D1375" s="49" t="n">
        <v>4.981814620453833</v>
      </c>
      <c r="E1375" s="49" t="n">
        <v>4.858582153067815</v>
      </c>
      <c r="F1375" s="49" t="n">
        <v>4.746789310669927</v>
      </c>
      <c r="G1375" s="49" t="n">
        <v>4.644349618896817</v>
      </c>
      <c r="H1375" s="49" t="n">
        <v>4.549690845281015</v>
      </c>
      <c r="I1375" s="49" t="n">
        <v>4.461600529929136</v>
      </c>
      <c r="J1375" s="49" t="n">
        <v>4.379125120961907</v>
      </c>
      <c r="K1375" s="49" t="n">
        <v>4.301501924783826</v>
      </c>
      <c r="L1375" s="49" t="n">
        <v>4.228111893234316</v>
      </c>
      <c r="M1375" s="49" t="n">
        <v>4.116831590162186</v>
      </c>
      <c r="N1375" s="49" t="n">
        <v>4.029966380370047</v>
      </c>
      <c r="O1375" s="49" t="n">
        <v>3.946263702198931</v>
      </c>
      <c r="P1375" s="49" t="n">
        <v>3.865856800963738</v>
      </c>
      <c r="Q1375" s="49" t="n">
        <v>3.789458601113429</v>
      </c>
      <c r="R1375" s="49" t="n">
        <v>3.71475186755527</v>
      </c>
      <c r="S1375" s="49" t="n">
        <v>3.642086459748378</v>
      </c>
      <c r="T1375" s="49" t="n">
        <v>3.575389703485929</v>
      </c>
      <c r="U1375" s="49" t="n">
        <v>3.508314329356047</v>
      </c>
      <c r="V1375" s="49" t="n">
        <v>3.441317485559254</v>
      </c>
      <c r="W1375" s="49" t="n">
        <v>3.383430038395823</v>
      </c>
      <c r="X1375" s="49" t="n">
        <v>3.328116935502377</v>
      </c>
      <c r="Y1375" s="49" t="n">
        <v>3.274154137687813</v>
      </c>
      <c r="Z1375" s="49" t="n">
        <v>3.22776960606047</v>
      </c>
      <c r="AA1375" s="49" t="n">
        <v>3.126154551657144</v>
      </c>
      <c r="AB1375" s="49" t="n">
        <v>3.068424298526016</v>
      </c>
      <c r="AC1375" s="49" t="n">
        <v>3.012744154364575</v>
      </c>
      <c r="AD1375" s="49" t="n">
        <v>2.958930024774619</v>
      </c>
      <c r="AE1375" s="49" t="n">
        <v>2.906821233921876</v>
      </c>
      <c r="AF1375" s="50" t="n">
        <v>2.856276686961771</v>
      </c>
    </row>
    <row r="1376" hidden="1" s="108">
      <c r="A1376" s="49" t="inlineStr">
        <is>
          <t>Pakistan_Offshore_1_low_temp_optimistic</t>
        </is>
      </c>
      <c r="B1376" s="49" t="n">
        <v>7.835038790448237</v>
      </c>
      <c r="C1376" s="49" t="n">
        <v>7.551911875795918</v>
      </c>
      <c r="D1376" s="49" t="n">
        <v>7.31506236974545</v>
      </c>
      <c r="E1376" s="49" t="n">
        <v>7.111113747546237</v>
      </c>
      <c r="F1376" s="49" t="n">
        <v>6.93168576914559</v>
      </c>
      <c r="G1376" s="49" t="n">
        <v>6.771198233452813</v>
      </c>
      <c r="H1376" s="49" t="n">
        <v>6.625757635187054</v>
      </c>
      <c r="I1376" s="49" t="n">
        <v>6.492544888871639</v>
      </c>
      <c r="J1376" s="49" t="n">
        <v>6.369456526673162</v>
      </c>
      <c r="K1376" s="49" t="n">
        <v>6.2548834221375</v>
      </c>
      <c r="L1376" s="49" t="n">
        <v>6.147568475868545</v>
      </c>
      <c r="M1376" s="49" t="n">
        <v>5.945863518994461</v>
      </c>
      <c r="N1376" s="49" t="n">
        <v>5.771110877546257</v>
      </c>
      <c r="O1376" s="49" t="n">
        <v>5.61394759006299</v>
      </c>
      <c r="P1376" s="49" t="n">
        <v>5.470450595468069</v>
      </c>
      <c r="Q1376" s="49" t="n">
        <v>5.338191610516232</v>
      </c>
      <c r="R1376" s="49" t="n">
        <v>5.216320204991217</v>
      </c>
      <c r="S1376" s="49" t="n">
        <v>5.101008527369957</v>
      </c>
      <c r="T1376" s="49" t="n">
        <v>4.992510620181431</v>
      </c>
      <c r="U1376" s="49" t="n">
        <v>4.891263925457867</v>
      </c>
      <c r="V1376" s="49" t="n">
        <v>4.792469631468298</v>
      </c>
      <c r="W1376" s="49" t="n">
        <v>4.680742729318148</v>
      </c>
      <c r="X1376" s="49" t="n">
        <v>4.574172118316431</v>
      </c>
      <c r="Y1376" s="49" t="n">
        <v>4.474558176883954</v>
      </c>
      <c r="Z1376" s="49" t="n">
        <v>4.385474238508662</v>
      </c>
      <c r="AA1376" s="49" t="n">
        <v>4.254971670881445</v>
      </c>
      <c r="AB1376" s="49" t="n">
        <v>4.165085428588292</v>
      </c>
      <c r="AC1376" s="49" t="n">
        <v>4.079990646567611</v>
      </c>
      <c r="AD1376" s="49" t="n">
        <v>3.9990813634981</v>
      </c>
      <c r="AE1376" s="49" t="n">
        <v>3.921860528886901</v>
      </c>
      <c r="AF1376" s="50" t="n">
        <v>3.847915443022712</v>
      </c>
    </row>
    <row r="1377" hidden="1" s="108">
      <c r="A1377" s="49" t="inlineStr">
        <is>
          <t>Pakistan_Offshore_2_low_temp_optimistic</t>
        </is>
      </c>
      <c r="B1377" s="49" t="n">
        <v>10.28704732463597</v>
      </c>
      <c r="C1377" s="49" t="n">
        <v>9.91108019178991</v>
      </c>
      <c r="D1377" s="49" t="n">
        <v>9.597635254375339</v>
      </c>
      <c r="E1377" s="49" t="n">
        <v>9.328633146314365</v>
      </c>
      <c r="F1377" s="49" t="n">
        <v>9.09274748139245</v>
      </c>
      <c r="G1377" s="49" t="n">
        <v>8.882436390118214</v>
      </c>
      <c r="H1377" s="49" t="n">
        <v>8.692437721212084</v>
      </c>
      <c r="I1377" s="49" t="n">
        <v>8.518941489897088</v>
      </c>
      <c r="J1377" s="49" t="n">
        <v>8.359104922786306</v>
      </c>
      <c r="K1377" s="49" t="n">
        <v>8.210753383017725</v>
      </c>
      <c r="L1377" s="49" t="n">
        <v>8.072188020213504</v>
      </c>
      <c r="M1377" s="49" t="n">
        <v>7.806645971862624</v>
      </c>
      <c r="N1377" s="49" t="n">
        <v>7.577471079051192</v>
      </c>
      <c r="O1377" s="49" t="n">
        <v>7.372008036743656</v>
      </c>
      <c r="P1377" s="49" t="n">
        <v>7.18495543553748</v>
      </c>
      <c r="Q1377" s="49" t="n">
        <v>7.01303239529888</v>
      </c>
      <c r="R1377" s="49" t="n">
        <v>6.855091222540127</v>
      </c>
      <c r="S1377" s="49" t="n">
        <v>6.7059577832298</v>
      </c>
      <c r="T1377" s="49" t="n">
        <v>6.565977273114049</v>
      </c>
      <c r="U1377" s="49" t="n">
        <v>6.435742942025539</v>
      </c>
      <c r="V1377" s="49" t="n">
        <v>6.308766581192715</v>
      </c>
      <c r="W1377" s="49" t="n">
        <v>6.164329869430455</v>
      </c>
      <c r="X1377" s="49" t="n">
        <v>6.026764096279232</v>
      </c>
      <c r="Y1377" s="49" t="n">
        <v>5.89849999249501</v>
      </c>
      <c r="Z1377" s="49" t="n">
        <v>5.784362524913926</v>
      </c>
      <c r="AA1377" s="49" t="n">
        <v>5.614148249576321</v>
      </c>
      <c r="AB1377" s="49" t="n">
        <v>5.498718344264874</v>
      </c>
      <c r="AC1377" s="49" t="n">
        <v>5.389651921742675</v>
      </c>
      <c r="AD1377" s="49" t="n">
        <v>5.286126885842678</v>
      </c>
      <c r="AE1377" s="49" t="n">
        <v>5.187468595255631</v>
      </c>
      <c r="AF1377" s="50" t="n">
        <v>5.093116593829865</v>
      </c>
    </row>
    <row r="1378" hidden="1" s="108">
      <c r="A1378" s="49" t="inlineStr">
        <is>
          <t>Pakistan_PV_2_low_temp_optimistic</t>
        </is>
      </c>
      <c r="B1378" s="49" t="n">
        <v>2.783915189137284</v>
      </c>
      <c r="C1378" s="49" t="n">
        <v>2.647716044016386</v>
      </c>
      <c r="D1378" s="49" t="n">
        <v>2.532999140703213</v>
      </c>
      <c r="E1378" s="49" t="n">
        <v>2.433493367852856</v>
      </c>
      <c r="F1378" s="49" t="n">
        <v>2.345261985578749</v>
      </c>
      <c r="G1378" s="49" t="n">
        <v>2.265688200023285</v>
      </c>
      <c r="H1378" s="49" t="n">
        <v>2.192953344275997</v>
      </c>
      <c r="I1378" s="49" t="n">
        <v>2.125747457117461</v>
      </c>
      <c r="J1378" s="49" t="n">
        <v>2.063098902835881</v>
      </c>
      <c r="K1378" s="49" t="n">
        <v>2.004269094721376</v>
      </c>
      <c r="L1378" s="49" t="n">
        <v>1.948684780244532</v>
      </c>
      <c r="M1378" s="49" t="n">
        <v>1.882687111565422</v>
      </c>
      <c r="N1378" s="49" t="n">
        <v>1.821311762674068</v>
      </c>
      <c r="O1378" s="49" t="n">
        <v>1.763111564107766</v>
      </c>
      <c r="P1378" s="49" t="n">
        <v>1.707794962781054</v>
      </c>
      <c r="Q1378" s="49" t="n">
        <v>1.654449292889185</v>
      </c>
      <c r="R1378" s="49" t="n">
        <v>1.602520152762831</v>
      </c>
      <c r="S1378" s="49" t="n">
        <v>1.553091914172042</v>
      </c>
      <c r="T1378" s="49" t="n">
        <v>1.505338883298404</v>
      </c>
      <c r="U1378" s="49" t="n">
        <v>1.459373368904791</v>
      </c>
      <c r="V1378" s="49" t="n">
        <v>1.414534931040143</v>
      </c>
      <c r="W1378" s="49" t="n">
        <v>1.369520696201612</v>
      </c>
      <c r="X1378" s="49" t="n">
        <v>1.325211317959968</v>
      </c>
      <c r="Y1378" s="49" t="n">
        <v>1.282552404071803</v>
      </c>
      <c r="Z1378" s="49" t="n">
        <v>1.245027735839019</v>
      </c>
      <c r="AA1378" s="49" t="n">
        <v>1.186394970895214</v>
      </c>
      <c r="AB1378" s="49" t="n">
        <v>1.145458612709215</v>
      </c>
      <c r="AC1378" s="49" t="n">
        <v>1.105987645040968</v>
      </c>
      <c r="AD1378" s="49" t="n">
        <v>1.067823954131195</v>
      </c>
      <c r="AE1378" s="49" t="n">
        <v>1.03083455829722</v>
      </c>
      <c r="AF1378" s="50" t="n">
        <v>0.9949065896939862</v>
      </c>
    </row>
    <row r="1379" hidden="1" s="108">
      <c r="A1379" s="49" t="inlineStr">
        <is>
          <t>Pakistan_PV_3_low_temp_optimistic</t>
        </is>
      </c>
      <c r="B1379" s="49" t="n">
        <v>2.909162991048717</v>
      </c>
      <c r="C1379" s="49" t="n">
        <v>2.766242915018296</v>
      </c>
      <c r="D1379" s="49" t="n">
        <v>2.645947867558984</v>
      </c>
      <c r="E1379" s="49" t="n">
        <v>2.541671566822013</v>
      </c>
      <c r="F1379" s="49" t="n">
        <v>2.449266821308637</v>
      </c>
      <c r="G1379" s="49" t="n">
        <v>2.365976924361398</v>
      </c>
      <c r="H1379" s="49" t="n">
        <v>2.289885959358727</v>
      </c>
      <c r="I1379" s="49" t="n">
        <v>2.219613914415604</v>
      </c>
      <c r="J1379" s="49" t="n">
        <v>2.154137196820734</v>
      </c>
      <c r="K1379" s="49" t="n">
        <v>2.092677729274035</v>
      </c>
      <c r="L1379" s="49" t="n">
        <v>2.034631614842304</v>
      </c>
      <c r="M1379" s="49" t="n">
        <v>1.965661774110738</v>
      </c>
      <c r="N1379" s="49" t="n">
        <v>1.901550540451771</v>
      </c>
      <c r="O1379" s="49" t="n">
        <v>1.840775670571333</v>
      </c>
      <c r="P1379" s="49" t="n">
        <v>1.783030887841783</v>
      </c>
      <c r="Q1379" s="49" t="n">
        <v>1.727356039616285</v>
      </c>
      <c r="R1379" s="49" t="n">
        <v>1.67316787064789</v>
      </c>
      <c r="S1379" s="49" t="n">
        <v>1.62160821641959</v>
      </c>
      <c r="T1379" s="49" t="n">
        <v>1.57180823350663</v>
      </c>
      <c r="U1379" s="49" t="n">
        <v>1.523886477463291</v>
      </c>
      <c r="V1379" s="49" t="n">
        <v>1.477147856736625</v>
      </c>
      <c r="W1379" s="49" t="n">
        <v>1.430210441276615</v>
      </c>
      <c r="X1379" s="49" t="n">
        <v>1.384011101553739</v>
      </c>
      <c r="Y1379" s="49" t="n">
        <v>1.339545565975995</v>
      </c>
      <c r="Z1379" s="49" t="n">
        <v>1.300482082123155</v>
      </c>
      <c r="AA1379" s="49" t="n">
        <v>1.239189153690118</v>
      </c>
      <c r="AB1379" s="49" t="n">
        <v>1.196525595161391</v>
      </c>
      <c r="AC1379" s="49" t="n">
        <v>1.155401135183956</v>
      </c>
      <c r="AD1379" s="49" t="n">
        <v>1.115649322106975</v>
      </c>
      <c r="AE1379" s="49" t="n">
        <v>1.07713016870915</v>
      </c>
      <c r="AF1379" s="50" t="n">
        <v>1.039724867751879</v>
      </c>
    </row>
    <row r="1380" hidden="1" s="108">
      <c r="A1380" s="49" t="inlineStr">
        <is>
          <t>Pakistan_PV_4_low_temp_optimistic</t>
        </is>
      </c>
      <c r="B1380" s="49" t="n">
        <v>3.293105412894164</v>
      </c>
      <c r="C1380" s="49" t="n">
        <v>3.12964835743278</v>
      </c>
      <c r="D1380" s="49" t="n">
        <v>2.992262230200764</v>
      </c>
      <c r="E1380" s="49" t="n">
        <v>2.873335417232143</v>
      </c>
      <c r="F1380" s="49" t="n">
        <v>2.768089762815017</v>
      </c>
      <c r="G1380" s="49" t="n">
        <v>2.673349227941052</v>
      </c>
      <c r="H1380" s="49" t="n">
        <v>2.586906500118545</v>
      </c>
      <c r="I1380" s="49" t="n">
        <v>2.507171696109067</v>
      </c>
      <c r="J1380" s="49" t="n">
        <v>2.432965559142052</v>
      </c>
      <c r="K1380" s="49" t="n">
        <v>2.363391679259309</v>
      </c>
      <c r="L1380" s="49" t="n">
        <v>2.297754305596013</v>
      </c>
      <c r="M1380" s="49" t="n">
        <v>2.219660316587211</v>
      </c>
      <c r="N1380" s="49" t="n">
        <v>2.147163785002135</v>
      </c>
      <c r="O1380" s="49" t="n">
        <v>2.078505845929723</v>
      </c>
      <c r="P1380" s="49" t="n">
        <v>2.013332547714175</v>
      </c>
      <c r="Q1380" s="49" t="n">
        <v>1.950534695409448</v>
      </c>
      <c r="R1380" s="49" t="n">
        <v>1.889438610706968</v>
      </c>
      <c r="S1380" s="49" t="n">
        <v>1.831363212256013</v>
      </c>
      <c r="T1380" s="49" t="n">
        <v>1.775304940501452</v>
      </c>
      <c r="U1380" s="49" t="n">
        <v>1.72140075410215</v>
      </c>
      <c r="V1380" s="49" t="n">
        <v>1.668847934397856</v>
      </c>
      <c r="W1380" s="49" t="n">
        <v>1.616060722333179</v>
      </c>
      <c r="X1380" s="49" t="n">
        <v>1.564108910964807</v>
      </c>
      <c r="Y1380" s="49" t="n">
        <v>1.514142085212697</v>
      </c>
      <c r="Z1380" s="49" t="n">
        <v>1.470394172098122</v>
      </c>
      <c r="AA1380" s="49" t="n">
        <v>1.400971881587732</v>
      </c>
      <c r="AB1380" s="49" t="n">
        <v>1.353037118189377</v>
      </c>
      <c r="AC1380" s="49" t="n">
        <v>1.306862116827133</v>
      </c>
      <c r="AD1380" s="49" t="n">
        <v>1.262254494104497</v>
      </c>
      <c r="AE1380" s="49" t="n">
        <v>1.219052474971251</v>
      </c>
      <c r="AF1380" s="50" t="n">
        <v>1.177118780358844</v>
      </c>
    </row>
    <row r="1381" hidden="1" s="108">
      <c r="A1381" s="49" t="inlineStr">
        <is>
          <t>Pakistan_Onshore_2_high_temp_optimistic</t>
        </is>
      </c>
      <c r="B1381" s="49" t="n">
        <v>5.126461843156369</v>
      </c>
      <c r="C1381" s="49" t="n">
        <v>4.895642292107761</v>
      </c>
      <c r="D1381" s="49" t="n">
        <v>4.676653644462688</v>
      </c>
      <c r="E1381" s="49" t="n">
        <v>4.46641255159703</v>
      </c>
      <c r="F1381" s="49" t="n">
        <v>4.262700017216072</v>
      </c>
      <c r="G1381" s="49" t="n">
        <v>4.063857359216539</v>
      </c>
      <c r="H1381" s="49" t="n">
        <v>3.868603602061537</v>
      </c>
      <c r="I1381" s="49" t="n">
        <v>3.675920510828576</v>
      </c>
      <c r="J1381" s="49" t="n">
        <v>3.484977301245233</v>
      </c>
      <c r="K1381" s="49" t="n">
        <v>3.295079643440261</v>
      </c>
      <c r="L1381" s="49" t="n">
        <v>3.105634089601048</v>
      </c>
      <c r="M1381" s="49" t="n">
        <v>3.036891399622118</v>
      </c>
      <c r="N1381" s="49" t="n">
        <v>2.983724569558302</v>
      </c>
      <c r="O1381" s="49" t="n">
        <v>2.932269818707211</v>
      </c>
      <c r="P1381" s="49" t="n">
        <v>2.882637526235158</v>
      </c>
      <c r="Q1381" s="49" t="n">
        <v>2.835323921166197</v>
      </c>
      <c r="R1381" s="49" t="n">
        <v>2.788812759403272</v>
      </c>
      <c r="S1381" s="49" t="n">
        <v>2.743350282761318</v>
      </c>
      <c r="T1381" s="49" t="n">
        <v>2.701583280069211</v>
      </c>
      <c r="U1381" s="49" t="n">
        <v>2.659283351689839</v>
      </c>
      <c r="V1381" s="49" t="n">
        <v>2.616758077011391</v>
      </c>
      <c r="W1381" s="49" t="n">
        <v>2.58003037120775</v>
      </c>
      <c r="X1381" s="49" t="n">
        <v>2.544831861461962</v>
      </c>
      <c r="Y1381" s="49" t="n">
        <v>2.510347300395466</v>
      </c>
      <c r="Z1381" s="49" t="n">
        <v>2.480837883201598</v>
      </c>
      <c r="AA1381" s="49" t="n">
        <v>2.413352236516618</v>
      </c>
      <c r="AB1381" s="49" t="n">
        <v>2.375612160171529</v>
      </c>
      <c r="AC1381" s="49" t="n">
        <v>2.339076859668067</v>
      </c>
      <c r="AD1381" s="49" t="n">
        <v>2.303633537811717</v>
      </c>
      <c r="AE1381" s="49" t="n">
        <v>2.269184074797591</v>
      </c>
      <c r="AF1381" s="50" t="n">
        <v>2.235642609153473</v>
      </c>
    </row>
    <row r="1382" hidden="1" s="108">
      <c r="A1382" s="49" t="inlineStr">
        <is>
          <t>Pakistan_Onshore_3_high_temp_optimistic</t>
        </is>
      </c>
      <c r="B1382" s="49" t="n">
        <v>6.443326339614895</v>
      </c>
      <c r="C1382" s="49" t="n">
        <v>6.162498100989726</v>
      </c>
      <c r="D1382" s="49" t="n">
        <v>5.897222459543682</v>
      </c>
      <c r="E1382" s="49" t="n">
        <v>5.643363181061859</v>
      </c>
      <c r="F1382" s="49" t="n">
        <v>5.39793284143598</v>
      </c>
      <c r="G1382" s="49" t="n">
        <v>5.15868733008326</v>
      </c>
      <c r="H1382" s="49" t="n">
        <v>4.923882140555284</v>
      </c>
      <c r="I1382" s="49" t="n">
        <v>4.692118760763595</v>
      </c>
      <c r="J1382" s="49" t="n">
        <v>4.46224388823881</v>
      </c>
      <c r="K1382" s="49" t="n">
        <v>4.233280964467808</v>
      </c>
      <c r="L1382" s="49" t="n">
        <v>4.004382200257469</v>
      </c>
      <c r="M1382" s="49" t="n">
        <v>3.915576587541629</v>
      </c>
      <c r="N1382" s="49" t="n">
        <v>3.847414697792325</v>
      </c>
      <c r="O1382" s="49" t="n">
        <v>3.781509686402109</v>
      </c>
      <c r="P1382" s="49" t="n">
        <v>3.718007031561747</v>
      </c>
      <c r="Q1382" s="49" t="n">
        <v>3.657563467509682</v>
      </c>
      <c r="R1382" s="49" t="n">
        <v>3.598168661868073</v>
      </c>
      <c r="S1382" s="49" t="n">
        <v>3.540148509341912</v>
      </c>
      <c r="T1382" s="49" t="n">
        <v>3.487008690332181</v>
      </c>
      <c r="U1382" s="49" t="n">
        <v>3.433146660573407</v>
      </c>
      <c r="V1382" s="49" t="n">
        <v>3.378970149702683</v>
      </c>
      <c r="W1382" s="49" t="n">
        <v>3.332450809450171</v>
      </c>
      <c r="X1382" s="49" t="n">
        <v>3.287955302010987</v>
      </c>
      <c r="Y1382" s="49" t="n">
        <v>3.244404208705876</v>
      </c>
      <c r="Z1382" s="49" t="n">
        <v>3.207442328774841</v>
      </c>
      <c r="AA1382" s="49" t="n">
        <v>3.120171796085858</v>
      </c>
      <c r="AB1382" s="49" t="n">
        <v>3.072302038183418</v>
      </c>
      <c r="AC1382" s="49" t="n">
        <v>3.02602690377048</v>
      </c>
      <c r="AD1382" s="49" t="n">
        <v>2.981197285506917</v>
      </c>
      <c r="AE1382" s="49" t="n">
        <v>2.937683488305035</v>
      </c>
      <c r="AF1382" s="50" t="n">
        <v>2.895372029720229</v>
      </c>
    </row>
    <row r="1383" hidden="1" s="108">
      <c r="A1383" s="49" t="inlineStr">
        <is>
          <t>Pakistan_Offshore_1_high_temp_optimistic</t>
        </is>
      </c>
      <c r="B1383" s="49" t="n">
        <v>9.370379696287523</v>
      </c>
      <c r="C1383" s="49" t="n">
        <v>8.918802221830077</v>
      </c>
      <c r="D1383" s="49" t="n">
        <v>8.508436303920924</v>
      </c>
      <c r="E1383" s="49" t="n">
        <v>8.126192331051836</v>
      </c>
      <c r="F1383" s="49" t="n">
        <v>7.763771870555344</v>
      </c>
      <c r="G1383" s="49" t="n">
        <v>7.415559510496798</v>
      </c>
      <c r="H1383" s="49" t="n">
        <v>7.077552507514498</v>
      </c>
      <c r="I1383" s="49" t="n">
        <v>6.746771006628004</v>
      </c>
      <c r="J1383" s="49" t="n">
        <v>6.42091152340182</v>
      </c>
      <c r="K1383" s="49" t="n">
        <v>6.098132467057527</v>
      </c>
      <c r="L1383" s="49" t="n">
        <v>5.776915479355038</v>
      </c>
      <c r="M1383" s="49" t="n">
        <v>5.614045951544655</v>
      </c>
      <c r="N1383" s="49" t="n">
        <v>5.473317624572225</v>
      </c>
      <c r="O1383" s="49" t="n">
        <v>5.34684378074952</v>
      </c>
      <c r="P1383" s="49" t="n">
        <v>5.231365163057374</v>
      </c>
      <c r="Q1383" s="49" t="n">
        <v>5.124882380339464</v>
      </c>
      <c r="R1383" s="49" t="n">
        <v>5.026750381413063</v>
      </c>
      <c r="S1383" s="49" t="n">
        <v>4.933695960060166</v>
      </c>
      <c r="T1383" s="49" t="n">
        <v>4.846002442442894</v>
      </c>
      <c r="U1383" s="49" t="n">
        <v>4.764117916719872</v>
      </c>
      <c r="V1383" s="49" t="n">
        <v>4.68384681551432</v>
      </c>
      <c r="W1383" s="49" t="n">
        <v>4.591389774172156</v>
      </c>
      <c r="X1383" s="49" t="n">
        <v>4.502947017130333</v>
      </c>
      <c r="Y1383" s="49" t="n">
        <v>4.420177556079917</v>
      </c>
      <c r="Z1383" s="49" t="n">
        <v>4.346353089849759</v>
      </c>
      <c r="AA1383" s="49" t="n">
        <v>4.234737054140276</v>
      </c>
      <c r="AB1383" s="49" t="n">
        <v>4.159163124084048</v>
      </c>
      <c r="AC1383" s="49" t="n">
        <v>4.087478802458746</v>
      </c>
      <c r="AD1383" s="49" t="n">
        <v>4.019174759391377</v>
      </c>
      <c r="AE1383" s="49" t="n">
        <v>3.953834251502184</v>
      </c>
      <c r="AF1383" s="50" t="n">
        <v>3.891112164120027</v>
      </c>
    </row>
    <row r="1384" hidden="1" s="108">
      <c r="A1384" s="49" t="inlineStr">
        <is>
          <t>Pakistan_Offshore_2_high_temp_optimistic</t>
        </is>
      </c>
      <c r="B1384" s="49" t="n">
        <v>11.55840725051467</v>
      </c>
      <c r="C1384" s="49" t="n">
        <v>11.01435811107142</v>
      </c>
      <c r="D1384" s="49" t="n">
        <v>10.52586511177045</v>
      </c>
      <c r="E1384" s="49" t="n">
        <v>10.07595910698646</v>
      </c>
      <c r="F1384" s="49" t="n">
        <v>9.653936225245715</v>
      </c>
      <c r="G1384" s="49" t="n">
        <v>9.252604474402872</v>
      </c>
      <c r="H1384" s="49" t="n">
        <v>8.866886552562596</v>
      </c>
      <c r="I1384" s="49" t="n">
        <v>8.493050600046223</v>
      </c>
      <c r="J1384" s="49" t="n">
        <v>8.128258803804311</v>
      </c>
      <c r="K1384" s="49" t="n">
        <v>7.770288553660457</v>
      </c>
      <c r="L1384" s="49" t="n">
        <v>7.417352716595605</v>
      </c>
      <c r="M1384" s="49" t="n">
        <v>7.205465136848974</v>
      </c>
      <c r="N1384" s="49" t="n">
        <v>7.023369055099281</v>
      </c>
      <c r="O1384" s="49" t="n">
        <v>6.860443560501343</v>
      </c>
      <c r="P1384" s="49" t="n">
        <v>6.712299798318988</v>
      </c>
      <c r="Q1384" s="49" t="n">
        <v>6.576245575822822</v>
      </c>
      <c r="R1384" s="49" t="n">
        <v>6.45141274890396</v>
      </c>
      <c r="S1384" s="49" t="n">
        <v>6.333393081878961</v>
      </c>
      <c r="T1384" s="49" t="n">
        <v>6.222568661817785</v>
      </c>
      <c r="U1384" s="49" t="n">
        <v>6.119543535713111</v>
      </c>
      <c r="V1384" s="49" t="n">
        <v>6.018666641434974</v>
      </c>
      <c r="W1384" s="49" t="n">
        <v>5.901335688241778</v>
      </c>
      <c r="X1384" s="49" t="n">
        <v>5.789391778713781</v>
      </c>
      <c r="Y1384" s="49" t="n">
        <v>5.685071324842805</v>
      </c>
      <c r="Z1384" s="49" t="n">
        <v>5.592784338906686</v>
      </c>
      <c r="AA1384" s="49" t="n">
        <v>5.449555484244401</v>
      </c>
      <c r="AB1384" s="49" t="n">
        <v>5.354872590252663</v>
      </c>
      <c r="AC1384" s="49" t="n">
        <v>5.265414138224555</v>
      </c>
      <c r="AD1384" s="49" t="n">
        <v>5.180494844174531</v>
      </c>
      <c r="AE1384" s="49" t="n">
        <v>5.0995540290772</v>
      </c>
      <c r="AF1384" s="50" t="n">
        <v>5.022127411647844</v>
      </c>
    </row>
    <row r="1385" hidden="1" s="108">
      <c r="A1385" s="49" t="inlineStr">
        <is>
          <t>Pakistan_PV_2_high_temp_optimistic</t>
        </is>
      </c>
      <c r="B1385" s="49" t="n">
        <v>5.676957281484709</v>
      </c>
      <c r="C1385" s="49" t="n">
        <v>5.288693591753501</v>
      </c>
      <c r="D1385" s="49" t="n">
        <v>4.924618211519074</v>
      </c>
      <c r="E1385" s="49" t="n">
        <v>4.577158093547762</v>
      </c>
      <c r="F1385" s="49" t="n">
        <v>4.241520236217083</v>
      </c>
      <c r="G1385" s="49" t="n">
        <v>3.914486504621504</v>
      </c>
      <c r="H1385" s="49" t="n">
        <v>3.593792527974219</v>
      </c>
      <c r="I1385" s="49" t="n">
        <v>3.277782558835953</v>
      </c>
      <c r="J1385" s="49" t="n">
        <v>2.965205895972254</v>
      </c>
      <c r="K1385" s="49" t="n">
        <v>2.655090840617746</v>
      </c>
      <c r="L1385" s="49" t="n">
        <v>2.346663449446013</v>
      </c>
      <c r="M1385" s="49" t="n">
        <v>2.28511708259413</v>
      </c>
      <c r="N1385" s="49" t="n">
        <v>2.227455361864821</v>
      </c>
      <c r="O1385" s="49" t="n">
        <v>2.172379867342453</v>
      </c>
      <c r="P1385" s="49" t="n">
        <v>2.119656192121768</v>
      </c>
      <c r="Q1385" s="49" t="n">
        <v>2.068457208441692</v>
      </c>
      <c r="R1385" s="49" t="n">
        <v>2.018280825105176</v>
      </c>
      <c r="S1385" s="49" t="n">
        <v>1.970180063735649</v>
      </c>
      <c r="T1385" s="49" t="n">
        <v>1.923394641566277</v>
      </c>
      <c r="U1385" s="49" t="n">
        <v>1.878053713503414</v>
      </c>
      <c r="V1385" s="49" t="n">
        <v>1.833540793627463</v>
      </c>
      <c r="W1385" s="49" t="n">
        <v>1.788551393659931</v>
      </c>
      <c r="X1385" s="49" t="n">
        <v>1.744012550325291</v>
      </c>
      <c r="Y1385" s="49" t="n">
        <v>1.700857201920462</v>
      </c>
      <c r="Z1385" s="49" t="n">
        <v>1.662522847685042</v>
      </c>
      <c r="AA1385" s="49" t="n">
        <v>1.603215118902531</v>
      </c>
      <c r="AB1385" s="49" t="n">
        <v>1.561071530905883</v>
      </c>
      <c r="AC1385" s="49" t="n">
        <v>1.520177604635531</v>
      </c>
      <c r="AD1385" s="49" t="n">
        <v>1.480392035918428</v>
      </c>
      <c r="AE1385" s="49" t="n">
        <v>1.441596372338159</v>
      </c>
      <c r="AF1385" s="50" t="n">
        <v>1.40369042891247</v>
      </c>
    </row>
    <row r="1386" hidden="1" s="108">
      <c r="A1386" s="49" t="inlineStr">
        <is>
          <t>Pakistan_PV_3_high_temp_optimistic</t>
        </is>
      </c>
      <c r="B1386" s="49" t="n">
        <v>5.887681195651164</v>
      </c>
      <c r="C1386" s="49" t="n">
        <v>5.485839498021938</v>
      </c>
      <c r="D1386" s="49" t="n">
        <v>5.109436765965235</v>
      </c>
      <c r="E1386" s="49" t="n">
        <v>4.750417248865478</v>
      </c>
      <c r="F1386" s="49" t="n">
        <v>4.403677997644702</v>
      </c>
      <c r="G1386" s="49" t="n">
        <v>4.065788644763533</v>
      </c>
      <c r="H1386" s="49" t="n">
        <v>3.734331579127809</v>
      </c>
      <c r="I1386" s="49" t="n">
        <v>3.407535254212497</v>
      </c>
      <c r="J1386" s="49" t="n">
        <v>3.084057873792007</v>
      </c>
      <c r="K1386" s="49" t="n">
        <v>2.762853440812304</v>
      </c>
      <c r="L1386" s="49" t="n">
        <v>2.443085394343817</v>
      </c>
      <c r="M1386" s="49" t="n">
        <v>2.378898246709363</v>
      </c>
      <c r="N1386" s="49" t="n">
        <v>2.318783367072496</v>
      </c>
      <c r="O1386" s="49" t="n">
        <v>2.26137923768927</v>
      </c>
      <c r="P1386" s="49" t="n">
        <v>2.206441018608611</v>
      </c>
      <c r="Q1386" s="49" t="n">
        <v>2.153100962031415</v>
      </c>
      <c r="R1386" s="49" t="n">
        <v>2.100832244785735</v>
      </c>
      <c r="S1386" s="49" t="n">
        <v>2.05074206143933</v>
      </c>
      <c r="T1386" s="49" t="n">
        <v>2.002032292017502</v>
      </c>
      <c r="U1386" s="49" t="n">
        <v>1.954839359648421</v>
      </c>
      <c r="V1386" s="49" t="n">
        <v>1.908515714253379</v>
      </c>
      <c r="W1386" s="49" t="n">
        <v>1.861692128966624</v>
      </c>
      <c r="X1386" s="49" t="n">
        <v>1.815340534957516</v>
      </c>
      <c r="Y1386" s="49" t="n">
        <v>1.770441833442999</v>
      </c>
      <c r="Z1386" s="49" t="n">
        <v>1.730610095743064</v>
      </c>
      <c r="AA1386" s="49" t="n">
        <v>1.668725563964375</v>
      </c>
      <c r="AB1386" s="49" t="n">
        <v>1.624885540011267</v>
      </c>
      <c r="AC1386" s="49" t="n">
        <v>1.582357475188215</v>
      </c>
      <c r="AD1386" s="49" t="n">
        <v>1.540992722580332</v>
      </c>
      <c r="AE1386" s="49" t="n">
        <v>1.500666675417949</v>
      </c>
      <c r="AF1386" s="50" t="n">
        <v>1.461273944430594</v>
      </c>
    </row>
    <row r="1387" hidden="1" s="108">
      <c r="A1387" s="49" t="inlineStr">
        <is>
          <t>Pakistan_PV_4_high_temp_optimistic</t>
        </is>
      </c>
      <c r="B1387" s="49" t="n">
        <v>6.530971193407116</v>
      </c>
      <c r="C1387" s="49" t="n">
        <v>6.087258377109631</v>
      </c>
      <c r="D1387" s="49" t="n">
        <v>5.672870970314866</v>
      </c>
      <c r="E1387" s="49" t="n">
        <v>5.278262292819555</v>
      </c>
      <c r="F1387" s="49" t="n">
        <v>4.897369063256576</v>
      </c>
      <c r="G1387" s="49" t="n">
        <v>4.526100372681836</v>
      </c>
      <c r="H1387" s="49" t="n">
        <v>4.161558721769312</v>
      </c>
      <c r="I1387" s="49" t="n">
        <v>3.801606986551502</v>
      </c>
      <c r="J1387" s="49" t="n">
        <v>3.44461285882273</v>
      </c>
      <c r="K1387" s="49" t="n">
        <v>3.089290494860076</v>
      </c>
      <c r="L1387" s="49" t="n">
        <v>2.734598328738851</v>
      </c>
      <c r="M1387" s="49" t="n">
        <v>2.662444948110664</v>
      </c>
      <c r="N1387" s="49" t="n">
        <v>2.594935909220531</v>
      </c>
      <c r="O1387" s="49" t="n">
        <v>2.530517033229538</v>
      </c>
      <c r="P1387" s="49" t="n">
        <v>2.468908929256356</v>
      </c>
      <c r="Q1387" s="49" t="n">
        <v>2.40912103291343</v>
      </c>
      <c r="R1387" s="49" t="n">
        <v>2.350551960219553</v>
      </c>
      <c r="S1387" s="49" t="n">
        <v>2.294465856777155</v>
      </c>
      <c r="T1387" s="49" t="n">
        <v>2.239951601577669</v>
      </c>
      <c r="U1387" s="49" t="n">
        <v>2.187165023039775</v>
      </c>
      <c r="V1387" s="49" t="n">
        <v>2.135366862183186</v>
      </c>
      <c r="W1387" s="49" t="n">
        <v>2.082992572077408</v>
      </c>
      <c r="X1387" s="49" t="n">
        <v>2.031153005246181</v>
      </c>
      <c r="Y1387" s="49" t="n">
        <v>1.980967737900686</v>
      </c>
      <c r="Z1387" s="49" t="n">
        <v>1.936561312837491</v>
      </c>
      <c r="AA1387" s="49" t="n">
        <v>1.866981974619855</v>
      </c>
      <c r="AB1387" s="49" t="n">
        <v>1.817993270308152</v>
      </c>
      <c r="AC1387" s="49" t="n">
        <v>1.770497258092473</v>
      </c>
      <c r="AD1387" s="49" t="n">
        <v>1.72432401197493</v>
      </c>
      <c r="AE1387" s="49" t="n">
        <v>1.679331088958552</v>
      </c>
      <c r="AF1387" s="50" t="n">
        <v>1.635398016008381</v>
      </c>
    </row>
    <row r="1388" hidden="1" s="108">
      <c r="A1388" s="49" t="inlineStr">
        <is>
          <t>Poland_Onshore_2_low_temp_optimistic</t>
        </is>
      </c>
      <c r="B1388" s="49" t="n">
        <v>3.460730080209286</v>
      </c>
      <c r="C1388" s="49" t="n">
        <v>3.359567000231758</v>
      </c>
      <c r="D1388" s="49" t="n">
        <v>3.269927902268685</v>
      </c>
      <c r="E1388" s="49" t="n">
        <v>3.189285788300796</v>
      </c>
      <c r="F1388" s="49" t="n">
        <v>3.11584982667265</v>
      </c>
      <c r="G1388" s="49" t="n">
        <v>3.048307359238938</v>
      </c>
      <c r="H1388" s="49" t="n">
        <v>2.985669219419561</v>
      </c>
      <c r="I1388" s="49" t="n">
        <v>2.927172563476691</v>
      </c>
      <c r="J1388" s="49" t="n">
        <v>2.872217421292942</v>
      </c>
      <c r="K1388" s="49" t="n">
        <v>2.820323889098757</v>
      </c>
      <c r="L1388" s="49" t="n">
        <v>2.771102429584605</v>
      </c>
      <c r="M1388" s="49" t="n">
        <v>2.697797007815403</v>
      </c>
      <c r="N1388" s="49" t="n">
        <v>2.639859355885402</v>
      </c>
      <c r="O1388" s="49" t="n">
        <v>2.583930542676535</v>
      </c>
      <c r="P1388" s="49" t="n">
        <v>2.530092903908429</v>
      </c>
      <c r="Q1388" s="49" t="n">
        <v>2.478792665984688</v>
      </c>
      <c r="R1388" s="49" t="n">
        <v>2.428573474407504</v>
      </c>
      <c r="S1388" s="49" t="n">
        <v>2.379654099687303</v>
      </c>
      <c r="T1388" s="49" t="n">
        <v>2.334497959662694</v>
      </c>
      <c r="U1388" s="49" t="n">
        <v>2.289120505738896</v>
      </c>
      <c r="V1388" s="49" t="n">
        <v>2.243808463198431</v>
      </c>
      <c r="W1388" s="49" t="n">
        <v>2.204287021826143</v>
      </c>
      <c r="X1388" s="49" t="n">
        <v>2.166391997751067</v>
      </c>
      <c r="Y1388" s="49" t="n">
        <v>2.129354894355422</v>
      </c>
      <c r="Z1388" s="49" t="n">
        <v>2.097078454936774</v>
      </c>
      <c r="AA1388" s="49" t="n">
        <v>2.030200476317133</v>
      </c>
      <c r="AB1388" s="49" t="n">
        <v>1.990839361853223</v>
      </c>
      <c r="AC1388" s="49" t="n">
        <v>1.952773413514614</v>
      </c>
      <c r="AD1388" s="49" t="n">
        <v>1.915886328761077</v>
      </c>
      <c r="AE1388" s="49" t="n">
        <v>1.880076546102809</v>
      </c>
      <c r="AF1388" s="50" t="n">
        <v>1.845254829964172</v>
      </c>
    </row>
    <row r="1389" hidden="1" s="108">
      <c r="A1389" s="49" t="inlineStr">
        <is>
          <t>Poland_Onshore_3_low_temp_optimistic</t>
        </is>
      </c>
      <c r="B1389" s="49" t="n">
        <v>4.769389543996747</v>
      </c>
      <c r="C1389" s="49" t="n">
        <v>4.629431218703372</v>
      </c>
      <c r="D1389" s="49" t="n">
        <v>4.505593718838961</v>
      </c>
      <c r="E1389" s="49" t="n">
        <v>4.39434379496991</v>
      </c>
      <c r="F1389" s="49" t="n">
        <v>4.293177598749265</v>
      </c>
      <c r="G1389" s="49" t="n">
        <v>4.200259906101593</v>
      </c>
      <c r="H1389" s="49" t="n">
        <v>4.114207814842152</v>
      </c>
      <c r="I1389" s="49" t="n">
        <v>4.033954869873258</v>
      </c>
      <c r="J1389" s="49" t="n">
        <v>3.958662341554104</v>
      </c>
      <c r="K1389" s="49" t="n">
        <v>3.88765936916692</v>
      </c>
      <c r="L1389" s="49" t="n">
        <v>3.820401433050633</v>
      </c>
      <c r="M1389" s="49" t="n">
        <v>3.719546915585141</v>
      </c>
      <c r="N1389" s="49" t="n">
        <v>3.640216993027459</v>
      </c>
      <c r="O1389" s="49" t="n">
        <v>3.563689525464979</v>
      </c>
      <c r="P1389" s="49" t="n">
        <v>3.490080641211883</v>
      </c>
      <c r="Q1389" s="49" t="n">
        <v>3.420016689900465</v>
      </c>
      <c r="R1389" s="49" t="n">
        <v>3.351456558627832</v>
      </c>
      <c r="S1389" s="49" t="n">
        <v>3.28470744667223</v>
      </c>
      <c r="T1389" s="49" t="n">
        <v>3.223224379815108</v>
      </c>
      <c r="U1389" s="49" t="n">
        <v>3.161420573530325</v>
      </c>
      <c r="V1389" s="49" t="n">
        <v>3.099698207093886</v>
      </c>
      <c r="W1389" s="49" t="n">
        <v>3.046173266976341</v>
      </c>
      <c r="X1389" s="49" t="n">
        <v>2.994876596931322</v>
      </c>
      <c r="Y1389" s="49" t="n">
        <v>2.944729080859679</v>
      </c>
      <c r="Z1389" s="49" t="n">
        <v>2.901198197081059</v>
      </c>
      <c r="AA1389" s="49" t="n">
        <v>2.809134471621013</v>
      </c>
      <c r="AB1389" s="49" t="n">
        <v>2.755575864575182</v>
      </c>
      <c r="AC1389" s="49" t="n">
        <v>2.703776538555197</v>
      </c>
      <c r="AD1389" s="49" t="n">
        <v>2.653571644200926</v>
      </c>
      <c r="AE1389" s="49" t="n">
        <v>2.604817013127916</v>
      </c>
      <c r="AF1389" s="50" t="n">
        <v>2.557385757768074</v>
      </c>
    </row>
    <row r="1390" hidden="1" s="108">
      <c r="A1390" s="49" t="inlineStr">
        <is>
          <t>Poland_Offshore_1_low_temp_optimistic</t>
        </is>
      </c>
      <c r="B1390" s="49" t="n">
        <v>4.274946970318709</v>
      </c>
      <c r="C1390" s="49" t="n">
        <v>4.121837899954802</v>
      </c>
      <c r="D1390" s="49" t="n">
        <v>3.993407513491118</v>
      </c>
      <c r="E1390" s="49" t="n">
        <v>3.882525274168411</v>
      </c>
      <c r="F1390" s="49" t="n">
        <v>3.784723962605991</v>
      </c>
      <c r="G1390" s="49" t="n">
        <v>3.697028945996663</v>
      </c>
      <c r="H1390" s="49" t="n">
        <v>3.617364699758635</v>
      </c>
      <c r="I1390" s="49" t="n">
        <v>3.544228428088038</v>
      </c>
      <c r="J1390" s="49" t="n">
        <v>3.476498801232843</v>
      </c>
      <c r="K1390" s="49" t="n">
        <v>3.413318002258456</v>
      </c>
      <c r="L1390" s="49" t="n">
        <v>3.354015865208652</v>
      </c>
      <c r="M1390" s="49" t="n">
        <v>3.244189139754204</v>
      </c>
      <c r="N1390" s="49" t="n">
        <v>3.148753843891181</v>
      </c>
      <c r="O1390" s="49" t="n">
        <v>3.062719101912969</v>
      </c>
      <c r="P1390" s="49" t="n">
        <v>2.983993749800196</v>
      </c>
      <c r="Q1390" s="49" t="n">
        <v>2.911283353733041</v>
      </c>
      <c r="R1390" s="49" t="n">
        <v>2.844134623898569</v>
      </c>
      <c r="S1390" s="49" t="n">
        <v>2.780506659992005</v>
      </c>
      <c r="T1390" s="49" t="n">
        <v>2.720534863060592</v>
      </c>
      <c r="U1390" s="49" t="n">
        <v>2.664452457160682</v>
      </c>
      <c r="V1390" s="49" t="n">
        <v>2.609700460845072</v>
      </c>
      <c r="W1390" s="49" t="n">
        <v>2.548060773370052</v>
      </c>
      <c r="X1390" s="49" t="n">
        <v>2.489198226188863</v>
      </c>
      <c r="Y1390" s="49" t="n">
        <v>2.434073553656071</v>
      </c>
      <c r="Z1390" s="49" t="n">
        <v>2.384593676650948</v>
      </c>
      <c r="AA1390" s="49" t="n">
        <v>2.313045064088334</v>
      </c>
      <c r="AB1390" s="49" t="n">
        <v>2.263191228374444</v>
      </c>
      <c r="AC1390" s="49" t="n">
        <v>2.215921759920393</v>
      </c>
      <c r="AD1390" s="49" t="n">
        <v>2.170913772097137</v>
      </c>
      <c r="AE1390" s="49" t="n">
        <v>2.127902402501408</v>
      </c>
      <c r="AF1390" s="50" t="n">
        <v>2.086667729246627</v>
      </c>
    </row>
    <row r="1391" hidden="1" s="108">
      <c r="A1391" s="49" t="inlineStr">
        <is>
          <t>Poland_Offshore_2_low_temp_optimistic</t>
        </is>
      </c>
      <c r="B1391" s="49" t="n">
        <v>5.475196541348769</v>
      </c>
      <c r="C1391" s="49" t="n">
        <v>5.276344646565969</v>
      </c>
      <c r="D1391" s="49" t="n">
        <v>5.110248312424089</v>
      </c>
      <c r="E1391" s="49" t="n">
        <v>4.967437787114968</v>
      </c>
      <c r="F1391" s="49" t="n">
        <v>4.841980410116149</v>
      </c>
      <c r="G1391" s="49" t="n">
        <v>4.72992578858844</v>
      </c>
      <c r="H1391" s="49" t="n">
        <v>4.628517611590969</v>
      </c>
      <c r="I1391" s="49" t="n">
        <v>4.53576019294036</v>
      </c>
      <c r="J1391" s="49" t="n">
        <v>4.450164459734121</v>
      </c>
      <c r="K1391" s="49" t="n">
        <v>4.370591301597528</v>
      </c>
      <c r="L1391" s="49" t="n">
        <v>4.296150820550206</v>
      </c>
      <c r="M1391" s="49" t="n">
        <v>4.155030269870065</v>
      </c>
      <c r="N1391" s="49" t="n">
        <v>4.032976267921918</v>
      </c>
      <c r="O1391" s="49" t="n">
        <v>3.923361842260224</v>
      </c>
      <c r="P1391" s="49" t="n">
        <v>3.823410979076939</v>
      </c>
      <c r="Q1391" s="49" t="n">
        <v>3.731405669340405</v>
      </c>
      <c r="R1391" s="49" t="n">
        <v>3.646745070183432</v>
      </c>
      <c r="S1391" s="49" t="n">
        <v>3.566719188276952</v>
      </c>
      <c r="T1391" s="49" t="n">
        <v>3.491508891577602</v>
      </c>
      <c r="U1391" s="49" t="n">
        <v>3.421425022047714</v>
      </c>
      <c r="V1391" s="49" t="n">
        <v>3.353068790723215</v>
      </c>
      <c r="W1391" s="49" t="n">
        <v>3.275474200904962</v>
      </c>
      <c r="X1391" s="49" t="n">
        <v>3.201545046995894</v>
      </c>
      <c r="Y1391" s="49" t="n">
        <v>3.132559986579516</v>
      </c>
      <c r="Z1391" s="49" t="n">
        <v>3.071056167966117</v>
      </c>
      <c r="AA1391" s="49" t="n">
        <v>2.980192073265136</v>
      </c>
      <c r="AB1391" s="49" t="n">
        <v>2.918146910483932</v>
      </c>
      <c r="AC1391" s="49" t="n">
        <v>2.859518781472409</v>
      </c>
      <c r="AD1391" s="49" t="n">
        <v>2.803879910841401</v>
      </c>
      <c r="AE1391" s="49" t="n">
        <v>2.750879478389291</v>
      </c>
      <c r="AF1391" s="50" t="n">
        <v>2.700226263881715</v>
      </c>
    </row>
    <row r="1392" hidden="1" s="108">
      <c r="A1392" s="49" t="inlineStr">
        <is>
          <t>Poland_PV_4_low_temp_optimistic</t>
        </is>
      </c>
      <c r="B1392" s="49" t="n">
        <v>4.606274905127654</v>
      </c>
      <c r="C1392" s="49" t="n">
        <v>4.371780563828235</v>
      </c>
      <c r="D1392" s="49" t="n">
        <v>4.175407755964131</v>
      </c>
      <c r="E1392" s="49" t="n">
        <v>4.00602394180842</v>
      </c>
      <c r="F1392" s="49" t="n">
        <v>3.856640959009728</v>
      </c>
      <c r="G1392" s="49" t="n">
        <v>3.722613905387073</v>
      </c>
      <c r="H1392" s="49" t="n">
        <v>3.600714689075778</v>
      </c>
      <c r="I1392" s="49" t="n">
        <v>3.488618206766224</v>
      </c>
      <c r="J1392" s="49" t="n">
        <v>3.384599874452374</v>
      </c>
      <c r="K1392" s="49" t="n">
        <v>3.287348742769117</v>
      </c>
      <c r="L1392" s="49" t="n">
        <v>3.195847296578274</v>
      </c>
      <c r="M1392" s="49" t="n">
        <v>3.086539789899612</v>
      </c>
      <c r="N1392" s="49" t="n">
        <v>2.985391908475681</v>
      </c>
      <c r="O1392" s="49" t="n">
        <v>2.889821598613736</v>
      </c>
      <c r="P1392" s="49" t="n">
        <v>2.799307990270446</v>
      </c>
      <c r="Q1392" s="49" t="n">
        <v>2.712223934033858</v>
      </c>
      <c r="R1392" s="49" t="n">
        <v>2.627581645247675</v>
      </c>
      <c r="S1392" s="49" t="n">
        <v>2.547312685725235</v>
      </c>
      <c r="T1392" s="49" t="n">
        <v>2.469945941932532</v>
      </c>
      <c r="U1392" s="49" t="n">
        <v>2.395681314449781</v>
      </c>
      <c r="V1392" s="49" t="n">
        <v>2.323343039775525</v>
      </c>
      <c r="W1392" s="49" t="n">
        <v>2.250608999277889</v>
      </c>
      <c r="X1392" s="49" t="n">
        <v>2.179056175193791</v>
      </c>
      <c r="Y1392" s="49" t="n">
        <v>2.110368200505441</v>
      </c>
      <c r="Z1392" s="49" t="n">
        <v>2.050744650448197</v>
      </c>
      <c r="AA1392" s="49" t="n">
        <v>1.953491784599144</v>
      </c>
      <c r="AB1392" s="49" t="n">
        <v>1.887658527705567</v>
      </c>
      <c r="AC1392" s="49" t="n">
        <v>1.824363347743653</v>
      </c>
      <c r="AD1392" s="49" t="n">
        <v>1.763325351297534</v>
      </c>
      <c r="AE1392" s="49" t="n">
        <v>1.704308402718293</v>
      </c>
      <c r="AF1392" s="50" t="n">
        <v>1.64711218410489</v>
      </c>
    </row>
    <row r="1393" hidden="1" s="108">
      <c r="A1393" s="49" t="inlineStr">
        <is>
          <t>Poland_Onshore_2_high_temp_optimistic</t>
        </is>
      </c>
      <c r="B1393" s="49" t="n">
        <v>4.599390032717393</v>
      </c>
      <c r="C1393" s="49" t="n">
        <v>4.38662784881206</v>
      </c>
      <c r="D1393" s="49" t="n">
        <v>4.183685467411667</v>
      </c>
      <c r="E1393" s="49" t="n">
        <v>3.987927335566869</v>
      </c>
      <c r="F1393" s="49" t="n">
        <v>3.797452538921712</v>
      </c>
      <c r="G1393" s="49" t="n">
        <v>3.610836207758076</v>
      </c>
      <c r="H1393" s="49" t="n">
        <v>3.426974169043824</v>
      </c>
      <c r="I1393" s="49" t="n">
        <v>3.244985113793086</v>
      </c>
      <c r="J1393" s="49" t="n">
        <v>3.064146501735634</v>
      </c>
      <c r="K1393" s="49" t="n">
        <v>2.883851123308939</v>
      </c>
      <c r="L1393" s="49" t="n">
        <v>2.703576775995556</v>
      </c>
      <c r="M1393" s="49" t="n">
        <v>2.643909239330708</v>
      </c>
      <c r="N1393" s="49" t="n">
        <v>2.597289117557714</v>
      </c>
      <c r="O1393" s="49" t="n">
        <v>2.552106959687424</v>
      </c>
      <c r="P1393" s="49" t="n">
        <v>2.508454568742846</v>
      </c>
      <c r="Q1393" s="49" t="n">
        <v>2.466746561561717</v>
      </c>
      <c r="R1393" s="49" t="n">
        <v>2.425713562521166</v>
      </c>
      <c r="S1393" s="49" t="n">
        <v>2.38556129511818</v>
      </c>
      <c r="T1393" s="49" t="n">
        <v>2.348503240517497</v>
      </c>
      <c r="U1393" s="49" t="n">
        <v>2.311001861922637</v>
      </c>
      <c r="V1393" s="49" t="n">
        <v>2.273314549812515</v>
      </c>
      <c r="W1393" s="49" t="n">
        <v>2.240520572829418</v>
      </c>
      <c r="X1393" s="49" t="n">
        <v>2.209001696667546</v>
      </c>
      <c r="Y1393" s="49" t="n">
        <v>2.178075823367353</v>
      </c>
      <c r="Z1393" s="49" t="n">
        <v>2.151302947475512</v>
      </c>
      <c r="AA1393" s="49" t="n">
        <v>2.092800042601848</v>
      </c>
      <c r="AB1393" s="49" t="n">
        <v>2.059147821873703</v>
      </c>
      <c r="AC1393" s="49" t="n">
        <v>2.026498659972874</v>
      </c>
      <c r="AD1393" s="49" t="n">
        <v>1.994757728564785</v>
      </c>
      <c r="AE1393" s="49" t="n">
        <v>1.963842516849275</v>
      </c>
      <c r="AF1393" s="50" t="n">
        <v>1.933680801580187</v>
      </c>
    </row>
    <row r="1394" hidden="1" s="108">
      <c r="A1394" s="49" t="inlineStr">
        <is>
          <t>Poland_Onshore_3_high_temp_optimistic</t>
        </is>
      </c>
      <c r="B1394" s="49" t="n">
        <v>6.051441496026396</v>
      </c>
      <c r="C1394" s="49" t="n">
        <v>5.783986936652122</v>
      </c>
      <c r="D1394" s="49" t="n">
        <v>5.530006006863859</v>
      </c>
      <c r="E1394" s="49" t="n">
        <v>5.285693832205855</v>
      </c>
      <c r="F1394" s="49" t="n">
        <v>5.04828404575068</v>
      </c>
      <c r="G1394" s="49" t="n">
        <v>4.81568033316852</v>
      </c>
      <c r="H1394" s="49" t="n">
        <v>4.58623472476385</v>
      </c>
      <c r="I1394" s="49" t="n">
        <v>4.358607584716955</v>
      </c>
      <c r="J1394" s="49" t="n">
        <v>4.131675466585563</v>
      </c>
      <c r="K1394" s="49" t="n">
        <v>3.904468216343226</v>
      </c>
      <c r="L1394" s="49" t="n">
        <v>3.67612457610618</v>
      </c>
      <c r="M1394" s="49" t="n">
        <v>3.594805447639366</v>
      </c>
      <c r="N1394" s="49" t="n">
        <v>3.531838233561326</v>
      </c>
      <c r="O1394" s="49" t="n">
        <v>3.4708840872665</v>
      </c>
      <c r="P1394" s="49" t="n">
        <v>3.412072107929814</v>
      </c>
      <c r="Q1394" s="49" t="n">
        <v>3.35598563947383</v>
      </c>
      <c r="R1394" s="49" t="n">
        <v>3.300838315283723</v>
      </c>
      <c r="S1394" s="49" t="n">
        <v>3.246919593664833</v>
      </c>
      <c r="T1394" s="49" t="n">
        <v>3.197343988900507</v>
      </c>
      <c r="U1394" s="49" t="n">
        <v>3.14713371690193</v>
      </c>
      <c r="V1394" s="49" t="n">
        <v>3.096651025142044</v>
      </c>
      <c r="W1394" s="49" t="n">
        <v>3.053033384506445</v>
      </c>
      <c r="X1394" s="49" t="n">
        <v>3.011204798004806</v>
      </c>
      <c r="Y1394" s="49" t="n">
        <v>2.970205689588205</v>
      </c>
      <c r="Z1394" s="49" t="n">
        <v>2.935046198363663</v>
      </c>
      <c r="AA1394" s="49" t="n">
        <v>2.855226275068851</v>
      </c>
      <c r="AB1394" s="49" t="n">
        <v>2.810373533310164</v>
      </c>
      <c r="AC1394" s="49" t="n">
        <v>2.766927339678721</v>
      </c>
      <c r="AD1394" s="49" t="n">
        <v>2.724754446837785</v>
      </c>
      <c r="AE1394" s="49" t="n">
        <v>2.683738918706396</v>
      </c>
      <c r="AF1394" s="50" t="n">
        <v>2.643779277201068</v>
      </c>
    </row>
    <row r="1395" hidden="1" s="108">
      <c r="A1395" s="49" t="inlineStr">
        <is>
          <t>Poland_Offshore_1_high_temp_optimistic</t>
        </is>
      </c>
      <c r="B1395" s="49" t="n">
        <v>5.410848028276401</v>
      </c>
      <c r="C1395" s="49" t="n">
        <v>5.140181637976396</v>
      </c>
      <c r="D1395" s="49" t="n">
        <v>4.891580503494342</v>
      </c>
      <c r="E1395" s="49" t="n">
        <v>4.658169712003126</v>
      </c>
      <c r="F1395" s="49" t="n">
        <v>4.435605450827785</v>
      </c>
      <c r="G1395" s="49" t="n">
        <v>4.220962948604098</v>
      </c>
      <c r="H1395" s="49" t="n">
        <v>4.012172049816829</v>
      </c>
      <c r="I1395" s="49" t="n">
        <v>3.80770639706655</v>
      </c>
      <c r="J1395" s="49" t="n">
        <v>3.606401008737536</v>
      </c>
      <c r="K1395" s="49" t="n">
        <v>3.407339571788368</v>
      </c>
      <c r="L1395" s="49" t="n">
        <v>3.209781788953334</v>
      </c>
      <c r="M1395" s="49" t="n">
        <v>3.120325070838971</v>
      </c>
      <c r="N1395" s="49" t="n">
        <v>3.042659255112229</v>
      </c>
      <c r="O1395" s="49" t="n">
        <v>2.972588213055262</v>
      </c>
      <c r="P1395" s="49" t="n">
        <v>2.908377903682712</v>
      </c>
      <c r="Q1395" s="49" t="n">
        <v>2.848964588572294</v>
      </c>
      <c r="R1395" s="49" t="n">
        <v>2.794005148165061</v>
      </c>
      <c r="S1395" s="49" t="n">
        <v>2.741757926490656</v>
      </c>
      <c r="T1395" s="49" t="n">
        <v>2.692373736496526</v>
      </c>
      <c r="U1395" s="49" t="n">
        <v>2.646091077025678</v>
      </c>
      <c r="V1395" s="49" t="n">
        <v>2.600677334638966</v>
      </c>
      <c r="W1395" s="49" t="n">
        <v>2.548788020098609</v>
      </c>
      <c r="X1395" s="49" t="n">
        <v>2.499047494303736</v>
      </c>
      <c r="Y1395" s="49" t="n">
        <v>2.452339380064658</v>
      </c>
      <c r="Z1395" s="49" t="n">
        <v>2.410406172411732</v>
      </c>
      <c r="AA1395" s="49" t="n">
        <v>2.348366321299141</v>
      </c>
      <c r="AB1395" s="49" t="n">
        <v>2.305527237796947</v>
      </c>
      <c r="AC1395" s="49" t="n">
        <v>2.264772920352533</v>
      </c>
      <c r="AD1395" s="49" t="n">
        <v>2.22583266395203</v>
      </c>
      <c r="AE1395" s="49" t="n">
        <v>2.188484977004704</v>
      </c>
      <c r="AF1395" s="50" t="n">
        <v>2.15254644080341</v>
      </c>
    </row>
    <row r="1396" hidden="1" s="108">
      <c r="A1396" s="49" t="inlineStr">
        <is>
          <t>Poland_Offshore_2_high_temp_optimistic</t>
        </is>
      </c>
      <c r="B1396" s="49" t="n">
        <v>6.442269574282935</v>
      </c>
      <c r="C1396" s="49" t="n">
        <v>6.128892540922314</v>
      </c>
      <c r="D1396" s="49" t="n">
        <v>5.844780910406372</v>
      </c>
      <c r="E1396" s="49" t="n">
        <v>5.58111918480518</v>
      </c>
      <c r="F1396" s="49" t="n">
        <v>5.33235632024553</v>
      </c>
      <c r="G1396" s="49" t="n">
        <v>5.094771999818676</v>
      </c>
      <c r="H1396" s="49" t="n">
        <v>4.865749179736657</v>
      </c>
      <c r="I1396" s="49" t="n">
        <v>4.643373655768597</v>
      </c>
      <c r="J1396" s="49" t="n">
        <v>4.426199168832468</v>
      </c>
      <c r="K1396" s="49" t="n">
        <v>4.213102384357246</v>
      </c>
      <c r="L1396" s="49" t="n">
        <v>4.003189505707655</v>
      </c>
      <c r="M1396" s="49" t="n">
        <v>3.889845236424852</v>
      </c>
      <c r="N1396" s="49" t="n">
        <v>3.792081848898111</v>
      </c>
      <c r="O1396" s="49" t="n">
        <v>3.704347881377204</v>
      </c>
      <c r="P1396" s="49" t="n">
        <v>3.624349242364072</v>
      </c>
      <c r="Q1396" s="49" t="n">
        <v>3.550678663742678</v>
      </c>
      <c r="R1396" s="49" t="n">
        <v>3.482882256140605</v>
      </c>
      <c r="S1396" s="49" t="n">
        <v>3.418655903750388</v>
      </c>
      <c r="T1396" s="49" t="n">
        <v>3.358199199836187</v>
      </c>
      <c r="U1396" s="49" t="n">
        <v>3.301827740236687</v>
      </c>
      <c r="V1396" s="49" t="n">
        <v>3.246587920929166</v>
      </c>
      <c r="W1396" s="49" t="n">
        <v>3.182767905478219</v>
      </c>
      <c r="X1396" s="49" t="n">
        <v>3.121771501868977</v>
      </c>
      <c r="Y1396" s="49" t="n">
        <v>3.064767391623863</v>
      </c>
      <c r="Z1396" s="49" t="n">
        <v>3.014060176453181</v>
      </c>
      <c r="AA1396" s="49" t="n">
        <v>2.936737742361116</v>
      </c>
      <c r="AB1396" s="49" t="n">
        <v>2.884794222470283</v>
      </c>
      <c r="AC1396" s="49" t="n">
        <v>2.835588764433999</v>
      </c>
      <c r="AD1396" s="49" t="n">
        <v>2.788763122425513</v>
      </c>
      <c r="AE1396" s="49" t="n">
        <v>2.744024184747375</v>
      </c>
      <c r="AF1396" s="50" t="n">
        <v>2.701129229460137</v>
      </c>
    </row>
    <row r="1397" hidden="1" s="108">
      <c r="A1397" s="49" t="inlineStr">
        <is>
          <t>Poland_PV_4_high_temp_optimistic</t>
        </is>
      </c>
      <c r="B1397" s="49" t="n">
        <v>8.585015250974806</v>
      </c>
      <c r="C1397" s="49" t="n">
        <v>8.003422961830829</v>
      </c>
      <c r="D1397" s="49" t="n">
        <v>7.465141117019057</v>
      </c>
      <c r="E1397" s="49" t="n">
        <v>6.955946286456646</v>
      </c>
      <c r="F1397" s="49" t="n">
        <v>6.466792566808678</v>
      </c>
      <c r="G1397" s="49" t="n">
        <v>5.991563855875148</v>
      </c>
      <c r="H1397" s="49" t="n">
        <v>5.525915040916358</v>
      </c>
      <c r="I1397" s="49" t="n">
        <v>5.066627697240857</v>
      </c>
      <c r="J1397" s="49" t="n">
        <v>4.611229719804895</v>
      </c>
      <c r="K1397" s="49" t="n">
        <v>4.157759494434398</v>
      </c>
      <c r="L1397" s="49" t="n">
        <v>3.704613558535521</v>
      </c>
      <c r="M1397" s="49" t="n">
        <v>3.604710294483475</v>
      </c>
      <c r="N1397" s="49" t="n">
        <v>3.511705018451361</v>
      </c>
      <c r="O1397" s="49" t="n">
        <v>3.423279838710767</v>
      </c>
      <c r="P1397" s="49" t="n">
        <v>3.339017499401576</v>
      </c>
      <c r="Q1397" s="49" t="n">
        <v>3.257441048486364</v>
      </c>
      <c r="R1397" s="49" t="n">
        <v>3.177653929245302</v>
      </c>
      <c r="S1397" s="49" t="n">
        <v>3.101539539859553</v>
      </c>
      <c r="T1397" s="49" t="n">
        <v>3.027739753770533</v>
      </c>
      <c r="U1397" s="49" t="n">
        <v>2.956486395390338</v>
      </c>
      <c r="V1397" s="49" t="n">
        <v>2.886677831669141</v>
      </c>
      <c r="W1397" s="49" t="n">
        <v>2.815971183831718</v>
      </c>
      <c r="X1397" s="49" t="n">
        <v>2.746034435102114</v>
      </c>
      <c r="Y1397" s="49" t="n">
        <v>2.678535220185697</v>
      </c>
      <c r="Z1397" s="49" t="n">
        <v>2.61961641596882</v>
      </c>
      <c r="AA1397" s="49" t="n">
        <v>2.523179984287219</v>
      </c>
      <c r="AB1397" s="49" t="n">
        <v>2.457384670420721</v>
      </c>
      <c r="AC1397" s="49" t="n">
        <v>2.393786069408312</v>
      </c>
      <c r="AD1397" s="49" t="n">
        <v>2.332130991651836</v>
      </c>
      <c r="AE1397" s="49" t="n">
        <v>2.272207214979794</v>
      </c>
      <c r="AF1397" s="50" t="n">
        <v>2.213835266688219</v>
      </c>
    </row>
    <row r="1398" hidden="1" s="108">
      <c r="A1398" s="49" t="inlineStr">
        <is>
          <t>Portugal_Onshore_3_low_temp_optimistic</t>
        </is>
      </c>
      <c r="B1398" s="49" t="n">
        <v>5.180298336572864</v>
      </c>
      <c r="C1398" s="49" t="n">
        <v>5.02984709339886</v>
      </c>
      <c r="D1398" s="49" t="n">
        <v>4.896196556176593</v>
      </c>
      <c r="E1398" s="49" t="n">
        <v>4.775664798263335</v>
      </c>
      <c r="F1398" s="49" t="n">
        <v>4.665642467451184</v>
      </c>
      <c r="G1398" s="49" t="n">
        <v>4.564216902314781</v>
      </c>
      <c r="H1398" s="49" t="n">
        <v>4.469946766600431</v>
      </c>
      <c r="I1398" s="49" t="n">
        <v>4.381720477419344</v>
      </c>
      <c r="J1398" s="49" t="n">
        <v>4.298663761224864</v>
      </c>
      <c r="K1398" s="49" t="n">
        <v>4.22007728429967</v>
      </c>
      <c r="L1398" s="49" t="n">
        <v>4.145393380268144</v>
      </c>
      <c r="M1398" s="49" t="n">
        <v>4.035374416096321</v>
      </c>
      <c r="N1398" s="49" t="n">
        <v>3.947756627793065</v>
      </c>
      <c r="O1398" s="49" t="n">
        <v>3.863085974442008</v>
      </c>
      <c r="P1398" s="49" t="n">
        <v>3.781481033916867</v>
      </c>
      <c r="Q1398" s="49" t="n">
        <v>3.703589865888776</v>
      </c>
      <c r="R1398" s="49" t="n">
        <v>3.627291794779733</v>
      </c>
      <c r="S1398" s="49" t="n">
        <v>3.552904331340341</v>
      </c>
      <c r="T1398" s="49" t="n">
        <v>3.484010091924838</v>
      </c>
      <c r="U1398" s="49" t="n">
        <v>3.414811216603926</v>
      </c>
      <c r="V1398" s="49" t="n">
        <v>3.34572464131907</v>
      </c>
      <c r="W1398" s="49" t="n">
        <v>3.285173132388032</v>
      </c>
      <c r="X1398" s="49" t="n">
        <v>3.227005589858955</v>
      </c>
      <c r="Y1398" s="49" t="n">
        <v>3.170103949972872</v>
      </c>
      <c r="Z1398" s="49" t="n">
        <v>3.120142433402736</v>
      </c>
      <c r="AA1398" s="49" t="n">
        <v>3.019889461164754</v>
      </c>
      <c r="AB1398" s="49" t="n">
        <v>2.959664353532279</v>
      </c>
      <c r="AC1398" s="49" t="n">
        <v>2.901339876623631</v>
      </c>
      <c r="AD1398" s="49" t="n">
        <v>2.844746460336921</v>
      </c>
      <c r="AE1398" s="49" t="n">
        <v>2.789736003098692</v>
      </c>
      <c r="AF1398" s="50" t="n">
        <v>2.7361783558904</v>
      </c>
    </row>
    <row r="1399" hidden="1" s="108">
      <c r="A1399" s="49" t="inlineStr">
        <is>
          <t>Portugal_Offshore_1_low_temp_optimistic</t>
        </is>
      </c>
      <c r="B1399" s="49" t="n">
        <v>5.991061043178908</v>
      </c>
      <c r="C1399" s="49" t="n">
        <v>5.775708705263233</v>
      </c>
      <c r="D1399" s="49" t="n">
        <v>5.595265253326204</v>
      </c>
      <c r="E1399" s="49" t="n">
        <v>5.439643267107861</v>
      </c>
      <c r="F1399" s="49" t="n">
        <v>5.302523104185736</v>
      </c>
      <c r="G1399" s="49" t="n">
        <v>5.17969666739361</v>
      </c>
      <c r="H1399" s="49" t="n">
        <v>5.068227813346398</v>
      </c>
      <c r="I1399" s="49" t="n">
        <v>4.965990625926003</v>
      </c>
      <c r="J1399" s="49" t="n">
        <v>4.871398839063497</v>
      </c>
      <c r="K1399" s="49" t="n">
        <v>4.783238970062765</v>
      </c>
      <c r="L1399" s="49" t="n">
        <v>4.700562999269099</v>
      </c>
      <c r="M1399" s="49" t="n">
        <v>4.546515966291317</v>
      </c>
      <c r="N1399" s="49" t="n">
        <v>4.412818602074463</v>
      </c>
      <c r="O1399" s="49" t="n">
        <v>4.29240710792854</v>
      </c>
      <c r="P1399" s="49" t="n">
        <v>4.182321391168597</v>
      </c>
      <c r="Q1399" s="49" t="n">
        <v>4.080729045843025</v>
      </c>
      <c r="R1399" s="49" t="n">
        <v>3.98698787989584</v>
      </c>
      <c r="S1399" s="49" t="n">
        <v>3.898210193355695</v>
      </c>
      <c r="T1399" s="49" t="n">
        <v>3.814587046524775</v>
      </c>
      <c r="U1399" s="49" t="n">
        <v>3.736447796589059</v>
      </c>
      <c r="V1399" s="49" t="n">
        <v>3.660172872651005</v>
      </c>
      <c r="W1399" s="49" t="n">
        <v>3.574152842996676</v>
      </c>
      <c r="X1399" s="49" t="n">
        <v>3.492050788275856</v>
      </c>
      <c r="Y1399" s="49" t="n">
        <v>3.415225672474954</v>
      </c>
      <c r="Z1399" s="49" t="n">
        <v>3.346374682231013</v>
      </c>
      <c r="AA1399" s="49" t="n">
        <v>3.246302946378149</v>
      </c>
      <c r="AB1399" s="49" t="n">
        <v>3.176904958171905</v>
      </c>
      <c r="AC1399" s="49" t="n">
        <v>3.111153340843851</v>
      </c>
      <c r="AD1399" s="49" t="n">
        <v>3.048591629130458</v>
      </c>
      <c r="AE1399" s="49" t="n">
        <v>2.988845406343753</v>
      </c>
      <c r="AF1399" s="50" t="n">
        <v>2.931603802871881</v>
      </c>
    </row>
    <row r="1400" hidden="1" s="108">
      <c r="A1400" s="49" t="inlineStr">
        <is>
          <t>Portugal_Offshore_2_low_temp_optimistic</t>
        </is>
      </c>
      <c r="B1400" s="49" t="n">
        <v>8.032092770091154</v>
      </c>
      <c r="C1400" s="49" t="n">
        <v>7.739587530596412</v>
      </c>
      <c r="D1400" s="49" t="n">
        <v>7.495462314296334</v>
      </c>
      <c r="E1400" s="49" t="n">
        <v>7.285729266500326</v>
      </c>
      <c r="F1400" s="49" t="n">
        <v>7.101625238826848</v>
      </c>
      <c r="G1400" s="49" t="n">
        <v>6.937315122081253</v>
      </c>
      <c r="H1400" s="49" t="n">
        <v>6.788727600277211</v>
      </c>
      <c r="I1400" s="49" t="n">
        <v>6.652914883022559</v>
      </c>
      <c r="J1400" s="49" t="n">
        <v>6.527677501104852</v>
      </c>
      <c r="K1400" s="49" t="n">
        <v>6.411332915569638</v>
      </c>
      <c r="L1400" s="49" t="n">
        <v>6.302566698615673</v>
      </c>
      <c r="M1400" s="49" t="n">
        <v>6.095413120377363</v>
      </c>
      <c r="N1400" s="49" t="n">
        <v>5.916413553782609</v>
      </c>
      <c r="O1400" s="49" t="n">
        <v>5.755777168157853</v>
      </c>
      <c r="P1400" s="49" t="n">
        <v>5.609402544473428</v>
      </c>
      <c r="Q1400" s="49" t="n">
        <v>5.474751415742958</v>
      </c>
      <c r="R1400" s="49" t="n">
        <v>5.350935945223893</v>
      </c>
      <c r="S1400" s="49" t="n">
        <v>5.233952733254638</v>
      </c>
      <c r="T1400" s="49" t="n">
        <v>5.124068890058235</v>
      </c>
      <c r="U1400" s="49" t="n">
        <v>5.02174349188497</v>
      </c>
      <c r="V1400" s="49" t="n">
        <v>4.92195601731855</v>
      </c>
      <c r="W1400" s="49" t="n">
        <v>4.808529685736725</v>
      </c>
      <c r="X1400" s="49" t="n">
        <v>4.700498332485313</v>
      </c>
      <c r="Y1400" s="49" t="n">
        <v>4.59975003803872</v>
      </c>
      <c r="Z1400" s="49" t="n">
        <v>4.510031142413815</v>
      </c>
      <c r="AA1400" s="49" t="n">
        <v>4.376933177012686</v>
      </c>
      <c r="AB1400" s="49" t="n">
        <v>4.286377024611667</v>
      </c>
      <c r="AC1400" s="49" t="n">
        <v>4.200847257238292</v>
      </c>
      <c r="AD1400" s="49" t="n">
        <v>4.119711793534901</v>
      </c>
      <c r="AE1400" s="49" t="n">
        <v>4.042452278638972</v>
      </c>
      <c r="AF1400" s="50" t="n">
        <v>3.968638435926182</v>
      </c>
    </row>
    <row r="1401" hidden="1" s="108">
      <c r="A1401" s="49" t="inlineStr">
        <is>
          <t>Portugal_PV_3_low_temp_optimistic</t>
        </is>
      </c>
      <c r="B1401" s="49" t="n">
        <v>3.061284705387241</v>
      </c>
      <c r="C1401" s="49" t="n">
        <v>2.911657985276772</v>
      </c>
      <c r="D1401" s="49" t="n">
        <v>2.785594401149293</v>
      </c>
      <c r="E1401" s="49" t="n">
        <v>2.676218636537394</v>
      </c>
      <c r="F1401" s="49" t="n">
        <v>2.579214847957208</v>
      </c>
      <c r="G1401" s="49" t="n">
        <v>2.491714349938973</v>
      </c>
      <c r="H1401" s="49" t="n">
        <v>2.41172346334418</v>
      </c>
      <c r="I1401" s="49" t="n">
        <v>2.337806189665858</v>
      </c>
      <c r="J1401" s="49" t="n">
        <v>2.268897410755428</v>
      </c>
      <c r="K1401" s="49" t="n">
        <v>2.204187470839038</v>
      </c>
      <c r="L1401" s="49" t="n">
        <v>2.14304794140959</v>
      </c>
      <c r="M1401" s="49" t="n">
        <v>2.070463440015371</v>
      </c>
      <c r="N1401" s="49" t="n">
        <v>2.002966574285174</v>
      </c>
      <c r="O1401" s="49" t="n">
        <v>1.938963987165127</v>
      </c>
      <c r="P1401" s="49" t="n">
        <v>1.878134439589269</v>
      </c>
      <c r="Q1401" s="49" t="n">
        <v>1.819473193110462</v>
      </c>
      <c r="R1401" s="49" t="n">
        <v>1.762369944821051</v>
      </c>
      <c r="S1401" s="49" t="n">
        <v>1.708017853974357</v>
      </c>
      <c r="T1401" s="49" t="n">
        <v>1.655508063696732</v>
      </c>
      <c r="U1401" s="49" t="n">
        <v>1.60496399094376</v>
      </c>
      <c r="V1401" s="49" t="n">
        <v>1.55565878437973</v>
      </c>
      <c r="W1401" s="49" t="n">
        <v>1.506157417592208</v>
      </c>
      <c r="X1401" s="49" t="n">
        <v>1.457427643558226</v>
      </c>
      <c r="Y1401" s="49" t="n">
        <v>1.410509145012749</v>
      </c>
      <c r="Z1401" s="49" t="n">
        <v>1.369231428244811</v>
      </c>
      <c r="AA1401" s="49" t="n">
        <v>1.304744593516061</v>
      </c>
      <c r="AB1401" s="49" t="n">
        <v>1.259709935033755</v>
      </c>
      <c r="AC1401" s="49" t="n">
        <v>1.216281381963098</v>
      </c>
      <c r="AD1401" s="49" t="n">
        <v>1.17428451081606</v>
      </c>
      <c r="AE1401" s="49" t="n">
        <v>1.133572622311027</v>
      </c>
      <c r="AF1401" s="50" t="n">
        <v>1.094021205800906</v>
      </c>
    </row>
    <row r="1402" hidden="1" s="108">
      <c r="A1402" s="49" t="inlineStr">
        <is>
          <t>Portugal_PV_4_low_temp_optimistic</t>
        </is>
      </c>
      <c r="B1402" s="49" t="n">
        <v>3.632337543950661</v>
      </c>
      <c r="C1402" s="49" t="n">
        <v>3.452197903361061</v>
      </c>
      <c r="D1402" s="49" t="n">
        <v>3.300819644410028</v>
      </c>
      <c r="E1402" s="49" t="n">
        <v>3.169798911192151</v>
      </c>
      <c r="F1402" s="49" t="n">
        <v>3.053859844688739</v>
      </c>
      <c r="G1402" s="49" t="n">
        <v>2.949495381370798</v>
      </c>
      <c r="H1402" s="49" t="n">
        <v>2.854268049936758</v>
      </c>
      <c r="I1402" s="49" t="n">
        <v>2.766422148218311</v>
      </c>
      <c r="J1402" s="49" t="n">
        <v>2.684655424177408</v>
      </c>
      <c r="K1402" s="49" t="n">
        <v>2.607977993072844</v>
      </c>
      <c r="L1402" s="49" t="n">
        <v>2.535621587553442</v>
      </c>
      <c r="M1402" s="49" t="n">
        <v>2.449500324903597</v>
      </c>
      <c r="N1402" s="49" t="n">
        <v>2.369522776903097</v>
      </c>
      <c r="O1402" s="49" t="n">
        <v>2.293760364070181</v>
      </c>
      <c r="P1402" s="49" t="n">
        <v>2.221825342613045</v>
      </c>
      <c r="Q1402" s="49" t="n">
        <v>2.152501263093005</v>
      </c>
      <c r="R1402" s="49" t="n">
        <v>2.085049236603268</v>
      </c>
      <c r="S1402" s="49" t="n">
        <v>2.020916647639787</v>
      </c>
      <c r="T1402" s="49" t="n">
        <v>1.959002661058677</v>
      </c>
      <c r="U1402" s="49" t="n">
        <v>1.899457805039701</v>
      </c>
      <c r="V1402" s="49" t="n">
        <v>1.841401360065749</v>
      </c>
      <c r="W1402" s="49" t="n">
        <v>1.783072923165472</v>
      </c>
      <c r="X1402" s="49" t="n">
        <v>1.725673381766338</v>
      </c>
      <c r="Y1402" s="49" t="n">
        <v>1.670465740029355</v>
      </c>
      <c r="Z1402" s="49" t="n">
        <v>1.622103406970028</v>
      </c>
      <c r="AA1402" s="49" t="n">
        <v>1.545538871870705</v>
      </c>
      <c r="AB1402" s="49" t="n">
        <v>1.492596320929397</v>
      </c>
      <c r="AC1402" s="49" t="n">
        <v>1.441601116469676</v>
      </c>
      <c r="AD1402" s="49" t="n">
        <v>1.392342908521366</v>
      </c>
      <c r="AE1402" s="49" t="n">
        <v>1.344644808056253</v>
      </c>
      <c r="AF1402" s="50" t="n">
        <v>1.298356704696472</v>
      </c>
    </row>
    <row r="1403" hidden="1" s="108">
      <c r="A1403" s="49" t="inlineStr">
        <is>
          <t>Portugal_Onshore_3_high_temp_optimistic</t>
        </is>
      </c>
      <c r="B1403" s="49" t="n">
        <v>7.0909692831195</v>
      </c>
      <c r="C1403" s="49" t="n">
        <v>6.767109286099679</v>
      </c>
      <c r="D1403" s="49" t="n">
        <v>6.456810768886526</v>
      </c>
      <c r="E1403" s="49" t="n">
        <v>6.155814407216008</v>
      </c>
      <c r="F1403" s="49" t="n">
        <v>5.86098956461612</v>
      </c>
      <c r="G1403" s="49" t="n">
        <v>5.569930217279186</v>
      </c>
      <c r="H1403" s="49" t="n">
        <v>5.280711271772286</v>
      </c>
      <c r="I1403" s="49" t="n">
        <v>4.991734119489657</v>
      </c>
      <c r="J1403" s="49" t="n">
        <v>4.701624402716746</v>
      </c>
      <c r="K1403" s="49" t="n">
        <v>4.409161598237127</v>
      </c>
      <c r="L1403" s="49" t="n">
        <v>4.113228628796513</v>
      </c>
      <c r="M1403" s="49" t="n">
        <v>4.022674290972201</v>
      </c>
      <c r="N1403" s="49" t="n">
        <v>3.951350295626409</v>
      </c>
      <c r="O1403" s="49" t="n">
        <v>3.882143983655317</v>
      </c>
      <c r="P1403" s="49" t="n">
        <v>3.815188510427025</v>
      </c>
      <c r="Q1403" s="49" t="n">
        <v>3.751091814567494</v>
      </c>
      <c r="R1403" s="49" t="n">
        <v>3.687983963425605</v>
      </c>
      <c r="S1403" s="49" t="n">
        <v>3.626166543851228</v>
      </c>
      <c r="T1403" s="49" t="n">
        <v>3.568891932121959</v>
      </c>
      <c r="U1403" s="49" t="n">
        <v>3.510957437134548</v>
      </c>
      <c r="V1403" s="49" t="n">
        <v>3.452741877235499</v>
      </c>
      <c r="W1403" s="49" t="n">
        <v>3.401804236174263</v>
      </c>
      <c r="X1403" s="49" t="n">
        <v>3.352724934715193</v>
      </c>
      <c r="Y1403" s="49" t="n">
        <v>3.304501081635252</v>
      </c>
      <c r="Z1403" s="49" t="n">
        <v>3.262354476201047</v>
      </c>
      <c r="AA1403" s="49" t="n">
        <v>3.173652640366818</v>
      </c>
      <c r="AB1403" s="49" t="n">
        <v>3.121395454772661</v>
      </c>
      <c r="AC1403" s="49" t="n">
        <v>3.070595052707267</v>
      </c>
      <c r="AD1403" s="49" t="n">
        <v>3.021110901564309</v>
      </c>
      <c r="AE1403" s="49" t="n">
        <v>2.972820660005942</v>
      </c>
      <c r="AF1403" s="50" t="n">
        <v>2.925617179732597</v>
      </c>
    </row>
    <row r="1404" hidden="1" s="108">
      <c r="A1404" s="49" t="inlineStr">
        <is>
          <t>Portugal_Offshore_1_high_temp_optimistic</t>
        </is>
      </c>
      <c r="B1404" s="49" t="n">
        <v>7.370755079212304</v>
      </c>
      <c r="C1404" s="49" t="n">
        <v>7.009529498216985</v>
      </c>
      <c r="D1404" s="49" t="n">
        <v>6.67945591568053</v>
      </c>
      <c r="E1404" s="49" t="n">
        <v>6.370706732465679</v>
      </c>
      <c r="F1404" s="49" t="n">
        <v>6.077061280806517</v>
      </c>
      <c r="G1404" s="49" t="n">
        <v>5.794319942818793</v>
      </c>
      <c r="H1404" s="49" t="n">
        <v>5.519499122960512</v>
      </c>
      <c r="I1404" s="49" t="n">
        <v>5.250387821138168</v>
      </c>
      <c r="J1404" s="49" t="n">
        <v>4.985287263299007</v>
      </c>
      <c r="K1404" s="49" t="n">
        <v>4.72284991421541</v>
      </c>
      <c r="L1404" s="49" t="n">
        <v>4.461975576001403</v>
      </c>
      <c r="M1404" s="49" t="n">
        <v>4.336901419810563</v>
      </c>
      <c r="N1404" s="49" t="n">
        <v>4.228573639865613</v>
      </c>
      <c r="O1404" s="49" t="n">
        <v>4.131029243665025</v>
      </c>
      <c r="P1404" s="49" t="n">
        <v>4.041803750264758</v>
      </c>
      <c r="Q1404" s="49" t="n">
        <v>3.959385233597736</v>
      </c>
      <c r="R1404" s="49" t="n">
        <v>3.883285623860255</v>
      </c>
      <c r="S1404" s="49" t="n">
        <v>3.811030373993764</v>
      </c>
      <c r="T1404" s="49" t="n">
        <v>3.742833349847805</v>
      </c>
      <c r="U1404" s="49" t="n">
        <v>3.679032928461465</v>
      </c>
      <c r="V1404" s="49" t="n">
        <v>3.616457738346682</v>
      </c>
      <c r="W1404" s="49" t="n">
        <v>3.544685709135431</v>
      </c>
      <c r="X1404" s="49" t="n">
        <v>3.475953214290485</v>
      </c>
      <c r="Y1404" s="49" t="n">
        <v>3.411513796621229</v>
      </c>
      <c r="Z1404" s="49" t="n">
        <v>3.35383962148481</v>
      </c>
      <c r="AA1404" s="49" t="n">
        <v>3.267610859516483</v>
      </c>
      <c r="AB1404" s="49" t="n">
        <v>3.208625111973168</v>
      </c>
      <c r="AC1404" s="49" t="n">
        <v>3.152583531169244</v>
      </c>
      <c r="AD1404" s="49" t="n">
        <v>3.099100990540849</v>
      </c>
      <c r="AE1404" s="49" t="n">
        <v>3.047862364654946</v>
      </c>
      <c r="AF1404" s="50" t="n">
        <v>2.99860668421152</v>
      </c>
    </row>
    <row r="1405" hidden="1" s="108">
      <c r="A1405" s="49" t="inlineStr">
        <is>
          <t>Portugal_Offshore_2_high_temp_optimistic</t>
        </is>
      </c>
      <c r="B1405" s="49" t="n">
        <v>9.228969515122722</v>
      </c>
      <c r="C1405" s="49" t="n">
        <v>8.790331122042382</v>
      </c>
      <c r="D1405" s="49" t="n">
        <v>8.394589037969276</v>
      </c>
      <c r="E1405" s="49" t="n">
        <v>8.028526892446504</v>
      </c>
      <c r="F1405" s="49" t="n">
        <v>7.683800223977531</v>
      </c>
      <c r="G1405" s="49" t="n">
        <v>7.354795086774521</v>
      </c>
      <c r="H1405" s="49" t="n">
        <v>7.037541325406062</v>
      </c>
      <c r="I1405" s="49" t="n">
        <v>6.729114189066213</v>
      </c>
      <c r="J1405" s="49" t="n">
        <v>6.427283139610379</v>
      </c>
      <c r="K1405" s="49" t="n">
        <v>6.130294853682742</v>
      </c>
      <c r="L1405" s="49" t="n">
        <v>5.836733307481983</v>
      </c>
      <c r="M1405" s="49" t="n">
        <v>5.670800156372241</v>
      </c>
      <c r="N1405" s="49" t="n">
        <v>5.527916263258922</v>
      </c>
      <c r="O1405" s="49" t="n">
        <v>5.3998670800515</v>
      </c>
      <c r="P1405" s="49" t="n">
        <v>5.28325813855071</v>
      </c>
      <c r="Q1405" s="49" t="n">
        <v>5.176007216093705</v>
      </c>
      <c r="R1405" s="49" t="n">
        <v>5.077442882462883</v>
      </c>
      <c r="S1405" s="49" t="n">
        <v>4.984155596210246</v>
      </c>
      <c r="T1405" s="49" t="n">
        <v>4.896440889076871</v>
      </c>
      <c r="U1405" s="49" t="n">
        <v>4.814765973963835</v>
      </c>
      <c r="V1405" s="49" t="n">
        <v>4.734759977066018</v>
      </c>
      <c r="W1405" s="49" t="n">
        <v>4.642055192181128</v>
      </c>
      <c r="X1405" s="49" t="n">
        <v>4.553521842569261</v>
      </c>
      <c r="Y1405" s="49" t="n">
        <v>4.470889298055097</v>
      </c>
      <c r="Z1405" s="49" t="n">
        <v>4.397567819434046</v>
      </c>
      <c r="AA1405" s="49" t="n">
        <v>4.284853148917028</v>
      </c>
      <c r="AB1405" s="49" t="n">
        <v>4.209687695500652</v>
      </c>
      <c r="AC1405" s="49" t="n">
        <v>4.138566590187259</v>
      </c>
      <c r="AD1405" s="49" t="n">
        <v>4.070959592503088</v>
      </c>
      <c r="AE1405" s="49" t="n">
        <v>4.0064328664455</v>
      </c>
      <c r="AF1405" s="50" t="n">
        <v>3.944627157523493</v>
      </c>
    </row>
    <row r="1406" hidden="1" s="108">
      <c r="A1406" s="49" t="inlineStr">
        <is>
          <t>Portugal_PV_3_high_temp_optimistic</t>
        </is>
      </c>
      <c r="B1406" s="49" t="n">
        <v>6.205163097856244</v>
      </c>
      <c r="C1406" s="49" t="n">
        <v>5.779853958199205</v>
      </c>
      <c r="D1406" s="49" t="n">
        <v>5.382190918285668</v>
      </c>
      <c r="E1406" s="49" t="n">
        <v>5.003309670691813</v>
      </c>
      <c r="F1406" s="49" t="n">
        <v>4.637586904741171</v>
      </c>
      <c r="G1406" s="49" t="n">
        <v>4.281235195960002</v>
      </c>
      <c r="H1406" s="49" t="n">
        <v>3.931578625965902</v>
      </c>
      <c r="I1406" s="49" t="n">
        <v>3.586650099830508</v>
      </c>
      <c r="J1406" s="49" t="n">
        <v>3.244953721636517</v>
      </c>
      <c r="K1406" s="49" t="n">
        <v>2.905317587402862</v>
      </c>
      <c r="L1406" s="49" t="n">
        <v>2.566798826376252</v>
      </c>
      <c r="M1406" s="49" t="n">
        <v>2.499345077147241</v>
      </c>
      <c r="N1406" s="49" t="n">
        <v>2.436186907894828</v>
      </c>
      <c r="O1406" s="49" t="n">
        <v>2.375887625493887</v>
      </c>
      <c r="P1406" s="49" t="n">
        <v>2.318185391137042</v>
      </c>
      <c r="Q1406" s="49" t="n">
        <v>2.262166108092607</v>
      </c>
      <c r="R1406" s="49" t="n">
        <v>2.207275099175599</v>
      </c>
      <c r="S1406" s="49" t="n">
        <v>2.154669756179965</v>
      </c>
      <c r="T1406" s="49" t="n">
        <v>2.103511154367955</v>
      </c>
      <c r="U1406" s="49" t="n">
        <v>2.053939637436862</v>
      </c>
      <c r="V1406" s="49" t="n">
        <v>2.005275957553344</v>
      </c>
      <c r="W1406" s="49" t="n">
        <v>1.956068609009439</v>
      </c>
      <c r="X1406" s="49" t="n">
        <v>1.907356517756682</v>
      </c>
      <c r="Y1406" s="49" t="n">
        <v>1.860166234173186</v>
      </c>
      <c r="Z1406" s="49" t="n">
        <v>1.818281656882766</v>
      </c>
      <c r="AA1406" s="49" t="n">
        <v>1.753315043171904</v>
      </c>
      <c r="AB1406" s="49" t="n">
        <v>1.707236536834538</v>
      </c>
      <c r="AC1406" s="49" t="n">
        <v>1.662535615489221</v>
      </c>
      <c r="AD1406" s="49" t="n">
        <v>1.61905783608821</v>
      </c>
      <c r="AE1406" s="49" t="n">
        <v>1.576673735998504</v>
      </c>
      <c r="AF1406" s="50" t="n">
        <v>1.535273820526843</v>
      </c>
    </row>
    <row r="1407" hidden="1" s="108">
      <c r="A1407" s="49" t="inlineStr">
        <is>
          <t>Portugal_PV_4_high_temp_optimistic</t>
        </is>
      </c>
      <c r="B1407" s="49" t="n">
        <v>7.181548206195464</v>
      </c>
      <c r="C1407" s="49" t="n">
        <v>6.689683281511767</v>
      </c>
      <c r="D1407" s="49" t="n">
        <v>6.23039219533155</v>
      </c>
      <c r="E1407" s="49" t="n">
        <v>5.793569069070342</v>
      </c>
      <c r="F1407" s="49" t="n">
        <v>5.372823325449093</v>
      </c>
      <c r="G1407" s="49" t="n">
        <v>4.963868915951611</v>
      </c>
      <c r="H1407" s="49" t="n">
        <v>4.563694297293206</v>
      </c>
      <c r="I1407" s="49" t="n">
        <v>4.170101257094597</v>
      </c>
      <c r="J1407" s="49" t="n">
        <v>3.781432934995622</v>
      </c>
      <c r="K1407" s="49" t="n">
        <v>3.396405455370767</v>
      </c>
      <c r="L1407" s="49" t="n">
        <v>3.013999418846049</v>
      </c>
      <c r="M1407" s="49" t="n">
        <v>2.933900955737775</v>
      </c>
      <c r="N1407" s="49" t="n">
        <v>2.859089239088787</v>
      </c>
      <c r="O1407" s="49" t="n">
        <v>2.787792374409458</v>
      </c>
      <c r="P1407" s="49" t="n">
        <v>2.719689553464231</v>
      </c>
      <c r="Q1407" s="49" t="n">
        <v>2.653652503380652</v>
      </c>
      <c r="R1407" s="49" t="n">
        <v>2.588996440234213</v>
      </c>
      <c r="S1407" s="49" t="n">
        <v>2.527155407429394</v>
      </c>
      <c r="T1407" s="49" t="n">
        <v>2.467092836228575</v>
      </c>
      <c r="U1407" s="49" t="n">
        <v>2.408984032578786</v>
      </c>
      <c r="V1407" s="49" t="n">
        <v>2.351988894639491</v>
      </c>
      <c r="W1407" s="49" t="n">
        <v>2.294320900553762</v>
      </c>
      <c r="X1407" s="49" t="n">
        <v>2.237253782528722</v>
      </c>
      <c r="Y1407" s="49" t="n">
        <v>2.182058508214558</v>
      </c>
      <c r="Z1407" s="49" t="n">
        <v>2.133418479041147</v>
      </c>
      <c r="AA1407" s="49" t="n">
        <v>2.056193254294933</v>
      </c>
      <c r="AB1407" s="49" t="n">
        <v>2.002338193401183</v>
      </c>
      <c r="AC1407" s="49" t="n">
        <v>1.95017414391404</v>
      </c>
      <c r="AD1407" s="49" t="n">
        <v>1.89950909450302</v>
      </c>
      <c r="AE1407" s="49" t="n">
        <v>1.850182097817475</v>
      </c>
      <c r="AF1407" s="50" t="n">
        <v>1.802057038161092</v>
      </c>
    </row>
    <row r="1408" hidden="1" s="108">
      <c r="A1408" s="49" t="inlineStr">
        <is>
          <t>Qatar_Offshore_1_low_temp_optimistic</t>
        </is>
      </c>
      <c r="B1408" s="49" t="n">
        <v>7.396591694507591</v>
      </c>
      <c r="C1408" s="49" t="n">
        <v>7.131203411565596</v>
      </c>
      <c r="D1408" s="49" t="n">
        <v>6.908713000440923</v>
      </c>
      <c r="E1408" s="49" t="n">
        <v>6.71672478532677</v>
      </c>
      <c r="F1408" s="49" t="n">
        <v>6.547472991569116</v>
      </c>
      <c r="G1408" s="49" t="n">
        <v>6.395786551406644</v>
      </c>
      <c r="H1408" s="49" t="n">
        <v>6.258057403337642</v>
      </c>
      <c r="I1408" s="49" t="n">
        <v>6.1316731152656</v>
      </c>
      <c r="J1408" s="49" t="n">
        <v>6.014684394070591</v>
      </c>
      <c r="K1408" s="49" t="n">
        <v>5.905600036137859</v>
      </c>
      <c r="L1408" s="49" t="n">
        <v>5.803255049416398</v>
      </c>
      <c r="M1408" s="49" t="n">
        <v>5.613151091535305</v>
      </c>
      <c r="N1408" s="49" t="n">
        <v>5.448056771737407</v>
      </c>
      <c r="O1408" s="49" t="n">
        <v>5.299295564102465</v>
      </c>
      <c r="P1408" s="49" t="n">
        <v>5.163231961104609</v>
      </c>
      <c r="Q1408" s="49" t="n">
        <v>5.037615573833403</v>
      </c>
      <c r="R1408" s="49" t="n">
        <v>4.92165825332245</v>
      </c>
      <c r="S1408" s="49" t="n">
        <v>4.811812215860572</v>
      </c>
      <c r="T1408" s="49" t="n">
        <v>4.708312758742211</v>
      </c>
      <c r="U1408" s="49" t="n">
        <v>4.611565199778475</v>
      </c>
      <c r="V1408" s="49" t="n">
        <v>4.517121454291822</v>
      </c>
      <c r="W1408" s="49" t="n">
        <v>4.410722688017692</v>
      </c>
      <c r="X1408" s="49" t="n">
        <v>4.309140979974178</v>
      </c>
      <c r="Y1408" s="49" t="n">
        <v>4.214046150362825</v>
      </c>
      <c r="Z1408" s="49" t="n">
        <v>4.12875249030456</v>
      </c>
      <c r="AA1408" s="49" t="n">
        <v>4.005091508620039</v>
      </c>
      <c r="AB1408" s="49" t="n">
        <v>3.919128155192126</v>
      </c>
      <c r="AC1408" s="49" t="n">
        <v>3.837646576806576</v>
      </c>
      <c r="AD1408" s="49" t="n">
        <v>3.760085518783275</v>
      </c>
      <c r="AE1408" s="49" t="n">
        <v>3.685984595355845</v>
      </c>
      <c r="AF1408" s="50" t="n">
        <v>3.614961544669338</v>
      </c>
    </row>
    <row r="1409" hidden="1" s="108">
      <c r="A1409" s="49" t="inlineStr">
        <is>
          <t>Qatar_Offshore_2_low_temp_optimistic</t>
        </is>
      </c>
      <c r="B1409" s="49" t="n">
        <v>9.943220315790587</v>
      </c>
      <c r="C1409" s="49" t="n">
        <v>9.581591457353838</v>
      </c>
      <c r="D1409" s="49" t="n">
        <v>9.27965640581802</v>
      </c>
      <c r="E1409" s="49" t="n">
        <v>9.020157152734198</v>
      </c>
      <c r="F1409" s="49" t="n">
        <v>8.792281846952061</v>
      </c>
      <c r="G1409" s="49" t="n">
        <v>8.588831204326258</v>
      </c>
      <c r="H1409" s="49" t="n">
        <v>8.404782080088326</v>
      </c>
      <c r="I1409" s="49" t="n">
        <v>8.236497517145448</v>
      </c>
      <c r="J1409" s="49" t="n">
        <v>8.081263825015062</v>
      </c>
      <c r="K1409" s="49" t="n">
        <v>7.937005093492187</v>
      </c>
      <c r="L1409" s="49" t="n">
        <v>7.802099582072449</v>
      </c>
      <c r="M1409" s="49" t="n">
        <v>7.545746352188918</v>
      </c>
      <c r="N1409" s="49" t="n">
        <v>7.324135867454821</v>
      </c>
      <c r="O1409" s="49" t="n">
        <v>7.125186632360538</v>
      </c>
      <c r="P1409" s="49" t="n">
        <v>6.94383717485888</v>
      </c>
      <c r="Q1409" s="49" t="n">
        <v>6.776954884597939</v>
      </c>
      <c r="R1409" s="49" t="n">
        <v>6.623443424582486</v>
      </c>
      <c r="S1409" s="49" t="n">
        <v>6.478363353004373</v>
      </c>
      <c r="T1409" s="49" t="n">
        <v>6.342043513382825</v>
      </c>
      <c r="U1409" s="49" t="n">
        <v>6.215049494710869</v>
      </c>
      <c r="V1409" s="49" t="n">
        <v>6.091187994593609</v>
      </c>
      <c r="W1409" s="49" t="n">
        <v>5.950579689244021</v>
      </c>
      <c r="X1409" s="49" t="n">
        <v>5.816617535258558</v>
      </c>
      <c r="Y1409" s="49" t="n">
        <v>5.691628993879326</v>
      </c>
      <c r="Z1409" s="49" t="n">
        <v>5.580232523168379</v>
      </c>
      <c r="AA1409" s="49" t="n">
        <v>5.415334681951627</v>
      </c>
      <c r="AB1409" s="49" t="n">
        <v>5.302887931903225</v>
      </c>
      <c r="AC1409" s="49" t="n">
        <v>5.196628237063774</v>
      </c>
      <c r="AD1409" s="49" t="n">
        <v>5.095775278842459</v>
      </c>
      <c r="AE1409" s="49" t="n">
        <v>4.999689105694578</v>
      </c>
      <c r="AF1409" s="50" t="n">
        <v>4.907838477283202</v>
      </c>
    </row>
    <row r="1410" hidden="1" s="108">
      <c r="A1410" s="49" t="inlineStr">
        <is>
          <t>Qatar_PV_1_low_temp_optimistic</t>
        </is>
      </c>
      <c r="B1410" s="49" t="n">
        <v>2.716991072219748</v>
      </c>
      <c r="C1410" s="49" t="n">
        <v>2.582645155761074</v>
      </c>
      <c r="D1410" s="49" t="n">
        <v>2.469717082418032</v>
      </c>
      <c r="E1410" s="49" t="n">
        <v>2.37194656724987</v>
      </c>
      <c r="F1410" s="49" t="n">
        <v>2.285403307940495</v>
      </c>
      <c r="G1410" s="49" t="n">
        <v>2.207474595475194</v>
      </c>
      <c r="H1410" s="49" t="n">
        <v>2.136344502296298</v>
      </c>
      <c r="I1410" s="49" t="n">
        <v>2.070704997496777</v>
      </c>
      <c r="J1410" s="49" t="n">
        <v>2.009585869380143</v>
      </c>
      <c r="K1410" s="49" t="n">
        <v>1.952249627946441</v>
      </c>
      <c r="L1410" s="49" t="n">
        <v>1.898123900006286</v>
      </c>
      <c r="M1410" s="49" t="n">
        <v>1.833715709860151</v>
      </c>
      <c r="N1410" s="49" t="n">
        <v>1.773872779194102</v>
      </c>
      <c r="O1410" s="49" t="n">
        <v>1.717163905993048</v>
      </c>
      <c r="P1410" s="49" t="n">
        <v>1.663301675206827</v>
      </c>
      <c r="Q1410" s="49" t="n">
        <v>1.611383144980466</v>
      </c>
      <c r="R1410" s="49" t="n">
        <v>1.560859789744472</v>
      </c>
      <c r="S1410" s="49" t="n">
        <v>1.51280681999016</v>
      </c>
      <c r="T1410" s="49" t="n">
        <v>1.466406892721584</v>
      </c>
      <c r="U1410" s="49" t="n">
        <v>1.421772037004706</v>
      </c>
      <c r="V1410" s="49" t="n">
        <v>1.378248160852643</v>
      </c>
      <c r="W1410" s="49" t="n">
        <v>1.334512451780518</v>
      </c>
      <c r="X1410" s="49" t="n">
        <v>1.29147431725893</v>
      </c>
      <c r="Y1410" s="49" t="n">
        <v>1.250072577430443</v>
      </c>
      <c r="Z1410" s="49" t="n">
        <v>1.21376701760638</v>
      </c>
      <c r="AA1410" s="49" t="n">
        <v>1.156501818164585</v>
      </c>
      <c r="AB1410" s="49" t="n">
        <v>1.116804421933832</v>
      </c>
      <c r="AC1410" s="49" t="n">
        <v>1.078562579991245</v>
      </c>
      <c r="AD1410" s="49" t="n">
        <v>1.041620276653825</v>
      </c>
      <c r="AE1410" s="49" t="n">
        <v>1.005846304782405</v>
      </c>
      <c r="AF1410" s="50" t="n">
        <v>0.9711293113945558</v>
      </c>
    </row>
    <row r="1411" hidden="1" s="108">
      <c r="A1411" s="49" t="inlineStr">
        <is>
          <t>Qatar_PV_2_low_temp_optimistic</t>
        </is>
      </c>
      <c r="B1411" s="49" t="n">
        <v>2.833737696755164</v>
      </c>
      <c r="C1411" s="49" t="n">
        <v>2.692993487282362</v>
      </c>
      <c r="D1411" s="49" t="n">
        <v>2.574764735814417</v>
      </c>
      <c r="E1411" s="49" t="n">
        <v>2.472469671174496</v>
      </c>
      <c r="F1411" s="49" t="n">
        <v>2.381976147358599</v>
      </c>
      <c r="G1411" s="49" t="n">
        <v>2.300537272499755</v>
      </c>
      <c r="H1411" s="49" t="n">
        <v>2.226243854527711</v>
      </c>
      <c r="I1411" s="49" t="n">
        <v>2.157720682175579</v>
      </c>
      <c r="J1411" s="49" t="n">
        <v>2.093947713731458</v>
      </c>
      <c r="K1411" s="49" t="n">
        <v>2.034149582340191</v>
      </c>
      <c r="L1411" s="49" t="n">
        <v>1.97772451918939</v>
      </c>
      <c r="M1411" s="49" t="n">
        <v>1.910549925473033</v>
      </c>
      <c r="N1411" s="49" t="n">
        <v>1.848169077706934</v>
      </c>
      <c r="O1411" s="49" t="n">
        <v>1.789076997917516</v>
      </c>
      <c r="P1411" s="49" t="n">
        <v>1.732971046884185</v>
      </c>
      <c r="Q1411" s="49" t="n">
        <v>1.67890199441431</v>
      </c>
      <c r="R1411" s="49" t="n">
        <v>1.626293272693165</v>
      </c>
      <c r="S1411" s="49" t="n">
        <v>1.576274159004409</v>
      </c>
      <c r="T1411" s="49" t="n">
        <v>1.527985676593871</v>
      </c>
      <c r="U1411" s="49" t="n">
        <v>1.481545229713907</v>
      </c>
      <c r="V1411" s="49" t="n">
        <v>1.436265625769768</v>
      </c>
      <c r="W1411" s="49" t="n">
        <v>1.390757119509479</v>
      </c>
      <c r="X1411" s="49" t="n">
        <v>1.345980414133633</v>
      </c>
      <c r="Y1411" s="49" t="n">
        <v>1.302922109322713</v>
      </c>
      <c r="Z1411" s="49" t="n">
        <v>1.265218669913738</v>
      </c>
      <c r="AA1411" s="49" t="n">
        <v>1.20548687873355</v>
      </c>
      <c r="AB1411" s="49" t="n">
        <v>1.164216202326297</v>
      </c>
      <c r="AC1411" s="49" t="n">
        <v>1.124475485689345</v>
      </c>
      <c r="AD1411" s="49" t="n">
        <v>1.086101303798013</v>
      </c>
      <c r="AE1411" s="49" t="n">
        <v>1.048956220910954</v>
      </c>
      <c r="AF1411" s="50" t="n">
        <v>1.012923599949184</v>
      </c>
    </row>
    <row r="1412" hidden="1" s="108">
      <c r="A1412" s="49" t="inlineStr">
        <is>
          <t>Qatar_PV_3_low_temp_optimistic</t>
        </is>
      </c>
      <c r="B1412" s="49" t="n">
        <v>2.930093132911722</v>
      </c>
      <c r="C1412" s="49" t="n">
        <v>2.784006598767754</v>
      </c>
      <c r="D1412" s="49" t="n">
        <v>2.661363151202385</v>
      </c>
      <c r="E1412" s="49" t="n">
        <v>2.555308855236538</v>
      </c>
      <c r="F1412" s="49" t="n">
        <v>2.461540673409591</v>
      </c>
      <c r="G1412" s="49" t="n">
        <v>2.377198100156904</v>
      </c>
      <c r="H1412" s="49" t="n">
        <v>2.300292972240219</v>
      </c>
      <c r="I1412" s="49" t="n">
        <v>2.229393192898514</v>
      </c>
      <c r="J1412" s="49" t="n">
        <v>2.16343652701635</v>
      </c>
      <c r="K1412" s="49" t="n">
        <v>2.101615537093757</v>
      </c>
      <c r="L1412" s="49" t="n">
        <v>2.043303566818198</v>
      </c>
      <c r="M1412" s="49" t="n">
        <v>1.973839260038688</v>
      </c>
      <c r="N1412" s="49" t="n">
        <v>1.909359221045821</v>
      </c>
      <c r="O1412" s="49" t="n">
        <v>1.848297737878611</v>
      </c>
      <c r="P1412" s="49" t="n">
        <v>1.790340406909353</v>
      </c>
      <c r="Q1412" s="49" t="n">
        <v>1.73449952251245</v>
      </c>
      <c r="R1412" s="49" t="n">
        <v>1.680175131529216</v>
      </c>
      <c r="S1412" s="49" t="n">
        <v>1.628543449347744</v>
      </c>
      <c r="T1412" s="49" t="n">
        <v>1.578710464345797</v>
      </c>
      <c r="U1412" s="49" t="n">
        <v>1.530798785792212</v>
      </c>
      <c r="V1412" s="49" t="n">
        <v>1.484093031136067</v>
      </c>
      <c r="W1412" s="49" t="n">
        <v>1.43714187571849</v>
      </c>
      <c r="X1412" s="49" t="n">
        <v>1.390947943596028</v>
      </c>
      <c r="Y1412" s="49" t="n">
        <v>1.3465387292049</v>
      </c>
      <c r="Z1412" s="49" t="n">
        <v>1.307701074659699</v>
      </c>
      <c r="AA1412" s="49" t="n">
        <v>1.245919210579082</v>
      </c>
      <c r="AB1412" s="49" t="n">
        <v>1.203357585076334</v>
      </c>
      <c r="AC1412" s="49" t="n">
        <v>1.162384317259525</v>
      </c>
      <c r="AD1412" s="49" t="n">
        <v>1.122829153071513</v>
      </c>
      <c r="AE1412" s="49" t="n">
        <v>1.084548922447784</v>
      </c>
      <c r="AF1412" s="50" t="n">
        <v>1.04742212994424</v>
      </c>
    </row>
    <row r="1413" hidden="1" s="108">
      <c r="A1413" s="49" t="inlineStr">
        <is>
          <t>Qatar_PV_4_low_temp_optimistic</t>
        </is>
      </c>
      <c r="B1413" s="49" t="n">
        <v>3.309615751214164</v>
      </c>
      <c r="C1413" s="49" t="n">
        <v>3.142401846582918</v>
      </c>
      <c r="D1413" s="49" t="n">
        <v>3.002291886333096</v>
      </c>
      <c r="E1413" s="49" t="n">
        <v>2.881360493536985</v>
      </c>
      <c r="F1413" s="49" t="n">
        <v>2.774632056733842</v>
      </c>
      <c r="G1413" s="49" t="n">
        <v>2.678799027928781</v>
      </c>
      <c r="H1413" s="49" t="n">
        <v>2.591562570248071</v>
      </c>
      <c r="I1413" s="49" t="n">
        <v>2.511266829613412</v>
      </c>
      <c r="J1413" s="49" t="n">
        <v>2.436683618002672</v>
      </c>
      <c r="K1413" s="49" t="n">
        <v>2.366879361665037</v>
      </c>
      <c r="L1413" s="49" t="n">
        <v>2.301129514966442</v>
      </c>
      <c r="M1413" s="49" t="n">
        <v>2.222640458646663</v>
      </c>
      <c r="N1413" s="49" t="n">
        <v>2.149903470061977</v>
      </c>
      <c r="O1413" s="49" t="n">
        <v>2.081105504768407</v>
      </c>
      <c r="P1413" s="49" t="n">
        <v>2.01588253959666</v>
      </c>
      <c r="Q1413" s="49" t="n">
        <v>1.953091033952415</v>
      </c>
      <c r="R1413" s="49" t="n">
        <v>1.89203650426482</v>
      </c>
      <c r="S1413" s="49" t="n">
        <v>1.834080877324762</v>
      </c>
      <c r="T1413" s="49" t="n">
        <v>1.77818920483263</v>
      </c>
      <c r="U1413" s="49" t="n">
        <v>1.724503563713635</v>
      </c>
      <c r="V1413" s="49" t="n">
        <v>1.672195920756236</v>
      </c>
      <c r="W1413" s="49" t="n">
        <v>1.619598572490875</v>
      </c>
      <c r="X1413" s="49" t="n">
        <v>1.567856981405619</v>
      </c>
      <c r="Y1413" s="49" t="n">
        <v>1.518160237561431</v>
      </c>
      <c r="Z1413" s="49" t="n">
        <v>1.474889348658573</v>
      </c>
      <c r="AA1413" s="49" t="n">
        <v>1.40505373911047</v>
      </c>
      <c r="AB1413" s="49" t="n">
        <v>1.357435891703179</v>
      </c>
      <c r="AC1413" s="49" t="n">
        <v>1.311635279900372</v>
      </c>
      <c r="AD1413" s="49" t="n">
        <v>1.267454670924162</v>
      </c>
      <c r="AE1413" s="49" t="n">
        <v>1.224728240808252</v>
      </c>
      <c r="AF1413" s="50" t="n">
        <v>1.183315300740009</v>
      </c>
    </row>
    <row r="1414" hidden="1" s="108">
      <c r="A1414" s="49" t="inlineStr">
        <is>
          <t>Qatar_Offshore_1_high_temp_optimistic</t>
        </is>
      </c>
      <c r="B1414" s="49" t="n">
        <v>9.166347219795609</v>
      </c>
      <c r="C1414" s="49" t="n">
        <v>8.721292575294443</v>
      </c>
      <c r="D1414" s="49" t="n">
        <v>8.314132261642321</v>
      </c>
      <c r="E1414" s="49" t="n">
        <v>7.932475229460144</v>
      </c>
      <c r="F1414" s="49" t="n">
        <v>7.568435270138288</v>
      </c>
      <c r="G1414" s="49" t="n">
        <v>7.216646154043017</v>
      </c>
      <c r="H1414" s="49" t="n">
        <v>6.873253441952764</v>
      </c>
      <c r="I1414" s="49" t="n">
        <v>6.535358549986594</v>
      </c>
      <c r="J1414" s="49" t="n">
        <v>6.200691711213112</v>
      </c>
      <c r="K1414" s="49" t="n">
        <v>5.867409137582639</v>
      </c>
      <c r="L1414" s="49" t="n">
        <v>5.533961443976411</v>
      </c>
      <c r="M1414" s="49" t="n">
        <v>5.379265817150598</v>
      </c>
      <c r="N1414" s="49" t="n">
        <v>5.24512744377144</v>
      </c>
      <c r="O1414" s="49" t="n">
        <v>5.124228706633048</v>
      </c>
      <c r="P1414" s="49" t="n">
        <v>5.013545614533715</v>
      </c>
      <c r="Q1414" s="49" t="n">
        <v>4.911223119232083</v>
      </c>
      <c r="R1414" s="49" t="n">
        <v>4.816662850866185</v>
      </c>
      <c r="S1414" s="49" t="n">
        <v>4.726827580351426</v>
      </c>
      <c r="T1414" s="49" t="n">
        <v>4.641980309174219</v>
      </c>
      <c r="U1414" s="49" t="n">
        <v>4.562536948910849</v>
      </c>
      <c r="V1414" s="49" t="n">
        <v>4.484604136106236</v>
      </c>
      <c r="W1414" s="49" t="n">
        <v>4.39541396472938</v>
      </c>
      <c r="X1414" s="49" t="n">
        <v>4.309951338480827</v>
      </c>
      <c r="Y1414" s="49" t="n">
        <v>4.229753329368253</v>
      </c>
      <c r="Z1414" s="49" t="n">
        <v>4.157851599110271</v>
      </c>
      <c r="AA1414" s="49" t="n">
        <v>4.050905628367287</v>
      </c>
      <c r="AB1414" s="49" t="n">
        <v>3.977383719025787</v>
      </c>
      <c r="AC1414" s="49" t="n">
        <v>3.907465833021653</v>
      </c>
      <c r="AD1414" s="49" t="n">
        <v>3.840678135754151</v>
      </c>
      <c r="AE1414" s="49" t="n">
        <v>3.776632879765434</v>
      </c>
      <c r="AF1414" s="50" t="n">
        <v>3.715008920281215</v>
      </c>
    </row>
    <row r="1415" hidden="1" s="108">
      <c r="A1415" s="49" t="inlineStr">
        <is>
          <t>Qatar_Offshore_2_high_temp_optimistic</t>
        </is>
      </c>
      <c r="B1415" s="49" t="n">
        <v>11.52068039693979</v>
      </c>
      <c r="C1415" s="49" t="n">
        <v>10.97470792127493</v>
      </c>
      <c r="D1415" s="49" t="n">
        <v>10.4814493175518</v>
      </c>
      <c r="E1415" s="49" t="n">
        <v>10.02425763146363</v>
      </c>
      <c r="F1415" s="49" t="n">
        <v>9.592583152542048</v>
      </c>
      <c r="G1415" s="49" t="n">
        <v>9.179290094473863</v>
      </c>
      <c r="H1415" s="49" t="n">
        <v>8.779294277832255</v>
      </c>
      <c r="I1415" s="49" t="n">
        <v>8.388812478119672</v>
      </c>
      <c r="J1415" s="49" t="n">
        <v>8.004921367426713</v>
      </c>
      <c r="K1415" s="49" t="n">
        <v>7.625284481444243</v>
      </c>
      <c r="L1415" s="49" t="n">
        <v>7.247975647369826</v>
      </c>
      <c r="M1415" s="49" t="n">
        <v>7.042396748047831</v>
      </c>
      <c r="N1415" s="49" t="n">
        <v>6.86520460149014</v>
      </c>
      <c r="O1415" s="49" t="n">
        <v>6.706284264646941</v>
      </c>
      <c r="P1415" s="49" t="n">
        <v>6.561456040429955</v>
      </c>
      <c r="Q1415" s="49" t="n">
        <v>6.428156054314988</v>
      </c>
      <c r="R1415" s="49" t="n">
        <v>6.305557651018011</v>
      </c>
      <c r="S1415" s="49" t="n">
        <v>6.189462380004027</v>
      </c>
      <c r="T1415" s="49" t="n">
        <v>6.080234242269753</v>
      </c>
      <c r="U1415" s="49" t="n">
        <v>5.978448662041366</v>
      </c>
      <c r="V1415" s="49" t="n">
        <v>5.878723238839484</v>
      </c>
      <c r="W1415" s="49" t="n">
        <v>5.763352068651717</v>
      </c>
      <c r="X1415" s="49" t="n">
        <v>5.653125660193436</v>
      </c>
      <c r="Y1415" s="49" t="n">
        <v>5.550174455049645</v>
      </c>
      <c r="Z1415" s="49" t="n">
        <v>5.45869950649973</v>
      </c>
      <c r="AA1415" s="49" t="n">
        <v>5.318713477219622</v>
      </c>
      <c r="AB1415" s="49" t="n">
        <v>5.224983669702778</v>
      </c>
      <c r="AC1415" s="49" t="n">
        <v>5.136244631653486</v>
      </c>
      <c r="AD1415" s="49" t="n">
        <v>5.05184377326699</v>
      </c>
      <c r="AE1415" s="49" t="n">
        <v>4.971247164583707</v>
      </c>
      <c r="AF1415" s="50" t="n">
        <v>4.894012673956387</v>
      </c>
    </row>
    <row r="1416" hidden="1" s="108">
      <c r="A1416" s="49" t="inlineStr">
        <is>
          <t>Qatar_PV_1_high_temp_optimistic</t>
        </is>
      </c>
      <c r="B1416" s="49" t="n">
        <v>5.509947126688814</v>
      </c>
      <c r="C1416" s="49" t="n">
        <v>5.131829283949951</v>
      </c>
      <c r="D1416" s="49" t="n">
        <v>4.776981281435312</v>
      </c>
      <c r="E1416" s="49" t="n">
        <v>4.438297884001192</v>
      </c>
      <c r="F1416" s="49" t="n">
        <v>4.111289952904841</v>
      </c>
      <c r="G1416" s="49" t="n">
        <v>3.792950370236614</v>
      </c>
      <c r="H1416" s="49" t="n">
        <v>3.481169699436719</v>
      </c>
      <c r="I1416" s="49" t="n">
        <v>3.174411545999454</v>
      </c>
      <c r="J1416" s="49" t="n">
        <v>2.871521121898429</v>
      </c>
      <c r="K1416" s="49" t="n">
        <v>2.571606755550161</v>
      </c>
      <c r="L1416" s="49" t="n">
        <v>2.273963542940375</v>
      </c>
      <c r="M1416" s="49" t="n">
        <v>2.214272733946402</v>
      </c>
      <c r="N1416" s="49" t="n">
        <v>2.158363931363521</v>
      </c>
      <c r="O1416" s="49" t="n">
        <v>2.104972654456479</v>
      </c>
      <c r="P1416" s="49" t="n">
        <v>2.0538698054321</v>
      </c>
      <c r="Q1416" s="49" t="n">
        <v>2.004250247293531</v>
      </c>
      <c r="R1416" s="49" t="n">
        <v>1.955625306859994</v>
      </c>
      <c r="S1416" s="49" t="n">
        <v>1.9090179075366</v>
      </c>
      <c r="T1416" s="49" t="n">
        <v>1.863688411558009</v>
      </c>
      <c r="U1416" s="49" t="n">
        <v>1.81976175022476</v>
      </c>
      <c r="V1416" s="49" t="n">
        <v>1.77663851154301</v>
      </c>
      <c r="W1416" s="49" t="n">
        <v>1.733042730313058</v>
      </c>
      <c r="X1416" s="49" t="n">
        <v>1.689884645175589</v>
      </c>
      <c r="Y1416" s="49" t="n">
        <v>1.648070971079497</v>
      </c>
      <c r="Z1416" s="49" t="n">
        <v>1.610943141726394</v>
      </c>
      <c r="AA1416" s="49" t="n">
        <v>1.55342989133328</v>
      </c>
      <c r="AB1416" s="49" t="n">
        <v>1.512598960129074</v>
      </c>
      <c r="AC1416" s="49" t="n">
        <v>1.472983516881228</v>
      </c>
      <c r="AD1416" s="49" t="n">
        <v>1.434446622554975</v>
      </c>
      <c r="AE1416" s="49" t="n">
        <v>1.39687348571591</v>
      </c>
      <c r="AF1416" s="50" t="n">
        <v>1.360167019049136</v>
      </c>
    </row>
    <row r="1417" hidden="1" s="108">
      <c r="A1417" s="49" t="inlineStr">
        <is>
          <t>Qatar_PV_2_high_temp_optimistic</t>
        </is>
      </c>
      <c r="B1417" s="49" t="n">
        <v>5.696796582319632</v>
      </c>
      <c r="C1417" s="49" t="n">
        <v>5.306867705095122</v>
      </c>
      <c r="D1417" s="49" t="n">
        <v>4.941386537925746</v>
      </c>
      <c r="E1417" s="49" t="n">
        <v>4.592765396006762</v>
      </c>
      <c r="F1417" s="49" t="n">
        <v>4.256205399270117</v>
      </c>
      <c r="G1417" s="49" t="n">
        <v>3.928487482413706</v>
      </c>
      <c r="H1417" s="49" t="n">
        <v>3.607349386442826</v>
      </c>
      <c r="I1417" s="49" t="n">
        <v>3.291139493994538</v>
      </c>
      <c r="J1417" s="49" t="n">
        <v>2.978612671778952</v>
      </c>
      <c r="K1417" s="49" t="n">
        <v>2.668803884721443</v>
      </c>
      <c r="L1417" s="49" t="n">
        <v>2.360946742074901</v>
      </c>
      <c r="M1417" s="49" t="n">
        <v>2.298862049374264</v>
      </c>
      <c r="N1417" s="49" t="n">
        <v>2.24073127505827</v>
      </c>
      <c r="O1417" s="49" t="n">
        <v>2.185232126615821</v>
      </c>
      <c r="P1417" s="49" t="n">
        <v>2.132125902130344</v>
      </c>
      <c r="Q1417" s="49" t="n">
        <v>2.080570268153968</v>
      </c>
      <c r="R1417" s="49" t="n">
        <v>2.030053907423923</v>
      </c>
      <c r="S1417" s="49" t="n">
        <v>1.98164923857314</v>
      </c>
      <c r="T1417" s="49" t="n">
        <v>1.934581999799972</v>
      </c>
      <c r="U1417" s="49" t="n">
        <v>1.888983737543644</v>
      </c>
      <c r="V1417" s="49" t="n">
        <v>1.844226630961444</v>
      </c>
      <c r="W1417" s="49" t="n">
        <v>1.798978642686992</v>
      </c>
      <c r="X1417" s="49" t="n">
        <v>1.754187823402873</v>
      </c>
      <c r="Y1417" s="49" t="n">
        <v>1.710804745599356</v>
      </c>
      <c r="Z1417" s="49" t="n">
        <v>1.672332340050266</v>
      </c>
      <c r="AA1417" s="49" t="n">
        <v>1.612487275022214</v>
      </c>
      <c r="AB1417" s="49" t="n">
        <v>1.570129466233595</v>
      </c>
      <c r="AC1417" s="49" t="n">
        <v>1.529044068782948</v>
      </c>
      <c r="AD1417" s="49" t="n">
        <v>1.489087458673336</v>
      </c>
      <c r="AE1417" s="49" t="n">
        <v>1.450139241762422</v>
      </c>
      <c r="AF1417" s="50" t="n">
        <v>1.412097593212864</v>
      </c>
    </row>
    <row r="1418" hidden="1" s="108">
      <c r="A1418" s="49" t="inlineStr">
        <is>
          <t>Qatar_PV_3_high_temp_optimistic</t>
        </is>
      </c>
      <c r="B1418" s="49" t="n">
        <v>5.850307644892561</v>
      </c>
      <c r="C1418" s="49" t="n">
        <v>5.450012198672403</v>
      </c>
      <c r="D1418" s="49" t="n">
        <v>5.0752118695099</v>
      </c>
      <c r="E1418" s="49" t="n">
        <v>4.71795783495404</v>
      </c>
      <c r="F1418" s="49" t="n">
        <v>4.373221224620594</v>
      </c>
      <c r="G1418" s="49" t="n">
        <v>4.037627240509853</v>
      </c>
      <c r="H1418" s="49" t="n">
        <v>3.708802810413252</v>
      </c>
      <c r="I1418" s="49" t="n">
        <v>3.385014107845257</v>
      </c>
      <c r="J1418" s="49" t="n">
        <v>3.064952762043529</v>
      </c>
      <c r="K1418" s="49" t="n">
        <v>2.747603501090214</v>
      </c>
      <c r="L1418" s="49" t="n">
        <v>2.432158843036752</v>
      </c>
      <c r="M1418" s="49" t="n">
        <v>2.368055785954172</v>
      </c>
      <c r="N1418" s="49" t="n">
        <v>2.30807445795488</v>
      </c>
      <c r="O1418" s="49" t="n">
        <v>2.250835480418843</v>
      </c>
      <c r="P1418" s="49" t="n">
        <v>2.196088019752958</v>
      </c>
      <c r="Q1418" s="49" t="n">
        <v>2.142954205933899</v>
      </c>
      <c r="R1418" s="49" t="n">
        <v>2.090901305267373</v>
      </c>
      <c r="S1418" s="49" t="n">
        <v>2.041042285401674</v>
      </c>
      <c r="T1418" s="49" t="n">
        <v>1.992571183521232</v>
      </c>
      <c r="U1418" s="49" t="n">
        <v>1.945623330901032</v>
      </c>
      <c r="V1418" s="49" t="n">
        <v>1.899545947914057</v>
      </c>
      <c r="W1418" s="49" t="n">
        <v>1.852945707279505</v>
      </c>
      <c r="X1418" s="49" t="n">
        <v>1.806818502600209</v>
      </c>
      <c r="Y1418" s="49" t="n">
        <v>1.762150599436012</v>
      </c>
      <c r="Z1418" s="49" t="n">
        <v>1.722576355945798</v>
      </c>
      <c r="AA1418" s="49" t="n">
        <v>1.66082602866047</v>
      </c>
      <c r="AB1418" s="49" t="n">
        <v>1.617218060315554</v>
      </c>
      <c r="AC1418" s="49" t="n">
        <v>1.57492883650657</v>
      </c>
      <c r="AD1418" s="49" t="n">
        <v>1.533809288451784</v>
      </c>
      <c r="AE1418" s="49" t="n">
        <v>1.493734458649089</v>
      </c>
      <c r="AF1418" s="50" t="n">
        <v>1.454598663542536</v>
      </c>
    </row>
    <row r="1419" hidden="1" s="108">
      <c r="A1419" s="49" t="inlineStr">
        <is>
          <t>Qatar_PV_4_high_temp_optimistic</t>
        </is>
      </c>
      <c r="B1419" s="49" t="n">
        <v>6.448704594382403</v>
      </c>
      <c r="C1419" s="49" t="n">
        <v>6.007493088269841</v>
      </c>
      <c r="D1419" s="49" t="n">
        <v>5.595922832489805</v>
      </c>
      <c r="E1419" s="49" t="n">
        <v>5.204671320020022</v>
      </c>
      <c r="F1419" s="49" t="n">
        <v>4.827836656598906</v>
      </c>
      <c r="G1419" s="49" t="n">
        <v>4.461454468477002</v>
      </c>
      <c r="H1419" s="49" t="n">
        <v>4.102733568565709</v>
      </c>
      <c r="I1419" s="49" t="n">
        <v>3.749631215218012</v>
      </c>
      <c r="J1419" s="49" t="n">
        <v>3.400602573984241</v>
      </c>
      <c r="K1419" s="49" t="n">
        <v>3.054445587483734</v>
      </c>
      <c r="L1419" s="49" t="n">
        <v>2.710200968142185</v>
      </c>
      <c r="M1419" s="49" t="n">
        <v>2.638141231420798</v>
      </c>
      <c r="N1419" s="49" t="n">
        <v>2.570846651444501</v>
      </c>
      <c r="O1419" s="49" t="n">
        <v>2.506719976732714</v>
      </c>
      <c r="P1419" s="49" t="n">
        <v>2.445471416109869</v>
      </c>
      <c r="Q1419" s="49" t="n">
        <v>2.386084174085004</v>
      </c>
      <c r="R1419" s="49" t="n">
        <v>2.327941175789478</v>
      </c>
      <c r="S1419" s="49" t="n">
        <v>2.272333226299409</v>
      </c>
      <c r="T1419" s="49" t="n">
        <v>2.21832649049835</v>
      </c>
      <c r="U1419" s="49" t="n">
        <v>2.166078370346871</v>
      </c>
      <c r="V1419" s="49" t="n">
        <v>2.11483227103232</v>
      </c>
      <c r="W1419" s="49" t="n">
        <v>2.06297972736789</v>
      </c>
      <c r="X1419" s="49" t="n">
        <v>2.011667949938779</v>
      </c>
      <c r="Y1419" s="49" t="n">
        <v>1.962041159277262</v>
      </c>
      <c r="Z1419" s="49" t="n">
        <v>1.918315979991193</v>
      </c>
      <c r="AA1419" s="49" t="n">
        <v>1.84885540073412</v>
      </c>
      <c r="AB1419" s="49" t="n">
        <v>1.800434616650051</v>
      </c>
      <c r="AC1419" s="49" t="n">
        <v>1.753536590949287</v>
      </c>
      <c r="AD1419" s="49" t="n">
        <v>1.707988655828716</v>
      </c>
      <c r="AE1419" s="49" t="n">
        <v>1.663646078943281</v>
      </c>
      <c r="AF1419" s="50" t="n">
        <v>1.620386458542147</v>
      </c>
    </row>
    <row r="1420" hidden="1" s="108">
      <c r="A1420" s="49" t="inlineStr">
        <is>
          <t>Romania_Onshore_3_low_temp_optimistic</t>
        </is>
      </c>
      <c r="B1420" s="49" t="n">
        <v>5.239064007234267</v>
      </c>
      <c r="C1420" s="49" t="n">
        <v>5.086082705391939</v>
      </c>
      <c r="D1420" s="49" t="n">
        <v>4.950465493930682</v>
      </c>
      <c r="E1420" s="49" t="n">
        <v>4.828407020827136</v>
      </c>
      <c r="F1420" s="49" t="n">
        <v>4.71721054955985</v>
      </c>
      <c r="G1420" s="49" t="n">
        <v>4.614899430343008</v>
      </c>
      <c r="H1420" s="49" t="n">
        <v>4.519984156575592</v>
      </c>
      <c r="I1420" s="49" t="n">
        <v>4.431316034918946</v>
      </c>
      <c r="J1420" s="49" t="n">
        <v>4.347991635769962</v>
      </c>
      <c r="K1420" s="49" t="n">
        <v>4.269288329535323</v>
      </c>
      <c r="L1420" s="49" t="n">
        <v>4.194619561846067</v>
      </c>
      <c r="M1420" s="49" t="n">
        <v>4.083591504346336</v>
      </c>
      <c r="N1420" s="49" t="n">
        <v>3.995737722705612</v>
      </c>
      <c r="O1420" s="49" t="n">
        <v>3.910918365741269</v>
      </c>
      <c r="P1420" s="49" t="n">
        <v>3.829257539722732</v>
      </c>
      <c r="Q1420" s="49" t="n">
        <v>3.751427975321121</v>
      </c>
      <c r="R1420" s="49" t="n">
        <v>3.675233994631053</v>
      </c>
      <c r="S1420" s="49" t="n">
        <v>3.601005386500455</v>
      </c>
      <c r="T1420" s="49" t="n">
        <v>3.532456150763473</v>
      </c>
      <c r="U1420" s="49" t="n">
        <v>3.463578891665838</v>
      </c>
      <c r="V1420" s="49" t="n">
        <v>3.394805825968216</v>
      </c>
      <c r="W1420" s="49" t="n">
        <v>3.334790132089259</v>
      </c>
      <c r="X1420" s="49" t="n">
        <v>3.277240206423161</v>
      </c>
      <c r="Y1420" s="49" t="n">
        <v>3.220997696077425</v>
      </c>
      <c r="Z1420" s="49" t="n">
        <v>3.171948881910329</v>
      </c>
      <c r="AA1420" s="49" t="n">
        <v>3.070726314137789</v>
      </c>
      <c r="AB1420" s="49" t="n">
        <v>3.011016837469266</v>
      </c>
      <c r="AC1420" s="49" t="n">
        <v>2.953274477955576</v>
      </c>
      <c r="AD1420" s="49" t="n">
        <v>2.897324304030898</v>
      </c>
      <c r="AE1420" s="49" t="n">
        <v>2.843013590129097</v>
      </c>
      <c r="AF1420" s="50" t="n">
        <v>2.790208180019696</v>
      </c>
    </row>
    <row r="1421" hidden="1" s="108">
      <c r="A1421" s="49" t="inlineStr">
        <is>
          <t>Romania_Offshore_1_low_temp_optimistic</t>
        </is>
      </c>
      <c r="B1421" s="49" t="n">
        <v>5.766272795202582</v>
      </c>
      <c r="C1421" s="49" t="n">
        <v>5.557876417809866</v>
      </c>
      <c r="D1421" s="49" t="n">
        <v>5.383547706385193</v>
      </c>
      <c r="E1421" s="49" t="n">
        <v>5.23344002025475</v>
      </c>
      <c r="F1421" s="49" t="n">
        <v>5.101384582384488</v>
      </c>
      <c r="G1421" s="49" t="n">
        <v>4.983273770899976</v>
      </c>
      <c r="H1421" s="49" t="n">
        <v>4.876241563506661</v>
      </c>
      <c r="I1421" s="49" t="n">
        <v>4.778212829556026</v>
      </c>
      <c r="J1421" s="49" t="n">
        <v>4.687639209848776</v>
      </c>
      <c r="K1421" s="49" t="n">
        <v>4.603336232045959</v>
      </c>
      <c r="L1421" s="49" t="n">
        <v>4.524378551419616</v>
      </c>
      <c r="M1421" s="49" t="n">
        <v>4.375929007604088</v>
      </c>
      <c r="N1421" s="49" t="n">
        <v>4.247324208746621</v>
      </c>
      <c r="O1421" s="49" t="n">
        <v>4.13167038441054</v>
      </c>
      <c r="P1421" s="49" t="n">
        <v>4.026079159676402</v>
      </c>
      <c r="Q1421" s="49" t="n">
        <v>3.928762735711678</v>
      </c>
      <c r="R1421" s="49" t="n">
        <v>3.839095119585722</v>
      </c>
      <c r="S1421" s="49" t="n">
        <v>3.754257799633617</v>
      </c>
      <c r="T1421" s="49" t="n">
        <v>3.674437979387029</v>
      </c>
      <c r="U1421" s="49" t="n">
        <v>3.599957925299102</v>
      </c>
      <c r="V1421" s="49" t="n">
        <v>3.527283956836321</v>
      </c>
      <c r="W1421" s="49" t="n">
        <v>3.445080149756495</v>
      </c>
      <c r="X1421" s="49" t="n">
        <v>3.366681759693622</v>
      </c>
      <c r="Y1421" s="49" t="n">
        <v>3.293415718995773</v>
      </c>
      <c r="Z1421" s="49" t="n">
        <v>3.227915459631268</v>
      </c>
      <c r="AA1421" s="49" t="n">
        <v>3.13191217716599</v>
      </c>
      <c r="AB1421" s="49" t="n">
        <v>3.065838469424523</v>
      </c>
      <c r="AC1421" s="49" t="n">
        <v>3.003305153081085</v>
      </c>
      <c r="AD1421" s="49" t="n">
        <v>2.943866561621817</v>
      </c>
      <c r="AE1421" s="49" t="n">
        <v>2.887157157876163</v>
      </c>
      <c r="AF1421" s="50" t="n">
        <v>2.832873464343273</v>
      </c>
    </row>
    <row r="1422" hidden="1" s="108">
      <c r="A1422" s="49" t="inlineStr">
        <is>
          <t>Romania_Offshore_2_low_temp_optimistic</t>
        </is>
      </c>
      <c r="B1422" s="49" t="n">
        <v>7.393446552368032</v>
      </c>
      <c r="C1422" s="49" t="n">
        <v>7.123165118520688</v>
      </c>
      <c r="D1422" s="49" t="n">
        <v>6.897847837344672</v>
      </c>
      <c r="E1422" s="49" t="n">
        <v>6.704492417636728</v>
      </c>
      <c r="F1422" s="49" t="n">
        <v>6.534953167225153</v>
      </c>
      <c r="G1422" s="49" t="n">
        <v>6.383806137604236</v>
      </c>
      <c r="H1422" s="49" t="n">
        <v>6.247266904946252</v>
      </c>
      <c r="I1422" s="49" t="n">
        <v>6.122595412566178</v>
      </c>
      <c r="J1422" s="49" t="n">
        <v>6.007747201550365</v>
      </c>
      <c r="K1422" s="49" t="n">
        <v>5.901158322493805</v>
      </c>
      <c r="L1422" s="49" t="n">
        <v>5.801607001454432</v>
      </c>
      <c r="M1422" s="49" t="n">
        <v>5.610757509645509</v>
      </c>
      <c r="N1422" s="49" t="n">
        <v>5.446060790237765</v>
      </c>
      <c r="O1422" s="49" t="n">
        <v>5.298415620681537</v>
      </c>
      <c r="P1422" s="49" t="n">
        <v>5.16400948528165</v>
      </c>
      <c r="Q1422" s="49" t="n">
        <v>5.040482959600018</v>
      </c>
      <c r="R1422" s="49" t="n">
        <v>4.927010761118368</v>
      </c>
      <c r="S1422" s="49" t="n">
        <v>4.819871785925446</v>
      </c>
      <c r="T1422" s="49" t="n">
        <v>4.719314380025616</v>
      </c>
      <c r="U1422" s="49" t="n">
        <v>4.625765295124383</v>
      </c>
      <c r="V1422" s="49" t="n">
        <v>4.534558256848459</v>
      </c>
      <c r="W1422" s="49" t="n">
        <v>4.430673780797197</v>
      </c>
      <c r="X1422" s="49" t="n">
        <v>4.331787652130878</v>
      </c>
      <c r="Y1422" s="49" t="n">
        <v>4.239654893781626</v>
      </c>
      <c r="Z1422" s="49" t="n">
        <v>4.157757640628222</v>
      </c>
      <c r="AA1422" s="49" t="n">
        <v>4.035526803997219</v>
      </c>
      <c r="AB1422" s="49" t="n">
        <v>3.952820651015137</v>
      </c>
      <c r="AC1422" s="49" t="n">
        <v>3.87477103068156</v>
      </c>
      <c r="AD1422" s="49" t="n">
        <v>3.800790598941062</v>
      </c>
      <c r="AE1422" s="49" t="n">
        <v>3.730397712343789</v>
      </c>
      <c r="AF1422" s="50" t="n">
        <v>3.66319258900451</v>
      </c>
    </row>
    <row r="1423" hidden="1" s="108">
      <c r="A1423" s="49" t="inlineStr">
        <is>
          <t>Romania_PV_4_low_temp_optimistic</t>
        </is>
      </c>
      <c r="B1423" s="49" t="n">
        <v>4.361083156298879</v>
      </c>
      <c r="C1423" s="49" t="n">
        <v>4.139671013864722</v>
      </c>
      <c r="D1423" s="49" t="n">
        <v>3.954163099057962</v>
      </c>
      <c r="E1423" s="49" t="n">
        <v>3.794076205467111</v>
      </c>
      <c r="F1423" s="49" t="n">
        <v>3.652829759463606</v>
      </c>
      <c r="G1423" s="49" t="n">
        <v>3.526049759622009</v>
      </c>
      <c r="H1423" s="49" t="n">
        <v>3.410696366712298</v>
      </c>
      <c r="I1423" s="49" t="n">
        <v>3.304580053913256</v>
      </c>
      <c r="J1423" s="49" t="n">
        <v>3.206076781466581</v>
      </c>
      <c r="K1423" s="49" t="n">
        <v>3.113952013802115</v>
      </c>
      <c r="L1423" s="49" t="n">
        <v>3.027247531101474</v>
      </c>
      <c r="M1423" s="49" t="n">
        <v>2.923769386701792</v>
      </c>
      <c r="N1423" s="49" t="n">
        <v>2.82798004095435</v>
      </c>
      <c r="O1423" s="49" t="n">
        <v>2.737449615060109</v>
      </c>
      <c r="P1423" s="49" t="n">
        <v>2.651689200792971</v>
      </c>
      <c r="Q1423" s="49" t="n">
        <v>2.569166881532562</v>
      </c>
      <c r="R1423" s="49" t="n">
        <v>2.488952523491922</v>
      </c>
      <c r="S1423" s="49" t="n">
        <v>2.41286792322282</v>
      </c>
      <c r="T1423" s="49" t="n">
        <v>2.339527331278855</v>
      </c>
      <c r="U1423" s="49" t="n">
        <v>2.269120149342652</v>
      </c>
      <c r="V1423" s="49" t="n">
        <v>2.200538250762826</v>
      </c>
      <c r="W1423" s="49" t="n">
        <v>2.131624252418805</v>
      </c>
      <c r="X1423" s="49" t="n">
        <v>2.063819926136532</v>
      </c>
      <c r="Y1423" s="49" t="n">
        <v>1.998712332198252</v>
      </c>
      <c r="Z1423" s="49" t="n">
        <v>1.942144348644656</v>
      </c>
      <c r="AA1423" s="49" t="n">
        <v>1.850103708735332</v>
      </c>
      <c r="AB1423" s="49" t="n">
        <v>1.787675373918491</v>
      </c>
      <c r="AC1423" s="49" t="n">
        <v>1.727633153865368</v>
      </c>
      <c r="AD1423" s="49" t="n">
        <v>1.669711380849717</v>
      </c>
      <c r="AE1423" s="49" t="n">
        <v>1.613686705941057</v>
      </c>
      <c r="AF1423" s="50" t="n">
        <v>1.55936964644875</v>
      </c>
    </row>
    <row r="1424" hidden="1" s="108">
      <c r="A1424" s="49" t="inlineStr">
        <is>
          <t>Romania_Onshore_3_high_temp_optimistic</t>
        </is>
      </c>
      <c r="B1424" s="49" t="n">
        <v>6.959908197182846</v>
      </c>
      <c r="C1424" s="49" t="n">
        <v>6.643495517914888</v>
      </c>
      <c r="D1424" s="49" t="n">
        <v>6.3414263598826</v>
      </c>
      <c r="E1424" s="49" t="n">
        <v>6.04950778669533</v>
      </c>
      <c r="F1424" s="49" t="n">
        <v>5.764683593317299</v>
      </c>
      <c r="G1424" s="49" t="n">
        <v>5.484630610915152</v>
      </c>
      <c r="H1424" s="49" t="n">
        <v>5.207515726327613</v>
      </c>
      <c r="I1424" s="49" t="n">
        <v>4.931842380631054</v>
      </c>
      <c r="J1424" s="49" t="n">
        <v>4.656349495391469</v>
      </c>
      <c r="K1424" s="49" t="n">
        <v>4.379942433585589</v>
      </c>
      <c r="L1424" s="49" t="n">
        <v>4.101644223044875</v>
      </c>
      <c r="M1424" s="49" t="n">
        <v>4.011128534696078</v>
      </c>
      <c r="N1424" s="49" t="n">
        <v>3.940336725401656</v>
      </c>
      <c r="O1424" s="49" t="n">
        <v>3.871720469573011</v>
      </c>
      <c r="P1424" s="49" t="n">
        <v>3.805418575525388</v>
      </c>
      <c r="Q1424" s="49" t="n">
        <v>3.742057827298407</v>
      </c>
      <c r="R1424" s="49" t="n">
        <v>3.679719460185607</v>
      </c>
      <c r="S1424" s="49" t="n">
        <v>3.618714468354374</v>
      </c>
      <c r="T1424" s="49" t="n">
        <v>3.562388886272459</v>
      </c>
      <c r="U1424" s="49" t="n">
        <v>3.505395251808657</v>
      </c>
      <c r="V1424" s="49" t="n">
        <v>3.448122631617201</v>
      </c>
      <c r="W1424" s="49" t="n">
        <v>3.398242740251946</v>
      </c>
      <c r="X1424" s="49" t="n">
        <v>3.350292660191594</v>
      </c>
      <c r="Y1424" s="49" t="n">
        <v>3.303241304715957</v>
      </c>
      <c r="Z1424" s="49" t="n">
        <v>3.262470383890779</v>
      </c>
      <c r="AA1424" s="49" t="n">
        <v>3.173734902047038</v>
      </c>
      <c r="AB1424" s="49" t="n">
        <v>3.122568747224512</v>
      </c>
      <c r="AC1424" s="49" t="n">
        <v>3.072921227466872</v>
      </c>
      <c r="AD1424" s="49" t="n">
        <v>3.0246490249199</v>
      </c>
      <c r="AE1424" s="49" t="n">
        <v>2.977627440665705</v>
      </c>
      <c r="AF1424" s="50" t="n">
        <v>2.931747326314253</v>
      </c>
    </row>
    <row r="1425" hidden="1" s="108">
      <c r="A1425" s="49" t="inlineStr">
        <is>
          <t>Romania_Offshore_1_high_temp_optimistic</t>
        </is>
      </c>
      <c r="B1425" s="49" t="n">
        <v>6.923773810360021</v>
      </c>
      <c r="C1425" s="49" t="n">
        <v>6.586541381201117</v>
      </c>
      <c r="D1425" s="49" t="n">
        <v>6.279641769848679</v>
      </c>
      <c r="E1425" s="49" t="n">
        <v>5.993710795110736</v>
      </c>
      <c r="F1425" s="49" t="n">
        <v>5.722836790732368</v>
      </c>
      <c r="G1425" s="49" t="n">
        <v>5.46304352476753</v>
      </c>
      <c r="H1425" s="49" t="n">
        <v>5.211520298010236</v>
      </c>
      <c r="I1425" s="49" t="n">
        <v>4.966198025478352</v>
      </c>
      <c r="J1425" s="49" t="n">
        <v>4.725500463655417</v>
      </c>
      <c r="K1425" s="49" t="n">
        <v>4.48819052769636</v>
      </c>
      <c r="L1425" s="49" t="n">
        <v>4.253271236532449</v>
      </c>
      <c r="M1425" s="49" t="n">
        <v>4.133421387225857</v>
      </c>
      <c r="N1425" s="49" t="n">
        <v>4.02984300221055</v>
      </c>
      <c r="O1425" s="49" t="n">
        <v>3.93674007188187</v>
      </c>
      <c r="P1425" s="49" t="n">
        <v>3.851717205911747</v>
      </c>
      <c r="Q1425" s="49" t="n">
        <v>3.773304899292219</v>
      </c>
      <c r="R1425" s="49" t="n">
        <v>3.701028874278069</v>
      </c>
      <c r="S1425" s="49" t="n">
        <v>3.632483817612809</v>
      </c>
      <c r="T1425" s="49" t="n">
        <v>3.56787773095758</v>
      </c>
      <c r="U1425" s="49" t="n">
        <v>3.507539658532768</v>
      </c>
      <c r="V1425" s="49" t="n">
        <v>3.448386813481851</v>
      </c>
      <c r="W1425" s="49" t="n">
        <v>3.380286659923566</v>
      </c>
      <c r="X1425" s="49" t="n">
        <v>3.315137492638837</v>
      </c>
      <c r="Y1425" s="49" t="n">
        <v>3.254158583311614</v>
      </c>
      <c r="Z1425" s="49" t="n">
        <v>3.199754377348439</v>
      </c>
      <c r="AA1425" s="49" t="n">
        <v>3.117581791775111</v>
      </c>
      <c r="AB1425" s="49" t="n">
        <v>3.061895499535242</v>
      </c>
      <c r="AC1425" s="49" t="n">
        <v>3.009069685863214</v>
      </c>
      <c r="AD1425" s="49" t="n">
        <v>2.958730295771225</v>
      </c>
      <c r="AE1425" s="49" t="n">
        <v>2.910571275260257</v>
      </c>
      <c r="AF1425" s="50" t="n">
        <v>2.864339178380735</v>
      </c>
    </row>
    <row r="1426" hidden="1" s="108">
      <c r="A1426" s="49" t="inlineStr">
        <is>
          <t>Romania_Offshore_2_high_temp_optimistic</t>
        </is>
      </c>
      <c r="B1426" s="49" t="n">
        <v>8.3313461604697</v>
      </c>
      <c r="C1426" s="49" t="n">
        <v>7.937428029221442</v>
      </c>
      <c r="D1426" s="49" t="n">
        <v>7.583342335029357</v>
      </c>
      <c r="E1426" s="49" t="n">
        <v>7.257018532367156</v>
      </c>
      <c r="F1426" s="49" t="n">
        <v>6.950850882726423</v>
      </c>
      <c r="G1426" s="49" t="n">
        <v>6.659736842511307</v>
      </c>
      <c r="H1426" s="49" t="n">
        <v>6.38008176321205</v>
      </c>
      <c r="I1426" s="49" t="n">
        <v>6.109250996286037</v>
      </c>
      <c r="J1426" s="49" t="n">
        <v>5.845248464351581</v>
      </c>
      <c r="K1426" s="49" t="n">
        <v>5.586518175859407</v>
      </c>
      <c r="L1426" s="49" t="n">
        <v>5.331816365990135</v>
      </c>
      <c r="M1426" s="49" t="n">
        <v>5.17962050655588</v>
      </c>
      <c r="N1426" s="49" t="n">
        <v>5.048784581523938</v>
      </c>
      <c r="O1426" s="49" t="n">
        <v>4.931693694118667</v>
      </c>
      <c r="P1426" s="49" t="n">
        <v>4.825201044269773</v>
      </c>
      <c r="Q1426" s="49" t="n">
        <v>4.72737629098354</v>
      </c>
      <c r="R1426" s="49" t="n">
        <v>4.637596813245143</v>
      </c>
      <c r="S1426" s="49" t="n">
        <v>4.55270218372673</v>
      </c>
      <c r="T1426" s="49" t="n">
        <v>4.472966168342934</v>
      </c>
      <c r="U1426" s="49" t="n">
        <v>4.398821637519993</v>
      </c>
      <c r="V1426" s="49" t="n">
        <v>4.326217400054566</v>
      </c>
      <c r="W1426" s="49" t="n">
        <v>4.241825303192898</v>
      </c>
      <c r="X1426" s="49" t="n">
        <v>4.161299261927093</v>
      </c>
      <c r="Y1426" s="49" t="n">
        <v>4.086243528154863</v>
      </c>
      <c r="Z1426" s="49" t="n">
        <v>4.01982139061158</v>
      </c>
      <c r="AA1426" s="49" t="n">
        <v>3.91687472447254</v>
      </c>
      <c r="AB1426" s="49" t="n">
        <v>3.848743967174919</v>
      </c>
      <c r="AC1426" s="49" t="n">
        <v>3.78436596152706</v>
      </c>
      <c r="AD1426" s="49" t="n">
        <v>3.723249936414871</v>
      </c>
      <c r="AE1426" s="49" t="n">
        <v>3.664994371820929</v>
      </c>
      <c r="AF1426" s="50" t="n">
        <v>3.609266793843877</v>
      </c>
    </row>
    <row r="1427" hidden="1" s="108">
      <c r="A1427" s="49" t="inlineStr">
        <is>
          <t>Romania_PV_4_high_temp_optimistic</t>
        </is>
      </c>
      <c r="B1427" s="49" t="n">
        <v>8.277615792728099</v>
      </c>
      <c r="C1427" s="49" t="n">
        <v>7.714001326296675</v>
      </c>
      <c r="D1427" s="49" t="n">
        <v>7.190904651300314</v>
      </c>
      <c r="E1427" s="49" t="n">
        <v>6.695157582761087</v>
      </c>
      <c r="F1427" s="49" t="n">
        <v>6.218395752276747</v>
      </c>
      <c r="G1427" s="49" t="n">
        <v>5.754974321342807</v>
      </c>
      <c r="H1427" s="49" t="n">
        <v>5.300893490412681</v>
      </c>
      <c r="I1427" s="49" t="n">
        <v>4.853201159097546</v>
      </c>
      <c r="J1427" s="49" t="n">
        <v>4.409640372703349</v>
      </c>
      <c r="K1427" s="49" t="n">
        <v>3.968430837982287</v>
      </c>
      <c r="L1427" s="49" t="n">
        <v>3.528127894357295</v>
      </c>
      <c r="M1427" s="49" t="n">
        <v>3.43357673133326</v>
      </c>
      <c r="N1427" s="49" t="n">
        <v>3.345440547100824</v>
      </c>
      <c r="O1427" s="49" t="n">
        <v>3.261565762461245</v>
      </c>
      <c r="P1427" s="49" t="n">
        <v>3.181561214359809</v>
      </c>
      <c r="Q1427" s="49" t="n">
        <v>3.104056189155154</v>
      </c>
      <c r="R1427" s="49" t="n">
        <v>3.028218886048662</v>
      </c>
      <c r="S1427" s="49" t="n">
        <v>2.955788284456707</v>
      </c>
      <c r="T1427" s="49" t="n">
        <v>2.885505762422107</v>
      </c>
      <c r="U1427" s="49" t="n">
        <v>2.817583101114725</v>
      </c>
      <c r="V1427" s="49" t="n">
        <v>2.751000768038518</v>
      </c>
      <c r="W1427" s="49" t="n">
        <v>2.68358236254269</v>
      </c>
      <c r="X1427" s="49" t="n">
        <v>2.616883439463268</v>
      </c>
      <c r="Y1427" s="49" t="n">
        <v>2.552445047001711</v>
      </c>
      <c r="Z1427" s="49" t="n">
        <v>2.495945610675673</v>
      </c>
      <c r="AA1427" s="49" t="n">
        <v>2.404778993863927</v>
      </c>
      <c r="AB1427" s="49" t="n">
        <v>2.341938830523559</v>
      </c>
      <c r="AC1427" s="49" t="n">
        <v>2.281140006089823</v>
      </c>
      <c r="AD1427" s="49" t="n">
        <v>2.22214971547737</v>
      </c>
      <c r="AE1427" s="49" t="n">
        <v>2.164772824116945</v>
      </c>
      <c r="AF1427" s="50" t="n">
        <v>2.108844310149646</v>
      </c>
    </row>
    <row r="1428" hidden="1" s="108">
      <c r="A1428" s="49" t="inlineStr">
        <is>
          <t>Russian_Federation_Onshore_1_low_temp_optimistic</t>
        </is>
      </c>
      <c r="B1428" s="49" t="n">
        <v>3.218698147008135</v>
      </c>
      <c r="C1428" s="49" t="n">
        <v>3.125217373079349</v>
      </c>
      <c r="D1428" s="49" t="n">
        <v>3.042171135282711</v>
      </c>
      <c r="E1428" s="49" t="n">
        <v>2.967274189692325</v>
      </c>
      <c r="F1428" s="49" t="n">
        <v>2.898907038558946</v>
      </c>
      <c r="G1428" s="49" t="n">
        <v>2.835882611452775</v>
      </c>
      <c r="H1428" s="49" t="n">
        <v>2.777306378155628</v>
      </c>
      <c r="I1428" s="49" t="n">
        <v>2.722488474643317</v>
      </c>
      <c r="J1428" s="49" t="n">
        <v>2.670886323656301</v>
      </c>
      <c r="K1428" s="49" t="n">
        <v>2.622065922893526</v>
      </c>
      <c r="L1428" s="49" t="n">
        <v>2.575674986828027</v>
      </c>
      <c r="M1428" s="49" t="n">
        <v>2.507287973053016</v>
      </c>
      <c r="N1428" s="49" t="n">
        <v>2.45283542211811</v>
      </c>
      <c r="O1428" s="49" t="n">
        <v>2.400223747734096</v>
      </c>
      <c r="P1428" s="49" t="n">
        <v>2.349527331667629</v>
      </c>
      <c r="Q1428" s="49" t="n">
        <v>2.301150046018275</v>
      </c>
      <c r="R1428" s="49" t="n">
        <v>2.253773168455047</v>
      </c>
      <c r="S1428" s="49" t="n">
        <v>2.207594581777344</v>
      </c>
      <c r="T1428" s="49" t="n">
        <v>2.164844717312634</v>
      </c>
      <c r="U1428" s="49" t="n">
        <v>2.12191553330259</v>
      </c>
      <c r="V1428" s="49" t="n">
        <v>2.07906637978052</v>
      </c>
      <c r="W1428" s="49" t="n">
        <v>2.041480273624281</v>
      </c>
      <c r="X1428" s="49" t="n">
        <v>2.00539529041127</v>
      </c>
      <c r="Y1428" s="49" t="n">
        <v>1.970115709701265</v>
      </c>
      <c r="Z1428" s="49" t="n">
        <v>1.939177733617379</v>
      </c>
      <c r="AA1428" s="49" t="n">
        <v>1.876915032183362</v>
      </c>
      <c r="AB1428" s="49" t="n">
        <v>1.839610813437179</v>
      </c>
      <c r="AC1428" s="49" t="n">
        <v>1.803507983768171</v>
      </c>
      <c r="AD1428" s="49" t="n">
        <v>1.768501558234627</v>
      </c>
      <c r="AE1428" s="49" t="n">
        <v>1.734499887432206</v>
      </c>
      <c r="AF1428" s="50" t="n">
        <v>1.701422474892434</v>
      </c>
    </row>
    <row r="1429" hidden="1" s="108">
      <c r="A1429" s="49" t="inlineStr">
        <is>
          <t>Russian_Federation_Onshore_2_low_temp_optimistic</t>
        </is>
      </c>
      <c r="B1429" s="49" t="n">
        <v>3.982867898298919</v>
      </c>
      <c r="C1429" s="49" t="n">
        <v>3.867022505132344</v>
      </c>
      <c r="D1429" s="49" t="n">
        <v>3.764169599136478</v>
      </c>
      <c r="E1429" s="49" t="n">
        <v>3.671462671965567</v>
      </c>
      <c r="F1429" s="49" t="n">
        <v>3.586884464218249</v>
      </c>
      <c r="G1429" s="49" t="n">
        <v>3.508956347711765</v>
      </c>
      <c r="H1429" s="49" t="n">
        <v>3.436564083961365</v>
      </c>
      <c r="I1429" s="49" t="n">
        <v>3.368848369045608</v>
      </c>
      <c r="J1429" s="49" t="n">
        <v>3.305133361995258</v>
      </c>
      <c r="K1429" s="49" t="n">
        <v>3.24487846531939</v>
      </c>
      <c r="L1429" s="49" t="n">
        <v>3.187644870288008</v>
      </c>
      <c r="M1429" s="49" t="n">
        <v>3.103092455941681</v>
      </c>
      <c r="N1429" s="49" t="n">
        <v>3.035882911479037</v>
      </c>
      <c r="O1429" s="49" t="n">
        <v>2.970959005930295</v>
      </c>
      <c r="P1429" s="49" t="n">
        <v>2.908413468937032</v>
      </c>
      <c r="Q1429" s="49" t="n">
        <v>2.848749280735342</v>
      </c>
      <c r="R1429" s="49" t="n">
        <v>2.790324605877601</v>
      </c>
      <c r="S1429" s="49" t="n">
        <v>2.733385925010827</v>
      </c>
      <c r="T1429" s="49" t="n">
        <v>2.68071050549881</v>
      </c>
      <c r="U1429" s="49" t="n">
        <v>2.627805989634438</v>
      </c>
      <c r="V1429" s="49" t="n">
        <v>2.57499536721127</v>
      </c>
      <c r="W1429" s="49" t="n">
        <v>2.52871697222719</v>
      </c>
      <c r="X1429" s="49" t="n">
        <v>2.484302606126627</v>
      </c>
      <c r="Y1429" s="49" t="n">
        <v>2.440886040909229</v>
      </c>
      <c r="Z1429" s="49" t="n">
        <v>2.402870368483424</v>
      </c>
      <c r="AA1429" s="49" t="n">
        <v>2.325846259119972</v>
      </c>
      <c r="AB1429" s="49" t="n">
        <v>2.279893952132293</v>
      </c>
      <c r="AC1429" s="49" t="n">
        <v>2.235432675796482</v>
      </c>
      <c r="AD1429" s="49" t="n">
        <v>2.19233174130294</v>
      </c>
      <c r="AE1429" s="49" t="n">
        <v>2.150477062572701</v>
      </c>
      <c r="AF1429" s="50" t="n">
        <v>2.109768438644042</v>
      </c>
    </row>
    <row r="1430" hidden="1" s="108">
      <c r="A1430" s="49" t="inlineStr">
        <is>
          <t>Russian_Federation_Onshore_3_low_temp_optimistic</t>
        </is>
      </c>
      <c r="B1430" s="49" t="n">
        <v>5.406213960905234</v>
      </c>
      <c r="C1430" s="49" t="n">
        <v>5.248665962914117</v>
      </c>
      <c r="D1430" s="49" t="n">
        <v>5.108895158102627</v>
      </c>
      <c r="E1430" s="49" t="n">
        <v>4.983004748323644</v>
      </c>
      <c r="F1430" s="49" t="n">
        <v>4.86823313707009</v>
      </c>
      <c r="G1430" s="49" t="n">
        <v>4.762556093742243</v>
      </c>
      <c r="H1430" s="49" t="n">
        <v>4.664448227463811</v>
      </c>
      <c r="I1430" s="49" t="n">
        <v>4.572733148637225</v>
      </c>
      <c r="J1430" s="49" t="n">
        <v>4.486485627379008</v>
      </c>
      <c r="K1430" s="49" t="n">
        <v>4.404965582722667</v>
      </c>
      <c r="L1430" s="49" t="n">
        <v>4.327572283980942</v>
      </c>
      <c r="M1430" s="49" t="n">
        <v>4.212882258158403</v>
      </c>
      <c r="N1430" s="49" t="n">
        <v>4.121908542364975</v>
      </c>
      <c r="O1430" s="49" t="n">
        <v>4.034052634110524</v>
      </c>
      <c r="P1430" s="49" t="n">
        <v>3.94944152917493</v>
      </c>
      <c r="Q1430" s="49" t="n">
        <v>3.868763455006038</v>
      </c>
      <c r="R1430" s="49" t="n">
        <v>3.789772464724423</v>
      </c>
      <c r="S1430" s="49" t="n">
        <v>3.712805877217395</v>
      </c>
      <c r="T1430" s="49" t="n">
        <v>3.64166320594528</v>
      </c>
      <c r="U1430" s="49" t="n">
        <v>3.570198885642966</v>
      </c>
      <c r="V1430" s="49" t="n">
        <v>3.498854890747402</v>
      </c>
      <c r="W1430" s="49" t="n">
        <v>3.436511660257923</v>
      </c>
      <c r="X1430" s="49" t="n">
        <v>3.376691829673638</v>
      </c>
      <c r="Y1430" s="49" t="n">
        <v>3.318210019917693</v>
      </c>
      <c r="Z1430" s="49" t="n">
        <v>3.267087127591104</v>
      </c>
      <c r="AA1430" s="49" t="n">
        <v>3.162596855633107</v>
      </c>
      <c r="AB1430" s="49" t="n">
        <v>3.100571525065991</v>
      </c>
      <c r="AC1430" s="49" t="n">
        <v>3.040558532037752</v>
      </c>
      <c r="AD1430" s="49" t="n">
        <v>2.982378589961903</v>
      </c>
      <c r="AE1430" s="49" t="n">
        <v>2.925875148029188</v>
      </c>
      <c r="AF1430" s="50" t="n">
        <v>2.870910667628957</v>
      </c>
    </row>
    <row r="1431" hidden="1" s="108">
      <c r="A1431" s="49" t="inlineStr">
        <is>
          <t>Russian_Federation_PV_4_low_temp_optimistic</t>
        </is>
      </c>
      <c r="B1431" s="49" t="n">
        <v>5.36458819351238</v>
      </c>
      <c r="C1431" s="49" t="n">
        <v>5.078322694575218</v>
      </c>
      <c r="D1431" s="49" t="n">
        <v>4.840294528428193</v>
      </c>
      <c r="E1431" s="49" t="n">
        <v>4.636390667787317</v>
      </c>
      <c r="F1431" s="49" t="n">
        <v>4.457751304951211</v>
      </c>
      <c r="G1431" s="49" t="n">
        <v>4.298487123979205</v>
      </c>
      <c r="H1431" s="49" t="n">
        <v>4.154505033386575</v>
      </c>
      <c r="I1431" s="49" t="n">
        <v>4.02285685223371</v>
      </c>
      <c r="J1431" s="49" t="n">
        <v>3.901355875024581</v>
      </c>
      <c r="K1431" s="49" t="n">
        <v>3.788339943337923</v>
      </c>
      <c r="L1431" s="49" t="n">
        <v>3.682519046821931</v>
      </c>
      <c r="M1431" s="49" t="n">
        <v>3.555136231093686</v>
      </c>
      <c r="N1431" s="49" t="n">
        <v>3.437907122657775</v>
      </c>
      <c r="O1431" s="49" t="n">
        <v>3.327591096921533</v>
      </c>
      <c r="P1431" s="49" t="n">
        <v>3.223538562089052</v>
      </c>
      <c r="Q1431" s="49" t="n">
        <v>3.123706463368235</v>
      </c>
      <c r="R1431" s="49" t="n">
        <v>3.02685480171895</v>
      </c>
      <c r="S1431" s="49" t="n">
        <v>2.935419641973136</v>
      </c>
      <c r="T1431" s="49" t="n">
        <v>2.847552288834977</v>
      </c>
      <c r="U1431" s="49" t="n">
        <v>2.763508110718626</v>
      </c>
      <c r="V1431" s="49" t="n">
        <v>2.68180852863117</v>
      </c>
      <c r="W1431" s="49" t="n">
        <v>2.599476717955928</v>
      </c>
      <c r="X1431" s="49" t="n">
        <v>2.518555667819312</v>
      </c>
      <c r="Y1431" s="49" t="n">
        <v>2.441171026023307</v>
      </c>
      <c r="Z1431" s="49" t="n">
        <v>2.375148852869157</v>
      </c>
      <c r="AA1431" s="49" t="n">
        <v>2.261563960447381</v>
      </c>
      <c r="AB1431" s="49" t="n">
        <v>2.187553028288553</v>
      </c>
      <c r="AC1431" s="49" t="n">
        <v>2.116675211849282</v>
      </c>
      <c r="AD1431" s="49" t="n">
        <v>2.048578660733592</v>
      </c>
      <c r="AE1431" s="49" t="n">
        <v>1.982967733564696</v>
      </c>
      <c r="AF1431" s="50" t="n">
        <v>1.919591766038591</v>
      </c>
    </row>
    <row r="1432" hidden="1" s="108">
      <c r="A1432" s="49" t="inlineStr">
        <is>
          <t>Russian_Federation_Onshore_1_high_temp_optimistic</t>
        </is>
      </c>
      <c r="B1432" s="49" t="n">
        <v>4.519247825124255</v>
      </c>
      <c r="C1432" s="49" t="n">
        <v>4.303355275901183</v>
      </c>
      <c r="D1432" s="49" t="n">
        <v>4.096292630813429</v>
      </c>
      <c r="E1432" s="49" t="n">
        <v>3.895624007781423</v>
      </c>
      <c r="F1432" s="49" t="n">
        <v>3.699589490329357</v>
      </c>
      <c r="G1432" s="49" t="n">
        <v>3.506867149743036</v>
      </c>
      <c r="H1432" s="49" t="n">
        <v>3.316430059866873</v>
      </c>
      <c r="I1432" s="49" t="n">
        <v>3.127456234978505</v>
      </c>
      <c r="J1432" s="49" t="n">
        <v>2.939269614472158</v>
      </c>
      <c r="K1432" s="49" t="n">
        <v>2.751300059475644</v>
      </c>
      <c r="L1432" s="49" t="n">
        <v>2.563055420568714</v>
      </c>
      <c r="M1432" s="49" t="n">
        <v>2.506670633837848</v>
      </c>
      <c r="N1432" s="49" t="n">
        <v>2.462083810302206</v>
      </c>
      <c r="O1432" s="49" t="n">
        <v>2.418805261429658</v>
      </c>
      <c r="P1432" s="49" t="n">
        <v>2.376917881127224</v>
      </c>
      <c r="Q1432" s="49" t="n">
        <v>2.336796236795892</v>
      </c>
      <c r="R1432" s="49" t="n">
        <v>2.297293356575741</v>
      </c>
      <c r="S1432" s="49" t="n">
        <v>2.258595072839683</v>
      </c>
      <c r="T1432" s="49" t="n">
        <v>2.222701281844</v>
      </c>
      <c r="U1432" s="49" t="n">
        <v>2.186415674844476</v>
      </c>
      <c r="V1432" s="49" t="n">
        <v>2.149970773300905</v>
      </c>
      <c r="W1432" s="49" t="n">
        <v>2.11794166343904</v>
      </c>
      <c r="X1432" s="49" t="n">
        <v>2.087074449629794</v>
      </c>
      <c r="Y1432" s="49" t="n">
        <v>2.056752865367312</v>
      </c>
      <c r="Z1432" s="49" t="n">
        <v>2.030193659240557</v>
      </c>
      <c r="AA1432" s="49" t="n">
        <v>1.974973534315926</v>
      </c>
      <c r="AB1432" s="49" t="n">
        <v>1.942217602215504</v>
      </c>
      <c r="AC1432" s="49" t="n">
        <v>1.910377812728672</v>
      </c>
      <c r="AD1432" s="49" t="n">
        <v>1.879368528572567</v>
      </c>
      <c r="AE1432" s="49" t="n">
        <v>1.849115242177753</v>
      </c>
      <c r="AF1432" s="50" t="n">
        <v>1.81955274172798</v>
      </c>
    </row>
    <row r="1433" hidden="1" s="108">
      <c r="A1433" s="49" t="inlineStr">
        <is>
          <t>Russian_Federation_Onshore_2_high_temp_optimistic</t>
        </is>
      </c>
      <c r="B1433" s="49" t="n">
        <v>5.469907124455512</v>
      </c>
      <c r="C1433" s="49" t="n">
        <v>5.215016248781028</v>
      </c>
      <c r="D1433" s="49" t="n">
        <v>4.970887184825365</v>
      </c>
      <c r="E1433" s="49" t="n">
        <v>4.734382293500579</v>
      </c>
      <c r="F1433" s="49" t="n">
        <v>4.503218946869061</v>
      </c>
      <c r="G1433" s="49" t="n">
        <v>4.275666742442689</v>
      </c>
      <c r="H1433" s="49" t="n">
        <v>4.050365367685956</v>
      </c>
      <c r="I1433" s="49" t="n">
        <v>3.826209658744389</v>
      </c>
      <c r="J1433" s="49" t="n">
        <v>3.602274051639674</v>
      </c>
      <c r="K1433" s="49" t="n">
        <v>3.377761126799409</v>
      </c>
      <c r="L1433" s="49" t="n">
        <v>3.15196541887329</v>
      </c>
      <c r="M1433" s="49" t="n">
        <v>3.082545536371772</v>
      </c>
      <c r="N1433" s="49" t="n">
        <v>3.027875166259628</v>
      </c>
      <c r="O1433" s="49" t="n">
        <v>2.974839495561318</v>
      </c>
      <c r="P1433" s="49" t="n">
        <v>2.923542745106603</v>
      </c>
      <c r="Q1433" s="49" t="n">
        <v>2.87445408435848</v>
      </c>
      <c r="R1433" s="49" t="n">
        <v>2.826139180344782</v>
      </c>
      <c r="S1433" s="49" t="n">
        <v>2.778830809523024</v>
      </c>
      <c r="T1433" s="49" t="n">
        <v>2.735032135459278</v>
      </c>
      <c r="U1433" s="49" t="n">
        <v>2.690743773260147</v>
      </c>
      <c r="V1433" s="49" t="n">
        <v>2.646256582491831</v>
      </c>
      <c r="W1433" s="49" t="n">
        <v>2.607286346784441</v>
      </c>
      <c r="X1433" s="49" t="n">
        <v>2.56976588365783</v>
      </c>
      <c r="Y1433" s="49" t="n">
        <v>2.532923743678136</v>
      </c>
      <c r="Z1433" s="49" t="n">
        <v>2.500786456827095</v>
      </c>
      <c r="AA1433" s="49" t="n">
        <v>2.432768579440823</v>
      </c>
      <c r="AB1433" s="49" t="n">
        <v>2.392865511319073</v>
      </c>
      <c r="AC1433" s="49" t="n">
        <v>2.354104570040076</v>
      </c>
      <c r="AD1433" s="49" t="n">
        <v>2.316378531228145</v>
      </c>
      <c r="AE1433" s="49" t="n">
        <v>2.279594103330706</v>
      </c>
      <c r="AF1433" s="50" t="n">
        <v>2.243669631661127</v>
      </c>
    </row>
    <row r="1434" hidden="1" s="108">
      <c r="A1434" s="49" t="inlineStr">
        <is>
          <t>Russian_Federation_Onshore_3_high_temp_optimistic</t>
        </is>
      </c>
      <c r="B1434" s="49" t="n">
        <v>7.250957918583622</v>
      </c>
      <c r="C1434" s="49" t="n">
        <v>6.92065294218604</v>
      </c>
      <c r="D1434" s="49" t="n">
        <v>6.60502613559247</v>
      </c>
      <c r="E1434" s="49" t="n">
        <v>6.299712857692635</v>
      </c>
      <c r="F1434" s="49" t="n">
        <v>6.001525508774826</v>
      </c>
      <c r="G1434" s="49" t="n">
        <v>5.708034793787325</v>
      </c>
      <c r="H1434" s="49" t="n">
        <v>5.41731758379986</v>
      </c>
      <c r="I1434" s="49" t="n">
        <v>5.127797520153052</v>
      </c>
      <c r="J1434" s="49" t="n">
        <v>4.838139943910789</v>
      </c>
      <c r="K1434" s="49" t="n">
        <v>4.547180002595299</v>
      </c>
      <c r="L1434" s="49" t="n">
        <v>4.253871722883798</v>
      </c>
      <c r="M1434" s="49" t="n">
        <v>4.160059958235119</v>
      </c>
      <c r="N1434" s="49" t="n">
        <v>4.086556368225726</v>
      </c>
      <c r="O1434" s="49" t="n">
        <v>4.015288962885743</v>
      </c>
      <c r="P1434" s="49" t="n">
        <v>3.946399501772978</v>
      </c>
      <c r="Q1434" s="49" t="n">
        <v>3.880531693382837</v>
      </c>
      <c r="R1434" s="49" t="n">
        <v>3.815710185266625</v>
      </c>
      <c r="S1434" s="49" t="n">
        <v>3.75225434760844</v>
      </c>
      <c r="T1434" s="49" t="n">
        <v>3.693604294740464</v>
      </c>
      <c r="U1434" s="49" t="n">
        <v>3.634259575077156</v>
      </c>
      <c r="V1434" s="49" t="n">
        <v>3.574620561650597</v>
      </c>
      <c r="W1434" s="49" t="n">
        <v>3.522615004122018</v>
      </c>
      <c r="X1434" s="49" t="n">
        <v>3.472576773646298</v>
      </c>
      <c r="Y1434" s="49" t="n">
        <v>3.423445185384305</v>
      </c>
      <c r="Z1434" s="49" t="n">
        <v>3.380746234624495</v>
      </c>
      <c r="AA1434" s="49" t="n">
        <v>3.288781222576053</v>
      </c>
      <c r="AB1434" s="49" t="n">
        <v>3.235383202624567</v>
      </c>
      <c r="AC1434" s="49" t="n">
        <v>3.183528257708923</v>
      </c>
      <c r="AD1434" s="49" t="n">
        <v>3.133068045825651</v>
      </c>
      <c r="AE1434" s="49" t="n">
        <v>3.083873442225653</v>
      </c>
      <c r="AF1434" s="50" t="n">
        <v>3.03583137202434</v>
      </c>
    </row>
    <row r="1435" hidden="1" s="108">
      <c r="A1435" s="49" t="inlineStr">
        <is>
          <t>Russian_Federation_PV_4_high_temp_optimistic</t>
        </is>
      </c>
      <c r="B1435" s="49" t="n">
        <v>9.155675509023538</v>
      </c>
      <c r="C1435" s="49" t="n">
        <v>8.533948202572422</v>
      </c>
      <c r="D1435" s="49" t="n">
        <v>7.964679606754501</v>
      </c>
      <c r="E1435" s="49" t="n">
        <v>7.431031920639072</v>
      </c>
      <c r="F1435" s="49" t="n">
        <v>6.922322411784419</v>
      </c>
      <c r="G1435" s="49" t="n">
        <v>6.431351479780122</v>
      </c>
      <c r="H1435" s="49" t="n">
        <v>5.953025598831788</v>
      </c>
      <c r="I1435" s="49" t="n">
        <v>5.4835919655258</v>
      </c>
      <c r="J1435" s="49" t="n">
        <v>5.020186880949742</v>
      </c>
      <c r="K1435" s="49" t="n">
        <v>4.560555918838695</v>
      </c>
      <c r="L1435" s="49" t="n">
        <v>4.102873310498039</v>
      </c>
      <c r="M1435" s="49" t="n">
        <v>3.988886986249476</v>
      </c>
      <c r="N1435" s="49" t="n">
        <v>3.883490798164965</v>
      </c>
      <c r="O1435" s="49" t="n">
        <v>3.783784614654211</v>
      </c>
      <c r="P1435" s="49" t="n">
        <v>3.689241083308885</v>
      </c>
      <c r="Q1435" s="49" t="n">
        <v>3.598014779047751</v>
      </c>
      <c r="R1435" s="49" t="n">
        <v>3.508985998983085</v>
      </c>
      <c r="S1435" s="49" t="n">
        <v>3.424494473476562</v>
      </c>
      <c r="T1435" s="49" t="n">
        <v>3.342846125485074</v>
      </c>
      <c r="U1435" s="49" t="n">
        <v>3.264325579805588</v>
      </c>
      <c r="V1435" s="49" t="n">
        <v>3.187560946047146</v>
      </c>
      <c r="W1435" s="49" t="n">
        <v>3.10962391891662</v>
      </c>
      <c r="X1435" s="49" t="n">
        <v>3.032608754388453</v>
      </c>
      <c r="Y1435" s="49" t="n">
        <v>2.958589657826002</v>
      </c>
      <c r="Z1435" s="49" t="n">
        <v>2.895209857031916</v>
      </c>
      <c r="AA1435" s="49" t="n">
        <v>2.785126774382103</v>
      </c>
      <c r="AB1435" s="49" t="n">
        <v>2.713121576368609</v>
      </c>
      <c r="AC1435" s="49" t="n">
        <v>2.643820316566314</v>
      </c>
      <c r="AD1435" s="49" t="n">
        <v>2.57691056513405</v>
      </c>
      <c r="AE1435" s="49" t="n">
        <v>2.51213048569176</v>
      </c>
      <c r="AF1435" s="50" t="n">
        <v>2.44925868375959</v>
      </c>
    </row>
    <row r="1436" hidden="1" s="108">
      <c r="A1436" s="49" t="inlineStr">
        <is>
          <t>Saudi_Arabia_Onshore_2_low_temp_optimistic</t>
        </is>
      </c>
      <c r="B1436" s="49" t="n">
        <v>4.268401976412642</v>
      </c>
      <c r="C1436" s="49" t="n">
        <v>4.143646244885161</v>
      </c>
      <c r="D1436" s="49" t="n">
        <v>4.03308807013344</v>
      </c>
      <c r="E1436" s="49" t="n">
        <v>3.933616922285564</v>
      </c>
      <c r="F1436" s="49" t="n">
        <v>3.843028494519366</v>
      </c>
      <c r="G1436" s="49" t="n">
        <v>3.759707098635748</v>
      </c>
      <c r="H1436" s="49" t="n">
        <v>3.682435246085608</v>
      </c>
      <c r="I1436" s="49" t="n">
        <v>3.610274032089715</v>
      </c>
      <c r="J1436" s="49" t="n">
        <v>3.542485030354657</v>
      </c>
      <c r="K1436" s="49" t="n">
        <v>3.478477598794441</v>
      </c>
      <c r="L1436" s="49" t="n">
        <v>3.41777232068163</v>
      </c>
      <c r="M1436" s="49" t="n">
        <v>3.327313504380338</v>
      </c>
      <c r="N1436" s="49" t="n">
        <v>3.255824227133617</v>
      </c>
      <c r="O1436" s="49" t="n">
        <v>3.186826889979612</v>
      </c>
      <c r="P1436" s="49" t="n">
        <v>3.120424063203145</v>
      </c>
      <c r="Q1436" s="49" t="n">
        <v>3.057167685169999</v>
      </c>
      <c r="R1436" s="49" t="n">
        <v>2.995260741056438</v>
      </c>
      <c r="S1436" s="49" t="n">
        <v>2.934973821400953</v>
      </c>
      <c r="T1436" s="49" t="n">
        <v>2.879350548684346</v>
      </c>
      <c r="U1436" s="49" t="n">
        <v>2.823470185016856</v>
      </c>
      <c r="V1436" s="49" t="n">
        <v>2.767686606334977</v>
      </c>
      <c r="W1436" s="49" t="n">
        <v>2.718969612106586</v>
      </c>
      <c r="X1436" s="49" t="n">
        <v>2.672309796674611</v>
      </c>
      <c r="Y1436" s="49" t="n">
        <v>2.626758672146377</v>
      </c>
      <c r="Z1436" s="49" t="n">
        <v>2.587147701142292</v>
      </c>
      <c r="AA1436" s="49" t="n">
        <v>2.504748196283868</v>
      </c>
      <c r="AB1436" s="49" t="n">
        <v>2.456450578362559</v>
      </c>
      <c r="AC1436" s="49" t="n">
        <v>2.409803613884686</v>
      </c>
      <c r="AD1436" s="49" t="n">
        <v>2.364665150565117</v>
      </c>
      <c r="AE1436" s="49" t="n">
        <v>2.320911154077119</v>
      </c>
      <c r="AF1436" s="50" t="n">
        <v>2.278432742923123</v>
      </c>
    </row>
    <row r="1437" hidden="1" s="108">
      <c r="A1437" s="49" t="inlineStr">
        <is>
          <t>Saudi_Arabia_Onshore_3_low_temp_optimistic</t>
        </is>
      </c>
      <c r="B1437" s="49" t="n">
        <v>5.269287153703242</v>
      </c>
      <c r="C1437" s="49" t="n">
        <v>5.11486143560476</v>
      </c>
      <c r="D1437" s="49" t="n">
        <v>4.978156261844149</v>
      </c>
      <c r="E1437" s="49" t="n">
        <v>4.855286982738842</v>
      </c>
      <c r="F1437" s="49" t="n">
        <v>4.743500692276529</v>
      </c>
      <c r="G1437" s="49" t="n">
        <v>4.640779590859024</v>
      </c>
      <c r="H1437" s="49" t="n">
        <v>4.545603180978082</v>
      </c>
      <c r="I1437" s="49" t="n">
        <v>4.456798884300113</v>
      </c>
      <c r="J1437" s="49" t="n">
        <v>4.37344449890132</v>
      </c>
      <c r="K1437" s="49" t="n">
        <v>4.294802390970245</v>
      </c>
      <c r="L1437" s="49" t="n">
        <v>4.220273837295071</v>
      </c>
      <c r="M1437" s="49" t="n">
        <v>4.108747280221116</v>
      </c>
      <c r="N1437" s="49" t="n">
        <v>4.020883675537627</v>
      </c>
      <c r="O1437" s="49" t="n">
        <v>3.93611818385408</v>
      </c>
      <c r="P1437" s="49" t="n">
        <v>3.854579225862006</v>
      </c>
      <c r="Q1437" s="49" t="n">
        <v>3.776956161733674</v>
      </c>
      <c r="R1437" s="49" t="n">
        <v>3.701006258125924</v>
      </c>
      <c r="S1437" s="49" t="n">
        <v>3.627067563825252</v>
      </c>
      <c r="T1437" s="49" t="n">
        <v>3.558939918264616</v>
      </c>
      <c r="U1437" s="49" t="n">
        <v>3.490480899061353</v>
      </c>
      <c r="V1437" s="49" t="n">
        <v>3.422132379678643</v>
      </c>
      <c r="W1437" s="49" t="n">
        <v>3.362604300896124</v>
      </c>
      <c r="X1437" s="49" t="n">
        <v>3.305622186823522</v>
      </c>
      <c r="Y1437" s="49" t="n">
        <v>3.250001882676467</v>
      </c>
      <c r="Z1437" s="49" t="n">
        <v>3.2017738196012</v>
      </c>
      <c r="AA1437" s="49" t="n">
        <v>3.100118847566699</v>
      </c>
      <c r="AB1437" s="49" t="n">
        <v>3.041007434207813</v>
      </c>
      <c r="AC1437" s="49" t="n">
        <v>2.983934867098783</v>
      </c>
      <c r="AD1437" s="49" t="n">
        <v>2.928723570922867</v>
      </c>
      <c r="AE1437" s="49" t="n">
        <v>2.875218604902832</v>
      </c>
      <c r="AF1437" s="50" t="n">
        <v>2.823283957679251</v>
      </c>
    </row>
    <row r="1438" hidden="1" s="108">
      <c r="A1438" s="49" t="inlineStr">
        <is>
          <t>Saudi_Arabia_Offshore_1_low_temp_optimistic</t>
        </is>
      </c>
      <c r="B1438" s="49" t="n">
        <v>8.213690691063798</v>
      </c>
      <c r="C1438" s="49" t="n">
        <v>7.919122918073787</v>
      </c>
      <c r="D1438" s="49" t="n">
        <v>7.672132168281612</v>
      </c>
      <c r="E1438" s="49" t="n">
        <v>7.458971772179773</v>
      </c>
      <c r="F1438" s="49" t="n">
        <v>7.271029601469047</v>
      </c>
      <c r="G1438" s="49" t="n">
        <v>7.102571037373489</v>
      </c>
      <c r="H1438" s="49" t="n">
        <v>6.949594816983602</v>
      </c>
      <c r="I1438" s="49" t="n">
        <v>6.809203815242011</v>
      </c>
      <c r="J1438" s="49" t="n">
        <v>6.679236315717196</v>
      </c>
      <c r="K1438" s="49" t="n">
        <v>6.558038612963434</v>
      </c>
      <c r="L1438" s="49" t="n">
        <v>6.444318761688709</v>
      </c>
      <c r="M1438" s="49" t="n">
        <v>6.233237166188953</v>
      </c>
      <c r="N1438" s="49" t="n">
        <v>6.04989889122333</v>
      </c>
      <c r="O1438" s="49" t="n">
        <v>5.884678479123807</v>
      </c>
      <c r="P1438" s="49" t="n">
        <v>5.733542512212619</v>
      </c>
      <c r="Q1438" s="49" t="n">
        <v>5.593994181719342</v>
      </c>
      <c r="R1438" s="49" t="n">
        <v>5.465158649269835</v>
      </c>
      <c r="S1438" s="49" t="n">
        <v>5.343100547924666</v>
      </c>
      <c r="T1438" s="49" t="n">
        <v>5.22808043662243</v>
      </c>
      <c r="U1438" s="49" t="n">
        <v>5.120547399580518</v>
      </c>
      <c r="V1438" s="49" t="n">
        <v>5.015568132774868</v>
      </c>
      <c r="W1438" s="49" t="n">
        <v>4.897288277710156</v>
      </c>
      <c r="X1438" s="49" t="n">
        <v>4.784362042167002</v>
      </c>
      <c r="Y1438" s="49" t="n">
        <v>4.678641843748076</v>
      </c>
      <c r="Z1438" s="49" t="n">
        <v>4.583804340590549</v>
      </c>
      <c r="AA1438" s="49" t="n">
        <v>4.446422860265061</v>
      </c>
      <c r="AB1438" s="49" t="n">
        <v>4.350865699655227</v>
      </c>
      <c r="AC1438" s="49" t="n">
        <v>4.260292151103675</v>
      </c>
      <c r="AD1438" s="49" t="n">
        <v>4.174080053758825</v>
      </c>
      <c r="AE1438" s="49" t="n">
        <v>4.09171906449375</v>
      </c>
      <c r="AF1438" s="50" t="n">
        <v>4.012785444101792</v>
      </c>
    </row>
    <row r="1439" hidden="1" s="108">
      <c r="A1439" s="49" t="inlineStr">
        <is>
          <t>Saudi_Arabia_Offshore_2_low_temp_optimistic</t>
        </is>
      </c>
      <c r="B1439" s="49" t="n">
        <v>10.17968881605737</v>
      </c>
      <c r="C1439" s="49" t="n">
        <v>9.809735328266306</v>
      </c>
      <c r="D1439" s="49" t="n">
        <v>9.50078040938903</v>
      </c>
      <c r="E1439" s="49" t="n">
        <v>9.235189380651892</v>
      </c>
      <c r="F1439" s="49" t="n">
        <v>9.001914408545794</v>
      </c>
      <c r="G1439" s="49" t="n">
        <v>8.793599071218098</v>
      </c>
      <c r="H1439" s="49" t="n">
        <v>8.605110580706414</v>
      </c>
      <c r="I1439" s="49" t="n">
        <v>8.432732590483047</v>
      </c>
      <c r="J1439" s="49" t="n">
        <v>8.273692171102638</v>
      </c>
      <c r="K1439" s="49" t="n">
        <v>8.125868093108373</v>
      </c>
      <c r="L1439" s="49" t="n">
        <v>7.987603209139698</v>
      </c>
      <c r="M1439" s="49" t="n">
        <v>7.72516642475869</v>
      </c>
      <c r="N1439" s="49" t="n">
        <v>7.498238250643309</v>
      </c>
      <c r="O1439" s="49" t="n">
        <v>7.294476998627837</v>
      </c>
      <c r="P1439" s="49" t="n">
        <v>7.108713068219219</v>
      </c>
      <c r="Q1439" s="49" t="n">
        <v>6.937747224808663</v>
      </c>
      <c r="R1439" s="49" t="n">
        <v>6.78046095560737</v>
      </c>
      <c r="S1439" s="49" t="n">
        <v>6.631806943447805</v>
      </c>
      <c r="T1439" s="49" t="n">
        <v>6.492122471953678</v>
      </c>
      <c r="U1439" s="49" t="n">
        <v>6.361986961981792</v>
      </c>
      <c r="V1439" s="49" t="n">
        <v>6.235069567714317</v>
      </c>
      <c r="W1439" s="49" t="n">
        <v>6.090916177561469</v>
      </c>
      <c r="X1439" s="49" t="n">
        <v>5.953590410110512</v>
      </c>
      <c r="Y1439" s="49" t="n">
        <v>5.825474357882932</v>
      </c>
      <c r="Z1439" s="49" t="n">
        <v>5.711294575036654</v>
      </c>
      <c r="AA1439" s="49" t="n">
        <v>5.542420378676105</v>
      </c>
      <c r="AB1439" s="49" t="n">
        <v>5.427231722087803</v>
      </c>
      <c r="AC1439" s="49" t="n">
        <v>5.318408648270494</v>
      </c>
      <c r="AD1439" s="49" t="n">
        <v>5.21515440105131</v>
      </c>
      <c r="AE1439" s="49" t="n">
        <v>5.116815563516083</v>
      </c>
      <c r="AF1439" s="50" t="n">
        <v>5.022849731400264</v>
      </c>
    </row>
    <row r="1440" hidden="1" s="108">
      <c r="A1440" s="49" t="inlineStr">
        <is>
          <t>Saudi_Arabia_PV_1_low_temp_optimistic</t>
        </is>
      </c>
      <c r="B1440" s="49" t="n">
        <v>2.700671260491342</v>
      </c>
      <c r="C1440" s="49" t="n">
        <v>2.566710176322192</v>
      </c>
      <c r="D1440" s="49" t="n">
        <v>2.454151663896782</v>
      </c>
      <c r="E1440" s="49" t="n">
        <v>2.356740276074167</v>
      </c>
      <c r="F1440" s="49" t="n">
        <v>2.270548787176583</v>
      </c>
      <c r="G1440" s="49" t="n">
        <v>2.192966555527127</v>
      </c>
      <c r="H1440" s="49" t="n">
        <v>2.122179102547272</v>
      </c>
      <c r="I1440" s="49" t="n">
        <v>2.056879447098554</v>
      </c>
      <c r="J1440" s="49" t="n">
        <v>1.99609815841646</v>
      </c>
      <c r="K1440" s="49" t="n">
        <v>1.939098339996082</v>
      </c>
      <c r="L1440" s="49" t="n">
        <v>1.885308077605653</v>
      </c>
      <c r="M1440" s="49" t="n">
        <v>1.821285403578424</v>
      </c>
      <c r="N1440" s="49" t="n">
        <v>1.761824873232482</v>
      </c>
      <c r="O1440" s="49" t="n">
        <v>1.70549466278274</v>
      </c>
      <c r="P1440" s="49" t="n">
        <v>1.65200692203645</v>
      </c>
      <c r="Q1440" s="49" t="n">
        <v>1.600458510930806</v>
      </c>
      <c r="R1440" s="49" t="n">
        <v>1.550300841606445</v>
      </c>
      <c r="S1440" s="49" t="n">
        <v>1.502608560917998</v>
      </c>
      <c r="T1440" s="49" t="n">
        <v>1.456564348248099</v>
      </c>
      <c r="U1440" s="49" t="n">
        <v>1.412279977561752</v>
      </c>
      <c r="V1440" s="49" t="n">
        <v>1.369101539296713</v>
      </c>
      <c r="W1440" s="49" t="n">
        <v>1.325709166201873</v>
      </c>
      <c r="X1440" s="49" t="n">
        <v>1.283012409808339</v>
      </c>
      <c r="Y1440" s="49" t="n">
        <v>1.24194986888645</v>
      </c>
      <c r="Z1440" s="49" t="n">
        <v>1.205980767827149</v>
      </c>
      <c r="AA1440" s="49" t="n">
        <v>1.149055230913336</v>
      </c>
      <c r="AB1440" s="49" t="n">
        <v>1.109691585550797</v>
      </c>
      <c r="AC1440" s="49" t="n">
        <v>1.071782220285187</v>
      </c>
      <c r="AD1440" s="49" t="n">
        <v>1.035171437712679</v>
      </c>
      <c r="AE1440" s="49" t="n">
        <v>0.9997283017055782</v>
      </c>
      <c r="AF1440" s="50" t="n">
        <v>0.96534169220081</v>
      </c>
    </row>
    <row r="1441" hidden="1" s="108">
      <c r="A1441" s="49" t="inlineStr">
        <is>
          <t>Saudi_Arabia_PV_2_low_temp_optimistic</t>
        </is>
      </c>
      <c r="B1441" s="49" t="n">
        <v>2.837391268347776</v>
      </c>
      <c r="C1441" s="49" t="n">
        <v>2.6958703444327</v>
      </c>
      <c r="D1441" s="49" t="n">
        <v>2.57705471119294</v>
      </c>
      <c r="E1441" s="49" t="n">
        <v>2.474307582871951</v>
      </c>
      <c r="F1441" s="49" t="n">
        <v>2.383462330656093</v>
      </c>
      <c r="G1441" s="49" t="n">
        <v>2.301749171580902</v>
      </c>
      <c r="H1441" s="49" t="n">
        <v>2.227243020955068</v>
      </c>
      <c r="I1441" s="49" t="n">
        <v>2.158557228833146</v>
      </c>
      <c r="J1441" s="49" t="n">
        <v>2.094663272615838</v>
      </c>
      <c r="K1441" s="49" t="n">
        <v>2.034779339003331</v>
      </c>
      <c r="L1441" s="49" t="n">
        <v>1.978298653990393</v>
      </c>
      <c r="M1441" s="49" t="n">
        <v>1.91102760244362</v>
      </c>
      <c r="N1441" s="49" t="n">
        <v>1.848589386148263</v>
      </c>
      <c r="O1441" s="49" t="n">
        <v>1.789466075819974</v>
      </c>
      <c r="P1441" s="49" t="n">
        <v>1.733353348578223</v>
      </c>
      <c r="Q1441" s="49" t="n">
        <v>1.679293416370028</v>
      </c>
      <c r="R1441" s="49" t="n">
        <v>1.626704456135288</v>
      </c>
      <c r="S1441" s="49" t="n">
        <v>1.576728312035859</v>
      </c>
      <c r="T1441" s="49" t="n">
        <v>1.528497787931026</v>
      </c>
      <c r="U1441" s="49" t="n">
        <v>1.482132245227164</v>
      </c>
      <c r="V1441" s="49" t="n">
        <v>1.436937555286505</v>
      </c>
      <c r="W1441" s="49" t="n">
        <v>1.391520253035333</v>
      </c>
      <c r="X1441" s="49" t="n">
        <v>1.346830536796862</v>
      </c>
      <c r="Y1441" s="49" t="n">
        <v>1.303864988008184</v>
      </c>
      <c r="Z1441" s="49" t="n">
        <v>1.266295304788611</v>
      </c>
      <c r="AA1441" s="49" t="n">
        <v>1.206468910282696</v>
      </c>
      <c r="AB1441" s="49" t="n">
        <v>1.165275280318949</v>
      </c>
      <c r="AC1441" s="49" t="n">
        <v>1.125613391392878</v>
      </c>
      <c r="AD1441" s="49" t="n">
        <v>1.087317425334164</v>
      </c>
      <c r="AE1441" s="49" t="n">
        <v>1.050247950466853</v>
      </c>
      <c r="AF1441" s="50" t="n">
        <v>1.014286651826105</v>
      </c>
    </row>
    <row r="1442" hidden="1" s="108">
      <c r="A1442" s="49" t="inlineStr">
        <is>
          <t>Saudi_Arabia_PV_3_low_temp_optimistic</t>
        </is>
      </c>
      <c r="B1442" s="49" t="n">
        <v>2.965642944239129</v>
      </c>
      <c r="C1442" s="49" t="n">
        <v>2.817077308341306</v>
      </c>
      <c r="D1442" s="49" t="n">
        <v>2.692412009348165</v>
      </c>
      <c r="E1442" s="49" t="n">
        <v>2.584662553220364</v>
      </c>
      <c r="F1442" s="49" t="n">
        <v>2.48944415002743</v>
      </c>
      <c r="G1442" s="49" t="n">
        <v>2.403842067484407</v>
      </c>
      <c r="H1442" s="49" t="n">
        <v>2.325830516760253</v>
      </c>
      <c r="I1442" s="49" t="n">
        <v>2.253950329699095</v>
      </c>
      <c r="J1442" s="49" t="n">
        <v>2.187119201437705</v>
      </c>
      <c r="K1442" s="49" t="n">
        <v>2.124514435753969</v>
      </c>
      <c r="L1442" s="49" t="n">
        <v>2.065497522488306</v>
      </c>
      <c r="M1442" s="49" t="n">
        <v>1.995174991394808</v>
      </c>
      <c r="N1442" s="49" t="n">
        <v>1.929945919523836</v>
      </c>
      <c r="O1442" s="49" t="n">
        <v>1.868207938680076</v>
      </c>
      <c r="P1442" s="49" t="n">
        <v>1.809639367987202</v>
      </c>
      <c r="Q1442" s="49" t="n">
        <v>1.753229421619522</v>
      </c>
      <c r="R1442" s="49" t="n">
        <v>1.698364170646611</v>
      </c>
      <c r="S1442" s="49" t="n">
        <v>1.646247537668376</v>
      </c>
      <c r="T1442" s="49" t="n">
        <v>1.595964629643068</v>
      </c>
      <c r="U1442" s="49" t="n">
        <v>1.547641031808611</v>
      </c>
      <c r="V1442" s="49" t="n">
        <v>1.500544673879619</v>
      </c>
      <c r="W1442" s="49" t="n">
        <v>1.453208993598549</v>
      </c>
      <c r="X1442" s="49" t="n">
        <v>1.406635323192503</v>
      </c>
      <c r="Y1442" s="49" t="n">
        <v>1.36187440842651</v>
      </c>
      <c r="Z1442" s="49" t="n">
        <v>1.322797359570579</v>
      </c>
      <c r="AA1442" s="49" t="n">
        <v>1.260250590798032</v>
      </c>
      <c r="AB1442" s="49" t="n">
        <v>1.217343210332869</v>
      </c>
      <c r="AC1442" s="49" t="n">
        <v>1.176046098368261</v>
      </c>
      <c r="AD1442" s="49" t="n">
        <v>1.13618453766515</v>
      </c>
      <c r="AE1442" s="49" t="n">
        <v>1.097611622210878</v>
      </c>
      <c r="AF1442" s="50" t="n">
        <v>1.06020270264701</v>
      </c>
    </row>
    <row r="1443" hidden="1" s="108">
      <c r="A1443" s="49" t="inlineStr">
        <is>
          <t>Saudi_Arabia_PV_4_low_temp_optimistic</t>
        </is>
      </c>
      <c r="B1443" s="49" t="n">
        <v>3.429736865303131</v>
      </c>
      <c r="C1443" s="49" t="n">
        <v>3.255157469224459</v>
      </c>
      <c r="D1443" s="49" t="n">
        <v>3.109019569018624</v>
      </c>
      <c r="E1443" s="49" t="n">
        <v>2.983007705993225</v>
      </c>
      <c r="F1443" s="49" t="n">
        <v>2.871901511234391</v>
      </c>
      <c r="G1443" s="49" t="n">
        <v>2.772230811651834</v>
      </c>
      <c r="H1443" s="49" t="n">
        <v>2.681583784144867</v>
      </c>
      <c r="I1443" s="49" t="n">
        <v>2.598223211965976</v>
      </c>
      <c r="J1443" s="49" t="n">
        <v>2.52086056653119</v>
      </c>
      <c r="K1443" s="49" t="n">
        <v>2.448516407580018</v>
      </c>
      <c r="L1443" s="49" t="n">
        <v>2.38043058685677</v>
      </c>
      <c r="M1443" s="49" t="n">
        <v>2.299071807063691</v>
      </c>
      <c r="N1443" s="49" t="n">
        <v>2.22375013441407</v>
      </c>
      <c r="O1443" s="49" t="n">
        <v>2.152559055405377</v>
      </c>
      <c r="P1443" s="49" t="n">
        <v>2.085115873971707</v>
      </c>
      <c r="Q1443" s="49" t="n">
        <v>2.020218178356615</v>
      </c>
      <c r="R1443" s="49" t="n">
        <v>1.957135801526943</v>
      </c>
      <c r="S1443" s="49" t="n">
        <v>1.89730103589929</v>
      </c>
      <c r="T1443" s="49" t="n">
        <v>1.83962568511722</v>
      </c>
      <c r="U1443" s="49" t="n">
        <v>1.784259277251442</v>
      </c>
      <c r="V1443" s="49" t="n">
        <v>1.730331223730511</v>
      </c>
      <c r="W1443" s="49" t="n">
        <v>1.676099715673665</v>
      </c>
      <c r="X1443" s="49" t="n">
        <v>1.622754113910793</v>
      </c>
      <c r="Y1443" s="49" t="n">
        <v>1.571544359975172</v>
      </c>
      <c r="Z1443" s="49" t="n">
        <v>1.527074579115146</v>
      </c>
      <c r="AA1443" s="49" t="n">
        <v>1.45467274885295</v>
      </c>
      <c r="AB1443" s="49" t="n">
        <v>1.405608807180302</v>
      </c>
      <c r="AC1443" s="49" t="n">
        <v>1.358440757656864</v>
      </c>
      <c r="AD1443" s="49" t="n">
        <v>1.312960987441796</v>
      </c>
      <c r="AE1443" s="49" t="n">
        <v>1.268994964046464</v>
      </c>
      <c r="AF1443" s="50" t="n">
        <v>1.226394627544471</v>
      </c>
    </row>
    <row r="1444" hidden="1" s="108">
      <c r="A1444" s="49" t="inlineStr">
        <is>
          <t>Saudi_Arabia_Onshore_2_high_temp_optimistic</t>
        </is>
      </c>
      <c r="B1444" s="49" t="n">
        <v>5.750595548797927</v>
      </c>
      <c r="C1444" s="49" t="n">
        <v>5.481539118963377</v>
      </c>
      <c r="D1444" s="49" t="n">
        <v>5.224543318225968</v>
      </c>
      <c r="E1444" s="49" t="n">
        <v>4.976364026419524</v>
      </c>
      <c r="F1444" s="49" t="n">
        <v>4.734661360539622</v>
      </c>
      <c r="G1444" s="49" t="n">
        <v>4.497681484317402</v>
      </c>
      <c r="H1444" s="49" t="n">
        <v>4.264065457510211</v>
      </c>
      <c r="I1444" s="49" t="n">
        <v>4.032728859259901</v>
      </c>
      <c r="J1444" s="49" t="n">
        <v>3.802782928934031</v>
      </c>
      <c r="K1444" s="49" t="n">
        <v>3.573481130379566</v>
      </c>
      <c r="L1444" s="49" t="n">
        <v>3.344181858312991</v>
      </c>
      <c r="M1444" s="49" t="n">
        <v>3.270420710893292</v>
      </c>
      <c r="N1444" s="49" t="n">
        <v>3.212613656376729</v>
      </c>
      <c r="O1444" s="49" t="n">
        <v>3.156571983604396</v>
      </c>
      <c r="P1444" s="49" t="n">
        <v>3.102408737124646</v>
      </c>
      <c r="Q1444" s="49" t="n">
        <v>3.050631926754639</v>
      </c>
      <c r="R1444" s="49" t="n">
        <v>2.999689628968093</v>
      </c>
      <c r="S1444" s="49" t="n">
        <v>2.94983390140477</v>
      </c>
      <c r="T1444" s="49" t="n">
        <v>2.90377420548846</v>
      </c>
      <c r="U1444" s="49" t="n">
        <v>2.857182176273176</v>
      </c>
      <c r="V1444" s="49" t="n">
        <v>2.810372573060576</v>
      </c>
      <c r="W1444" s="49" t="n">
        <v>2.769501015528415</v>
      </c>
      <c r="X1444" s="49" t="n">
        <v>2.730208080350906</v>
      </c>
      <c r="Y1444" s="49" t="n">
        <v>2.691659199217759</v>
      </c>
      <c r="Z1444" s="49" t="n">
        <v>2.658217059501605</v>
      </c>
      <c r="AA1444" s="49" t="n">
        <v>2.585906974939193</v>
      </c>
      <c r="AB1444" s="49" t="n">
        <v>2.544063675948358</v>
      </c>
      <c r="AC1444" s="49" t="n">
        <v>2.503466853583873</v>
      </c>
      <c r="AD1444" s="49" t="n">
        <v>2.464001082567908</v>
      </c>
      <c r="AE1444" s="49" t="n">
        <v>2.425565961058135</v>
      </c>
      <c r="AF1444" s="50" t="n">
        <v>2.388073634778217</v>
      </c>
    </row>
    <row r="1445" hidden="1" s="108">
      <c r="A1445" s="49" t="inlineStr">
        <is>
          <t>Saudi_Arabia_Onshore_3_high_temp_optimistic</t>
        </is>
      </c>
      <c r="B1445" s="49" t="n">
        <v>6.928283911470706</v>
      </c>
      <c r="C1445" s="49" t="n">
        <v>6.609579595357129</v>
      </c>
      <c r="D1445" s="49" t="n">
        <v>6.305895150791637</v>
      </c>
      <c r="E1445" s="49" t="n">
        <v>6.013199267811457</v>
      </c>
      <c r="F1445" s="49" t="n">
        <v>5.728583538447615</v>
      </c>
      <c r="G1445" s="49" t="n">
        <v>5.449867068455861</v>
      </c>
      <c r="H1445" s="49" t="n">
        <v>5.17535893587438</v>
      </c>
      <c r="I1445" s="49" t="n">
        <v>4.903708579719248</v>
      </c>
      <c r="J1445" s="49" t="n">
        <v>4.633807764808597</v>
      </c>
      <c r="K1445" s="49" t="n">
        <v>4.3647241245139</v>
      </c>
      <c r="L1445" s="49" t="n">
        <v>4.095654748541875</v>
      </c>
      <c r="M1445" s="49" t="n">
        <v>4.005199368047562</v>
      </c>
      <c r="N1445" s="49" t="n">
        <v>3.934669848000404</v>
      </c>
      <c r="O1445" s="49" t="n">
        <v>3.866338502791648</v>
      </c>
      <c r="P1445" s="49" t="n">
        <v>3.800346380319373</v>
      </c>
      <c r="Q1445" s="49" t="n">
        <v>3.737327893461077</v>
      </c>
      <c r="R1445" s="49" t="n">
        <v>3.675344201254774</v>
      </c>
      <c r="S1445" s="49" t="n">
        <v>3.614710094223275</v>
      </c>
      <c r="T1445" s="49" t="n">
        <v>3.558809757796166</v>
      </c>
      <c r="U1445" s="49" t="n">
        <v>3.502236547365568</v>
      </c>
      <c r="V1445" s="49" t="n">
        <v>3.445383710747012</v>
      </c>
      <c r="W1445" s="49" t="n">
        <v>3.39595365748228</v>
      </c>
      <c r="X1445" s="49" t="n">
        <v>3.348486537152507</v>
      </c>
      <c r="Y1445" s="49" t="n">
        <v>3.301939918016037</v>
      </c>
      <c r="Z1445" s="49" t="n">
        <v>3.261761870233522</v>
      </c>
      <c r="AA1445" s="49" t="n">
        <v>3.173037691727035</v>
      </c>
      <c r="AB1445" s="49" t="n">
        <v>3.122352193400657</v>
      </c>
      <c r="AC1445" s="49" t="n">
        <v>3.07321469551081</v>
      </c>
      <c r="AD1445" s="49" t="n">
        <v>3.025480920895079</v>
      </c>
      <c r="AE1445" s="49" t="n">
        <v>2.979025366048756</v>
      </c>
      <c r="AF1445" s="50" t="n">
        <v>2.933738207144074</v>
      </c>
    </row>
    <row r="1446" hidden="1" s="108">
      <c r="A1446" s="49" t="inlineStr">
        <is>
          <t>Saudi_Arabia_Offshore_1_high_temp_optimistic</t>
        </is>
      </c>
      <c r="B1446" s="49" t="n">
        <v>10.28005970348487</v>
      </c>
      <c r="C1446" s="49" t="n">
        <v>9.770331553249465</v>
      </c>
      <c r="D1446" s="49" t="n">
        <v>9.303154751956466</v>
      </c>
      <c r="E1446" s="49" t="n">
        <v>8.86515286597022</v>
      </c>
      <c r="F1446" s="49" t="n">
        <v>8.447864081601224</v>
      </c>
      <c r="G1446" s="49" t="n">
        <v>8.045581111743294</v>
      </c>
      <c r="H1446" s="49" t="n">
        <v>7.654254726926412</v>
      </c>
      <c r="I1446" s="49" t="n">
        <v>7.270889851447651</v>
      </c>
      <c r="J1446" s="49" t="n">
        <v>6.893191030090697</v>
      </c>
      <c r="K1446" s="49" t="n">
        <v>6.519343290002475</v>
      </c>
      <c r="L1446" s="49" t="n">
        <v>6.147870785190564</v>
      </c>
      <c r="M1446" s="49" t="n">
        <v>5.976126758916413</v>
      </c>
      <c r="N1446" s="49" t="n">
        <v>5.827165783341432</v>
      </c>
      <c r="O1446" s="49" t="n">
        <v>5.692878059889354</v>
      </c>
      <c r="P1446" s="49" t="n">
        <v>5.569912100932408</v>
      </c>
      <c r="Q1446" s="49" t="n">
        <v>5.456211907584319</v>
      </c>
      <c r="R1446" s="49" t="n">
        <v>5.351114121592797</v>
      </c>
      <c r="S1446" s="49" t="n">
        <v>5.251252889328747</v>
      </c>
      <c r="T1446" s="49" t="n">
        <v>5.156919480115846</v>
      </c>
      <c r="U1446" s="49" t="n">
        <v>5.068574587813337</v>
      </c>
      <c r="V1446" s="49" t="n">
        <v>4.98190389170613</v>
      </c>
      <c r="W1446" s="49" t="n">
        <v>4.882752788127602</v>
      </c>
      <c r="X1446" s="49" t="n">
        <v>4.787739905470364</v>
      </c>
      <c r="Y1446" s="49" t="n">
        <v>4.698570297240145</v>
      </c>
      <c r="Z1446" s="49" t="n">
        <v>4.618606657335392</v>
      </c>
      <c r="AA1446" s="49" t="n">
        <v>4.499800752694497</v>
      </c>
      <c r="AB1446" s="49" t="n">
        <v>4.418058185878152</v>
      </c>
      <c r="AC1446" s="49" t="n">
        <v>4.340322786799892</v>
      </c>
      <c r="AD1446" s="49" t="n">
        <v>4.266070388878677</v>
      </c>
      <c r="AE1446" s="49" t="n">
        <v>4.194872090164501</v>
      </c>
      <c r="AF1446" s="50" t="n">
        <v>4.126372690256966</v>
      </c>
    </row>
    <row r="1447" hidden="1" s="108">
      <c r="A1447" s="49" t="inlineStr">
        <is>
          <t>Saudi_Arabia_Offshore_2_high_temp_optimistic</t>
        </is>
      </c>
      <c r="B1447" s="49" t="n">
        <v>11.89255724314006</v>
      </c>
      <c r="C1447" s="49" t="n">
        <v>11.31866908075206</v>
      </c>
      <c r="D1447" s="49" t="n">
        <v>10.79909373731956</v>
      </c>
      <c r="E1447" s="49" t="n">
        <v>10.31731311008931</v>
      </c>
      <c r="F1447" s="49" t="n">
        <v>9.86291571631584</v>
      </c>
      <c r="G1447" s="49" t="n">
        <v>9.428914073614351</v>
      </c>
      <c r="H1447" s="49" t="n">
        <v>9.010383487504543</v>
      </c>
      <c r="I1447" s="49" t="n">
        <v>8.603712687711351</v>
      </c>
      <c r="J1447" s="49" t="n">
        <v>8.206164186449978</v>
      </c>
      <c r="K1447" s="49" t="n">
        <v>7.815602787965485</v>
      </c>
      <c r="L1447" s="49" t="n">
        <v>7.430320700782749</v>
      </c>
      <c r="M1447" s="49" t="n">
        <v>7.219703081064744</v>
      </c>
      <c r="N1447" s="49" t="n">
        <v>7.038121084972842</v>
      </c>
      <c r="O1447" s="49" t="n">
        <v>6.875228813340587</v>
      </c>
      <c r="P1447" s="49" t="n">
        <v>6.726751036326029</v>
      </c>
      <c r="Q1447" s="49" t="n">
        <v>6.590065240481891</v>
      </c>
      <c r="R1447" s="49" t="n">
        <v>6.464325736904511</v>
      </c>
      <c r="S1447" s="49" t="n">
        <v>6.345238340147469</v>
      </c>
      <c r="T1447" s="49" t="n">
        <v>6.233175208947777</v>
      </c>
      <c r="U1447" s="49" t="n">
        <v>6.128724723744853</v>
      </c>
      <c r="V1447" s="49" t="n">
        <v>6.026381975176941</v>
      </c>
      <c r="W1447" s="49" t="n">
        <v>5.908027658478908</v>
      </c>
      <c r="X1447" s="49" t="n">
        <v>5.794939409531689</v>
      </c>
      <c r="Y1447" s="49" t="n">
        <v>5.689296824536542</v>
      </c>
      <c r="Z1447" s="49" t="n">
        <v>5.595397782196279</v>
      </c>
      <c r="AA1447" s="49" t="n">
        <v>5.451881813212012</v>
      </c>
      <c r="AB1447" s="49" t="n">
        <v>5.355685507601135</v>
      </c>
      <c r="AC1447" s="49" t="n">
        <v>5.264599982338158</v>
      </c>
      <c r="AD1447" s="49" t="n">
        <v>5.177958134448404</v>
      </c>
      <c r="AE1447" s="49" t="n">
        <v>5.095214167845336</v>
      </c>
      <c r="AF1447" s="50" t="n">
        <v>5.015916131923533</v>
      </c>
    </row>
    <row r="1448" hidden="1" s="108">
      <c r="A1448" s="49" t="inlineStr">
        <is>
          <t>Saudi_Arabia_PV_1_high_temp_optimistic</t>
        </is>
      </c>
      <c r="B1448" s="49" t="n">
        <v>5.482490826708959</v>
      </c>
      <c r="C1448" s="49" t="n">
        <v>5.10666619809443</v>
      </c>
      <c r="D1448" s="49" t="n">
        <v>4.754065799183818</v>
      </c>
      <c r="E1448" s="49" t="n">
        <v>4.417473787332973</v>
      </c>
      <c r="F1448" s="49" t="n">
        <v>4.092325421961378</v>
      </c>
      <c r="G1448" s="49" t="n">
        <v>3.775557889776573</v>
      </c>
      <c r="H1448" s="49" t="n">
        <v>3.46501807761164</v>
      </c>
      <c r="I1448" s="49" t="n">
        <v>3.159133487411244</v>
      </c>
      <c r="J1448" s="49" t="n">
        <v>2.856718137787976</v>
      </c>
      <c r="K1448" s="49" t="n">
        <v>2.556852396564616</v>
      </c>
      <c r="L1448" s="49" t="n">
        <v>2.258805528712391</v>
      </c>
      <c r="M1448" s="49" t="n">
        <v>2.199635358620159</v>
      </c>
      <c r="N1448" s="49" t="n">
        <v>2.144189990031704</v>
      </c>
      <c r="O1448" s="49" t="n">
        <v>2.091224538220878</v>
      </c>
      <c r="P1448" s="49" t="n">
        <v>2.040512753818661</v>
      </c>
      <c r="Q1448" s="49" t="n">
        <v>1.991262285361148</v>
      </c>
      <c r="R1448" s="49" t="n">
        <v>1.942992273023585</v>
      </c>
      <c r="S1448" s="49" t="n">
        <v>1.896707588500289</v>
      </c>
      <c r="T1448" s="49" t="n">
        <v>1.851680702833157</v>
      </c>
      <c r="U1448" s="49" t="n">
        <v>1.808033879479878</v>
      </c>
      <c r="V1448" s="49" t="n">
        <v>1.765177799676412</v>
      </c>
      <c r="W1448" s="49" t="n">
        <v>1.72185755402669</v>
      </c>
      <c r="X1448" s="49" t="n">
        <v>1.678969058434588</v>
      </c>
      <c r="Y1448" s="49" t="n">
        <v>1.637403024923956</v>
      </c>
      <c r="Z1448" s="49" t="n">
        <v>1.600442007105128</v>
      </c>
      <c r="AA1448" s="49" t="n">
        <v>1.543456713645698</v>
      </c>
      <c r="AB1448" s="49" t="n">
        <v>1.502861324740295</v>
      </c>
      <c r="AC1448" s="49" t="n">
        <v>1.463461849120975</v>
      </c>
      <c r="AD1448" s="49" t="n">
        <v>1.425123801264747</v>
      </c>
      <c r="AE1448" s="49" t="n">
        <v>1.387734445181665</v>
      </c>
      <c r="AF1448" s="50" t="n">
        <v>1.351198430760407</v>
      </c>
    </row>
    <row r="1449" hidden="1" s="108">
      <c r="A1449" s="49" t="inlineStr">
        <is>
          <t>Saudi_Arabia_PV_2_high_temp_optimistic</t>
        </is>
      </c>
      <c r="B1449" s="49" t="n">
        <v>5.699426624629716</v>
      </c>
      <c r="C1449" s="49" t="n">
        <v>5.308671008274892</v>
      </c>
      <c r="D1449" s="49" t="n">
        <v>4.942499357220187</v>
      </c>
      <c r="E1449" s="49" t="n">
        <v>4.593283163445332</v>
      </c>
      <c r="F1449" s="49" t="n">
        <v>4.256197364578947</v>
      </c>
      <c r="G1449" s="49" t="n">
        <v>3.928005088760218</v>
      </c>
      <c r="H1449" s="49" t="n">
        <v>3.606431390852141</v>
      </c>
      <c r="I1449" s="49" t="n">
        <v>3.289815264209354</v>
      </c>
      <c r="J1449" s="49" t="n">
        <v>2.976904398935582</v>
      </c>
      <c r="K1449" s="49" t="n">
        <v>2.666728119438382</v>
      </c>
      <c r="L1449" s="49" t="n">
        <v>2.358515490961794</v>
      </c>
      <c r="M1449" s="49" t="n">
        <v>2.296500346220077</v>
      </c>
      <c r="N1449" s="49" t="n">
        <v>2.238442661009251</v>
      </c>
      <c r="O1449" s="49" t="n">
        <v>2.183018673241932</v>
      </c>
      <c r="P1449" s="49" t="n">
        <v>2.129986818523899</v>
      </c>
      <c r="Q1449" s="49" t="n">
        <v>2.078504991426994</v>
      </c>
      <c r="R1449" s="49" t="n">
        <v>2.028062225437838</v>
      </c>
      <c r="S1449" s="49" t="n">
        <v>1.979723966888207</v>
      </c>
      <c r="T1449" s="49" t="n">
        <v>1.932717523709563</v>
      </c>
      <c r="U1449" s="49" t="n">
        <v>1.88717188721934</v>
      </c>
      <c r="V1449" s="49" t="n">
        <v>1.842461561913757</v>
      </c>
      <c r="W1449" s="49" t="n">
        <v>1.797251456782575</v>
      </c>
      <c r="X1449" s="49" t="n">
        <v>1.752496948939445</v>
      </c>
      <c r="Y1449" s="49" t="n">
        <v>1.709143121140305</v>
      </c>
      <c r="Z1449" s="49" t="n">
        <v>1.670673695821814</v>
      </c>
      <c r="AA1449" s="49" t="n">
        <v>1.61095342512903</v>
      </c>
      <c r="AB1449" s="49" t="n">
        <v>1.568622092002748</v>
      </c>
      <c r="AC1449" s="49" t="n">
        <v>1.527558916435969</v>
      </c>
      <c r="AD1449" s="49" t="n">
        <v>1.487621798471121</v>
      </c>
      <c r="AE1449" s="49" t="n">
        <v>1.448691622561394</v>
      </c>
      <c r="AF1449" s="50" t="n">
        <v>1.410667645511149</v>
      </c>
    </row>
    <row r="1450" hidden="1" s="108">
      <c r="A1450" s="49" t="inlineStr">
        <is>
          <t>Saudi_Arabia_PV_3_high_temp_optimistic</t>
        </is>
      </c>
      <c r="B1450" s="49" t="n">
        <v>5.90023597283137</v>
      </c>
      <c r="C1450" s="49" t="n">
        <v>5.495959604434073</v>
      </c>
      <c r="D1450" s="49" t="n">
        <v>5.117561873327158</v>
      </c>
      <c r="E1450" s="49" t="n">
        <v>4.756978783005579</v>
      </c>
      <c r="F1450" s="49" t="n">
        <v>4.409108474197379</v>
      </c>
      <c r="G1450" s="49" t="n">
        <v>4.070527119710065</v>
      </c>
      <c r="H1450" s="49" t="n">
        <v>3.738827166897668</v>
      </c>
      <c r="I1450" s="49" t="n">
        <v>3.412249618081188</v>
      </c>
      <c r="J1450" s="49" t="n">
        <v>3.089467144337421</v>
      </c>
      <c r="K1450" s="49" t="n">
        <v>2.769449808138543</v>
      </c>
      <c r="L1450" s="49" t="n">
        <v>2.451378514365621</v>
      </c>
      <c r="M1450" s="49" t="n">
        <v>2.386743158293927</v>
      </c>
      <c r="N1450" s="49" t="n">
        <v>2.326269146675878</v>
      </c>
      <c r="O1450" s="49" t="n">
        <v>2.268563746795267</v>
      </c>
      <c r="P1450" s="49" t="n">
        <v>2.213373678566803</v>
      </c>
      <c r="Q1450" s="49" t="n">
        <v>2.159812582280647</v>
      </c>
      <c r="R1450" s="49" t="n">
        <v>2.107342574465157</v>
      </c>
      <c r="S1450" s="49" t="n">
        <v>2.057087339461185</v>
      </c>
      <c r="T1450" s="49" t="n">
        <v>2.008233130361869</v>
      </c>
      <c r="U1450" s="49" t="n">
        <v>1.960916569979106</v>
      </c>
      <c r="V1450" s="49" t="n">
        <v>1.914478582193656</v>
      </c>
      <c r="W1450" s="49" t="n">
        <v>1.867513685944554</v>
      </c>
      <c r="X1450" s="49" t="n">
        <v>1.821026051858272</v>
      </c>
      <c r="Y1450" s="49" t="n">
        <v>1.77601145210147</v>
      </c>
      <c r="Z1450" s="49" t="n">
        <v>1.736139283790006</v>
      </c>
      <c r="AA1450" s="49" t="n">
        <v>1.673876958664271</v>
      </c>
      <c r="AB1450" s="49" t="n">
        <v>1.629931526778053</v>
      </c>
      <c r="AC1450" s="49" t="n">
        <v>1.587317249515747</v>
      </c>
      <c r="AD1450" s="49" t="n">
        <v>1.54588363170207</v>
      </c>
      <c r="AE1450" s="49" t="n">
        <v>1.50550452043985</v>
      </c>
      <c r="AF1450" s="50" t="n">
        <v>1.466073221420792</v>
      </c>
    </row>
    <row r="1451" hidden="1" s="108">
      <c r="A1451" s="49" t="inlineStr">
        <is>
          <t>Saudi_Arabia_PV_4_high_temp_optimistic</t>
        </is>
      </c>
      <c r="B1451" s="49" t="n">
        <v>6.611035697274039</v>
      </c>
      <c r="C1451" s="49" t="n">
        <v>6.157442863795393</v>
      </c>
      <c r="D1451" s="49" t="n">
        <v>5.734486705247365</v>
      </c>
      <c r="E1451" s="49" t="n">
        <v>5.332685513805796</v>
      </c>
      <c r="F1451" s="49" t="n">
        <v>4.946044361394463</v>
      </c>
      <c r="G1451" s="49" t="n">
        <v>4.57054344200847</v>
      </c>
      <c r="H1451" s="49" t="n">
        <v>4.203359121515033</v>
      </c>
      <c r="I1451" s="49" t="n">
        <v>3.842431141120804</v>
      </c>
      <c r="J1451" s="49" t="n">
        <v>3.486207375366742</v>
      </c>
      <c r="K1451" s="49" t="n">
        <v>3.133485826920941</v>
      </c>
      <c r="L1451" s="49" t="n">
        <v>2.783312797490367</v>
      </c>
      <c r="M1451" s="49" t="n">
        <v>2.709072372037508</v>
      </c>
      <c r="N1451" s="49" t="n">
        <v>2.639795007315969</v>
      </c>
      <c r="O1451" s="49" t="n">
        <v>2.573816019690945</v>
      </c>
      <c r="P1451" s="49" t="n">
        <v>2.51083252034862</v>
      </c>
      <c r="Q1451" s="49" t="n">
        <v>2.449785185986233</v>
      </c>
      <c r="R1451" s="49" t="n">
        <v>2.390031210553415</v>
      </c>
      <c r="S1451" s="49" t="n">
        <v>2.332913166536925</v>
      </c>
      <c r="T1451" s="49" t="n">
        <v>2.27745862126437</v>
      </c>
      <c r="U1451" s="49" t="n">
        <v>2.22383072689979</v>
      </c>
      <c r="V1451" s="49" t="n">
        <v>2.17124197568734</v>
      </c>
      <c r="W1451" s="49" t="n">
        <v>2.118013435714718</v>
      </c>
      <c r="X1451" s="49" t="n">
        <v>2.065345192653655</v>
      </c>
      <c r="Y1451" s="49" t="n">
        <v>2.014427934251904</v>
      </c>
      <c r="Z1451" s="49" t="n">
        <v>1.969650200304276</v>
      </c>
      <c r="AA1451" s="49" t="n">
        <v>1.898088063079908</v>
      </c>
      <c r="AB1451" s="49" t="n">
        <v>1.848418617838541</v>
      </c>
      <c r="AC1451" s="49" t="n">
        <v>1.800332846504082</v>
      </c>
      <c r="AD1451" s="49" t="n">
        <v>1.753651580749512</v>
      </c>
      <c r="AE1451" s="49" t="n">
        <v>1.70822464291262</v>
      </c>
      <c r="AF1451" s="50" t="n">
        <v>1.663925028863674</v>
      </c>
    </row>
    <row r="1452" hidden="1" s="108">
      <c r="A1452" s="49" t="inlineStr">
        <is>
          <t>Sweden_Onshore_2_low_temp_optimistic</t>
        </is>
      </c>
      <c r="B1452" s="49" t="n">
        <v>3.396014366655214</v>
      </c>
      <c r="C1452" s="49" t="n">
        <v>3.297097633531774</v>
      </c>
      <c r="D1452" s="49" t="n">
        <v>3.209322508638843</v>
      </c>
      <c r="E1452" s="49" t="n">
        <v>3.130248209184109</v>
      </c>
      <c r="F1452" s="49" t="n">
        <v>3.05814502435373</v>
      </c>
      <c r="G1452" s="49" t="n">
        <v>2.991745110048396</v>
      </c>
      <c r="H1452" s="49" t="n">
        <v>2.930093077364188</v>
      </c>
      <c r="I1452" s="49" t="n">
        <v>2.872452135760022</v>
      </c>
      <c r="J1452" s="49" t="n">
        <v>2.818242807145261</v>
      </c>
      <c r="K1452" s="49" t="n">
        <v>2.76700157860539</v>
      </c>
      <c r="L1452" s="49" t="n">
        <v>2.718352215799225</v>
      </c>
      <c r="M1452" s="49" t="n">
        <v>2.646305297629088</v>
      </c>
      <c r="N1452" s="49" t="n">
        <v>2.589131507422616</v>
      </c>
      <c r="O1452" s="49" t="n">
        <v>2.533910717310848</v>
      </c>
      <c r="P1452" s="49" t="n">
        <v>2.48072227172829</v>
      </c>
      <c r="Q1452" s="49" t="n">
        <v>2.429997389520174</v>
      </c>
      <c r="R1452" s="49" t="n">
        <v>2.380327501671734</v>
      </c>
      <c r="S1452" s="49" t="n">
        <v>2.331923950574752</v>
      </c>
      <c r="T1452" s="49" t="n">
        <v>2.287168444603824</v>
      </c>
      <c r="U1452" s="49" t="n">
        <v>2.242207952078554</v>
      </c>
      <c r="V1452" s="49" t="n">
        <v>2.197319611890151</v>
      </c>
      <c r="W1452" s="49" t="n">
        <v>2.158095200105267</v>
      </c>
      <c r="X1452" s="49" t="n">
        <v>2.12044524727082</v>
      </c>
      <c r="Y1452" s="49" t="n">
        <v>2.083626475808135</v>
      </c>
      <c r="Z1452" s="49" t="n">
        <v>2.051411219219848</v>
      </c>
      <c r="AA1452" s="49" t="n">
        <v>1.985751303747093</v>
      </c>
      <c r="AB1452" s="49" t="n">
        <v>1.946692217807773</v>
      </c>
      <c r="AC1452" s="49" t="n">
        <v>1.908886454642369</v>
      </c>
      <c r="AD1452" s="49" t="n">
        <v>1.872221287949674</v>
      </c>
      <c r="AE1452" s="49" t="n">
        <v>1.836598257853782</v>
      </c>
      <c r="AF1452" s="50" t="n">
        <v>1.801930833457191</v>
      </c>
    </row>
    <row r="1453" hidden="1" s="108">
      <c r="A1453" s="49" t="inlineStr">
        <is>
          <t>Sweden_Onshore_3_low_temp_optimistic</t>
        </is>
      </c>
      <c r="B1453" s="49" t="n">
        <v>4.499531704763738</v>
      </c>
      <c r="C1453" s="49" t="n">
        <v>4.368032234599722</v>
      </c>
      <c r="D1453" s="49" t="n">
        <v>4.251498435934573</v>
      </c>
      <c r="E1453" s="49" t="n">
        <v>4.146650145652861</v>
      </c>
      <c r="F1453" s="49" t="n">
        <v>4.05116281415895</v>
      </c>
      <c r="G1453" s="49" t="n">
        <v>3.963332598457426</v>
      </c>
      <c r="H1453" s="49" t="n">
        <v>3.881875567651199</v>
      </c>
      <c r="I1453" s="49" t="n">
        <v>3.80580156827856</v>
      </c>
      <c r="J1453" s="49" t="n">
        <v>3.734331861716382</v>
      </c>
      <c r="K1453" s="49" t="n">
        <v>3.666843557164346</v>
      </c>
      <c r="L1453" s="49" t="n">
        <v>3.602831059360622</v>
      </c>
      <c r="M1453" s="49" t="n">
        <v>3.507523869615798</v>
      </c>
      <c r="N1453" s="49" t="n">
        <v>3.432182722060755</v>
      </c>
      <c r="O1453" s="49" t="n">
        <v>3.359447745521039</v>
      </c>
      <c r="P1453" s="49" t="n">
        <v>3.289425510121409</v>
      </c>
      <c r="Q1453" s="49" t="n">
        <v>3.222695252984566</v>
      </c>
      <c r="R1453" s="49" t="n">
        <v>3.157364678881137</v>
      </c>
      <c r="S1453" s="49" t="n">
        <v>3.093717753936997</v>
      </c>
      <c r="T1453" s="49" t="n">
        <v>3.034953642054202</v>
      </c>
      <c r="U1453" s="49" t="n">
        <v>2.97589674896326</v>
      </c>
      <c r="V1453" s="49" t="n">
        <v>2.916919555425108</v>
      </c>
      <c r="W1453" s="49" t="n">
        <v>2.865609353475043</v>
      </c>
      <c r="X1453" s="49" t="n">
        <v>2.81637328560852</v>
      </c>
      <c r="Y1453" s="49" t="n">
        <v>2.768212081787229</v>
      </c>
      <c r="Z1453" s="49" t="n">
        <v>2.726187266582325</v>
      </c>
      <c r="AA1453" s="49" t="n">
        <v>2.639243809356165</v>
      </c>
      <c r="AB1453" s="49" t="n">
        <v>2.587958382787597</v>
      </c>
      <c r="AC1453" s="49" t="n">
        <v>2.538312511989933</v>
      </c>
      <c r="AD1453" s="49" t="n">
        <v>2.490153469573233</v>
      </c>
      <c r="AE1453" s="49" t="n">
        <v>2.443347703205024</v>
      </c>
      <c r="AF1453" s="50" t="n">
        <v>2.397777685760218</v>
      </c>
    </row>
    <row r="1454" hidden="1" s="108">
      <c r="A1454" s="49" t="inlineStr">
        <is>
          <t>Sweden_Offshore_1_low_temp_optimistic</t>
        </is>
      </c>
      <c r="B1454" s="49" t="n">
        <v>4.772367324016266</v>
      </c>
      <c r="C1454" s="49" t="n">
        <v>4.600248233516751</v>
      </c>
      <c r="D1454" s="49" t="n">
        <v>4.456175929875493</v>
      </c>
      <c r="E1454" s="49" t="n">
        <v>4.332044719492781</v>
      </c>
      <c r="F1454" s="49" t="n">
        <v>4.222776497071495</v>
      </c>
      <c r="G1454" s="49" t="n">
        <v>4.124989884029856</v>
      </c>
      <c r="H1454" s="49" t="n">
        <v>4.036325576853101</v>
      </c>
      <c r="I1454" s="49" t="n">
        <v>3.955075327898935</v>
      </c>
      <c r="J1454" s="49" t="n">
        <v>3.87996452374675</v>
      </c>
      <c r="K1454" s="49" t="n">
        <v>3.810018099895622</v>
      </c>
      <c r="L1454" s="49" t="n">
        <v>3.744474303780339</v>
      </c>
      <c r="M1454" s="49" t="n">
        <v>3.621679671714527</v>
      </c>
      <c r="N1454" s="49" t="n">
        <v>3.515226344065634</v>
      </c>
      <c r="O1454" s="49" t="n">
        <v>3.419438201368048</v>
      </c>
      <c r="P1454" s="49" t="n">
        <v>3.331936698809229</v>
      </c>
      <c r="Q1454" s="49" t="n">
        <v>3.251249466489412</v>
      </c>
      <c r="R1454" s="49" t="n">
        <v>3.176860523232682</v>
      </c>
      <c r="S1454" s="49" t="n">
        <v>3.106449603884152</v>
      </c>
      <c r="T1454" s="49" t="n">
        <v>3.040170302569541</v>
      </c>
      <c r="U1454" s="49" t="n">
        <v>2.978287326232618</v>
      </c>
      <c r="V1454" s="49" t="n">
        <v>2.917892424972193</v>
      </c>
      <c r="W1454" s="49" t="n">
        <v>2.849650725218461</v>
      </c>
      <c r="X1454" s="49" t="n">
        <v>2.784550022052535</v>
      </c>
      <c r="Y1454" s="49" t="n">
        <v>2.723682498158678</v>
      </c>
      <c r="Z1454" s="49" t="n">
        <v>2.669215713470882</v>
      </c>
      <c r="AA1454" s="49" t="n">
        <v>2.589654904971169</v>
      </c>
      <c r="AB1454" s="49" t="n">
        <v>2.534735229760273</v>
      </c>
      <c r="AC1454" s="49" t="n">
        <v>2.482739297507814</v>
      </c>
      <c r="AD1454" s="49" t="n">
        <v>2.433300501010153</v>
      </c>
      <c r="AE1454" s="49" t="n">
        <v>2.386118145328129</v>
      </c>
      <c r="AF1454" s="50" t="n">
        <v>2.340942584428884</v>
      </c>
    </row>
    <row r="1455" hidden="1" s="108">
      <c r="A1455" s="49" t="inlineStr">
        <is>
          <t>Sweden_Offshore_2_low_temp_optimistic</t>
        </is>
      </c>
      <c r="B1455" s="49" t="n">
        <v>5.819949060579374</v>
      </c>
      <c r="C1455" s="49" t="n">
        <v>5.607617951522444</v>
      </c>
      <c r="D1455" s="49" t="n">
        <v>5.430503118272357</v>
      </c>
      <c r="E1455" s="49" t="n">
        <v>5.278421905054598</v>
      </c>
      <c r="F1455" s="49" t="n">
        <v>5.144995061248941</v>
      </c>
      <c r="G1455" s="49" t="n">
        <v>5.025974847235509</v>
      </c>
      <c r="H1455" s="49" t="n">
        <v>4.918397503629625</v>
      </c>
      <c r="I1455" s="49" t="n">
        <v>4.82011715862613</v>
      </c>
      <c r="J1455" s="49" t="n">
        <v>4.729532692176764</v>
      </c>
      <c r="K1455" s="49" t="n">
        <v>4.645419291411464</v>
      </c>
      <c r="L1455" s="49" t="n">
        <v>4.566820115483804</v>
      </c>
      <c r="M1455" s="49" t="n">
        <v>4.416655006036732</v>
      </c>
      <c r="N1455" s="49" t="n">
        <v>4.286978817560636</v>
      </c>
      <c r="O1455" s="49" t="n">
        <v>4.170664907105317</v>
      </c>
      <c r="P1455" s="49" t="n">
        <v>4.064728116402371</v>
      </c>
      <c r="Q1455" s="49" t="n">
        <v>3.967321098060466</v>
      </c>
      <c r="R1455" s="49" t="n">
        <v>3.877797959315884</v>
      </c>
      <c r="S1455" s="49" t="n">
        <v>3.793244454726748</v>
      </c>
      <c r="T1455" s="49" t="n">
        <v>3.713855360207289</v>
      </c>
      <c r="U1455" s="49" t="n">
        <v>3.63996523434061</v>
      </c>
      <c r="V1455" s="49" t="n">
        <v>3.567918981688889</v>
      </c>
      <c r="W1455" s="49" t="n">
        <v>3.485933216793267</v>
      </c>
      <c r="X1455" s="49" t="n">
        <v>3.407873757473242</v>
      </c>
      <c r="Y1455" s="49" t="n">
        <v>3.335115867529882</v>
      </c>
      <c r="Z1455" s="49" t="n">
        <v>3.270388200938199</v>
      </c>
      <c r="AA1455" s="49" t="n">
        <v>3.174069890012338</v>
      </c>
      <c r="AB1455" s="49" t="n">
        <v>3.108729701978431</v>
      </c>
      <c r="AC1455" s="49" t="n">
        <v>3.047049267697482</v>
      </c>
      <c r="AD1455" s="49" t="n">
        <v>2.988568645576231</v>
      </c>
      <c r="AE1455" s="49" t="n">
        <v>2.932910661927386</v>
      </c>
      <c r="AF1455" s="50" t="n">
        <v>2.879762244154512</v>
      </c>
    </row>
    <row r="1456" hidden="1" s="108">
      <c r="A1456" s="49" t="inlineStr">
        <is>
          <t>Sweden_PV_4_low_temp_optimistic</t>
        </is>
      </c>
      <c r="B1456" s="49" t="n">
        <v>4.603230481776077</v>
      </c>
      <c r="C1456" s="49" t="n">
        <v>4.371213811237102</v>
      </c>
      <c r="D1456" s="49" t="n">
        <v>4.176555013409923</v>
      </c>
      <c r="E1456" s="49" t="n">
        <v>4.008356294964637</v>
      </c>
      <c r="F1456" s="49" t="n">
        <v>3.859777191743565</v>
      </c>
      <c r="G1456" s="49" t="n">
        <v>3.726271121781068</v>
      </c>
      <c r="H1456" s="49" t="n">
        <v>3.604678362915126</v>
      </c>
      <c r="I1456" s="49" t="n">
        <v>3.49272303392087</v>
      </c>
      <c r="J1456" s="49" t="n">
        <v>3.388717001122258</v>
      </c>
      <c r="K1456" s="49" t="n">
        <v>3.291376943377207</v>
      </c>
      <c r="L1456" s="49" t="n">
        <v>3.199706698575373</v>
      </c>
      <c r="M1456" s="49" t="n">
        <v>3.090485835023687</v>
      </c>
      <c r="N1456" s="49" t="n">
        <v>2.989313263632724</v>
      </c>
      <c r="O1456" s="49" t="n">
        <v>2.893648461706251</v>
      </c>
      <c r="P1456" s="49" t="n">
        <v>2.802979976931347</v>
      </c>
      <c r="Q1456" s="49" t="n">
        <v>2.715706160924474</v>
      </c>
      <c r="R1456" s="49" t="n">
        <v>2.630854499661127</v>
      </c>
      <c r="S1456" s="49" t="n">
        <v>2.550328978790719</v>
      </c>
      <c r="T1456" s="49" t="n">
        <v>2.472680852474761</v>
      </c>
      <c r="U1456" s="49" t="n">
        <v>2.39810783250088</v>
      </c>
      <c r="V1456" s="49" t="n">
        <v>2.325451461892975</v>
      </c>
      <c r="W1456" s="49" t="n">
        <v>2.252498173120231</v>
      </c>
      <c r="X1456" s="49" t="n">
        <v>2.180700270806239</v>
      </c>
      <c r="Y1456" s="49" t="n">
        <v>2.111714186902134</v>
      </c>
      <c r="Z1456" s="49" t="n">
        <v>2.051636173954972</v>
      </c>
      <c r="AA1456" s="49" t="n">
        <v>1.954534378934739</v>
      </c>
      <c r="AB1456" s="49" t="n">
        <v>1.888334896565556</v>
      </c>
      <c r="AC1456" s="49" t="n">
        <v>1.824617443409701</v>
      </c>
      <c r="AD1456" s="49" t="n">
        <v>1.763102837615089</v>
      </c>
      <c r="AE1456" s="49" t="n">
        <v>1.703556327603724</v>
      </c>
      <c r="AF1456" s="50" t="n">
        <v>1.645778718348795</v>
      </c>
    </row>
    <row r="1457" hidden="1" s="108">
      <c r="A1457" s="49" t="inlineStr">
        <is>
          <t>Sweden_Onshore_2_high_temp_optimistic</t>
        </is>
      </c>
      <c r="B1457" s="49" t="n">
        <v>4.609763666706939</v>
      </c>
      <c r="C1457" s="49" t="n">
        <v>4.396090121569387</v>
      </c>
      <c r="D1457" s="49" t="n">
        <v>4.191698753240448</v>
      </c>
      <c r="E1457" s="49" t="n">
        <v>3.993937853691564</v>
      </c>
      <c r="F1457" s="49" t="n">
        <v>3.800882360734188</v>
      </c>
      <c r="G1457" s="49" t="n">
        <v>3.611076908630118</v>
      </c>
      <c r="H1457" s="49" t="n">
        <v>3.423381319930229</v>
      </c>
      <c r="I1457" s="49" t="n">
        <v>3.236873153570279</v>
      </c>
      <c r="J1457" s="49" t="n">
        <v>3.050783706954937</v>
      </c>
      <c r="K1457" s="49" t="n">
        <v>2.864454485349722</v>
      </c>
      <c r="L1457" s="49" t="n">
        <v>2.677306646257325</v>
      </c>
      <c r="M1457" s="49" t="n">
        <v>2.618304583089939</v>
      </c>
      <c r="N1457" s="49" t="n">
        <v>2.57196086874861</v>
      </c>
      <c r="O1457" s="49" t="n">
        <v>2.527015643499924</v>
      </c>
      <c r="P1457" s="49" t="n">
        <v>2.4835578797501</v>
      </c>
      <c r="Q1457" s="49" t="n">
        <v>2.441989620350787</v>
      </c>
      <c r="R1457" s="49" t="n">
        <v>2.401079724661789</v>
      </c>
      <c r="S1457" s="49" t="n">
        <v>2.361027668234966</v>
      </c>
      <c r="T1457" s="49" t="n">
        <v>2.323980035084683</v>
      </c>
      <c r="U1457" s="49" t="n">
        <v>2.286506057842549</v>
      </c>
      <c r="V1457" s="49" t="n">
        <v>2.248855347035328</v>
      </c>
      <c r="W1457" s="49" t="n">
        <v>2.215955680631445</v>
      </c>
      <c r="X1457" s="49" t="n">
        <v>2.184290727420501</v>
      </c>
      <c r="Y1457" s="49" t="n">
        <v>2.153198771080101</v>
      </c>
      <c r="Z1457" s="49" t="n">
        <v>2.126130340771905</v>
      </c>
      <c r="AA1457" s="49" t="n">
        <v>2.068306071449168</v>
      </c>
      <c r="AB1457" s="49" t="n">
        <v>2.034568568844781</v>
      </c>
      <c r="AC1457" s="49" t="n">
        <v>2.001801514360829</v>
      </c>
      <c r="AD1457" s="49" t="n">
        <v>1.96991264593675</v>
      </c>
      <c r="AE1457" s="49" t="n">
        <v>1.93882167285346</v>
      </c>
      <c r="AF1457" s="50" t="n">
        <v>1.908458302868029</v>
      </c>
    </row>
    <row r="1458" hidden="1" s="108">
      <c r="A1458" s="49" t="inlineStr">
        <is>
          <t>Sweden_Onshore_3_high_temp_optimistic</t>
        </is>
      </c>
      <c r="B1458" s="49" t="n">
        <v>5.891781876153367</v>
      </c>
      <c r="C1458" s="49" t="n">
        <v>5.627905027938292</v>
      </c>
      <c r="D1458" s="49" t="n">
        <v>5.376346507000124</v>
      </c>
      <c r="E1458" s="49" t="n">
        <v>5.133438303637461</v>
      </c>
      <c r="F1458" s="49" t="n">
        <v>4.896497237605772</v>
      </c>
      <c r="G1458" s="49" t="n">
        <v>4.663473684399771</v>
      </c>
      <c r="H1458" s="49" t="n">
        <v>4.432739923067606</v>
      </c>
      <c r="I1458" s="49" t="n">
        <v>4.202956182258054</v>
      </c>
      <c r="J1458" s="49" t="n">
        <v>3.972982169958452</v>
      </c>
      <c r="K1458" s="49" t="n">
        <v>3.741816348503437</v>
      </c>
      <c r="L1458" s="49" t="n">
        <v>3.508552706375572</v>
      </c>
      <c r="M1458" s="49" t="n">
        <v>3.431074648131636</v>
      </c>
      <c r="N1458" s="49" t="n">
        <v>3.370656757568937</v>
      </c>
      <c r="O1458" s="49" t="n">
        <v>3.312120212242478</v>
      </c>
      <c r="P1458" s="49" t="n">
        <v>3.255585662265906</v>
      </c>
      <c r="Q1458" s="49" t="n">
        <v>3.201596128123005</v>
      </c>
      <c r="R1458" s="49" t="n">
        <v>3.148491604086928</v>
      </c>
      <c r="S1458" s="49" t="n">
        <v>3.096541532340551</v>
      </c>
      <c r="T1458" s="49" t="n">
        <v>3.04864294478979</v>
      </c>
      <c r="U1458" s="49" t="n">
        <v>3.00016722723244</v>
      </c>
      <c r="V1458" s="49" t="n">
        <v>2.951451059597573</v>
      </c>
      <c r="W1458" s="49" t="n">
        <v>2.909151781871997</v>
      </c>
      <c r="X1458" s="49" t="n">
        <v>2.868505160022908</v>
      </c>
      <c r="Y1458" s="49" t="n">
        <v>2.828617763646873</v>
      </c>
      <c r="Z1458" s="49" t="n">
        <v>2.794145054936871</v>
      </c>
      <c r="AA1458" s="49" t="n">
        <v>2.718162371986877</v>
      </c>
      <c r="AB1458" s="49" t="n">
        <v>2.674665962259748</v>
      </c>
      <c r="AC1458" s="49" t="n">
        <v>2.632464847386932</v>
      </c>
      <c r="AD1458" s="49" t="n">
        <v>2.591434130230389</v>
      </c>
      <c r="AE1458" s="49" t="n">
        <v>2.551465089512012</v>
      </c>
      <c r="AF1458" s="50" t="n">
        <v>2.512462513347341</v>
      </c>
    </row>
    <row r="1459" hidden="1" s="108">
      <c r="A1459" s="49" t="inlineStr">
        <is>
          <t>Sweden_Offshore_1_high_temp_optimistic</t>
        </is>
      </c>
      <c r="B1459" s="49" t="n">
        <v>5.810502636412123</v>
      </c>
      <c r="C1459" s="49" t="n">
        <v>5.525131740686522</v>
      </c>
      <c r="D1459" s="49" t="n">
        <v>5.264779668636867</v>
      </c>
      <c r="E1459" s="49" t="n">
        <v>5.02171828693426</v>
      </c>
      <c r="F1459" s="49" t="n">
        <v>4.79106865864513</v>
      </c>
      <c r="G1459" s="49" t="n">
        <v>4.569549189796319</v>
      </c>
      <c r="H1459" s="49" t="n">
        <v>4.354840313919619</v>
      </c>
      <c r="I1459" s="49" t="n">
        <v>4.14523467406076</v>
      </c>
      <c r="J1459" s="49" t="n">
        <v>3.939431835554503</v>
      </c>
      <c r="K1459" s="49" t="n">
        <v>3.736411470039791</v>
      </c>
      <c r="L1459" s="49" t="n">
        <v>3.535351622066549</v>
      </c>
      <c r="M1459" s="49" t="n">
        <v>3.43600866352485</v>
      </c>
      <c r="N1459" s="49" t="n">
        <v>3.350054309712105</v>
      </c>
      <c r="O1459" s="49" t="n">
        <v>3.27272057129417</v>
      </c>
      <c r="P1459" s="49" t="n">
        <v>3.202036991915268</v>
      </c>
      <c r="Q1459" s="49" t="n">
        <v>3.136794776475373</v>
      </c>
      <c r="R1459" s="49" t="n">
        <v>3.076603885601991</v>
      </c>
      <c r="S1459" s="49" t="n">
        <v>3.019485507116687</v>
      </c>
      <c r="T1459" s="49" t="n">
        <v>2.965610860995009</v>
      </c>
      <c r="U1459" s="49" t="n">
        <v>2.915250765551437</v>
      </c>
      <c r="V1459" s="49" t="n">
        <v>2.865868876872289</v>
      </c>
      <c r="W1459" s="49" t="n">
        <v>2.809140408421777</v>
      </c>
      <c r="X1459" s="49" t="n">
        <v>2.754842185402878</v>
      </c>
      <c r="Y1459" s="49" t="n">
        <v>2.703977483320319</v>
      </c>
      <c r="Z1459" s="49" t="n">
        <v>2.658524792382095</v>
      </c>
      <c r="AA1459" s="49" t="n">
        <v>2.590226147177566</v>
      </c>
      <c r="AB1459" s="49" t="n">
        <v>2.54372302441943</v>
      </c>
      <c r="AC1459" s="49" t="n">
        <v>2.499575930193874</v>
      </c>
      <c r="AD1459" s="49" t="n">
        <v>2.457477136179427</v>
      </c>
      <c r="AE1459" s="49" t="n">
        <v>2.417174857104149</v>
      </c>
      <c r="AF1459" s="50" t="n">
        <v>2.378460587221274</v>
      </c>
    </row>
    <row r="1460" hidden="1" s="108">
      <c r="A1460" s="49" t="inlineStr">
        <is>
          <t>Sweden_Offshore_2_high_temp_optimistic</t>
        </is>
      </c>
      <c r="B1460" s="49" t="n">
        <v>6.659086358254081</v>
      </c>
      <c r="C1460" s="49" t="n">
        <v>6.34032179383109</v>
      </c>
      <c r="D1460" s="49" t="n">
        <v>6.05287869228492</v>
      </c>
      <c r="E1460" s="49" t="n">
        <v>5.7873299877244</v>
      </c>
      <c r="F1460" s="49" t="n">
        <v>5.537740113333781</v>
      </c>
      <c r="G1460" s="49" t="n">
        <v>5.300131392830701</v>
      </c>
      <c r="H1460" s="49" t="n">
        <v>5.071705936596964</v>
      </c>
      <c r="I1460" s="49" t="n">
        <v>4.850417340436789</v>
      </c>
      <c r="J1460" s="49" t="n">
        <v>4.634719449307887</v>
      </c>
      <c r="K1460" s="49" t="n">
        <v>4.423411248508882</v>
      </c>
      <c r="L1460" s="49" t="n">
        <v>4.215536979339853</v>
      </c>
      <c r="M1460" s="49" t="n">
        <v>4.095531529620283</v>
      </c>
      <c r="N1460" s="49" t="n">
        <v>3.992251919698875</v>
      </c>
      <c r="O1460" s="49" t="n">
        <v>3.899736919755458</v>
      </c>
      <c r="P1460" s="49" t="n">
        <v>3.815523306919149</v>
      </c>
      <c r="Q1460" s="49" t="n">
        <v>3.738100144659691</v>
      </c>
      <c r="R1460" s="49" t="n">
        <v>3.666980368892671</v>
      </c>
      <c r="S1460" s="49" t="n">
        <v>3.599689550881721</v>
      </c>
      <c r="T1460" s="49" t="n">
        <v>3.536442337034924</v>
      </c>
      <c r="U1460" s="49" t="n">
        <v>3.47757799563628</v>
      </c>
      <c r="V1460" s="49" t="n">
        <v>3.419924160295406</v>
      </c>
      <c r="W1460" s="49" t="n">
        <v>3.353035550386761</v>
      </c>
      <c r="X1460" s="49" t="n">
        <v>3.289177759173438</v>
      </c>
      <c r="Y1460" s="49" t="n">
        <v>3.229607136503265</v>
      </c>
      <c r="Z1460" s="49" t="n">
        <v>3.176800986846494</v>
      </c>
      <c r="AA1460" s="49" t="n">
        <v>3.095393905059125</v>
      </c>
      <c r="AB1460" s="49" t="n">
        <v>3.041255835306346</v>
      </c>
      <c r="AC1460" s="49" t="n">
        <v>2.990059791568528</v>
      </c>
      <c r="AD1460" s="49" t="n">
        <v>2.941421418473839</v>
      </c>
      <c r="AE1460" s="49" t="n">
        <v>2.895026257464346</v>
      </c>
      <c r="AF1460" s="50" t="n">
        <v>2.85061392334324</v>
      </c>
    </row>
    <row r="1461" hidden="1" s="108">
      <c r="A1461" s="49" t="inlineStr">
        <is>
          <t>Sweden_PV_4_high_temp_optimistic</t>
        </is>
      </c>
      <c r="B1461" s="49" t="n">
        <v>8.695277547324675</v>
      </c>
      <c r="C1461" s="49" t="n">
        <v>8.105935727488598</v>
      </c>
      <c r="D1461" s="49" t="n">
        <v>7.559883988137406</v>
      </c>
      <c r="E1461" s="49" t="n">
        <v>7.042835015308987</v>
      </c>
      <c r="F1461" s="49" t="n">
        <v>6.545696561039389</v>
      </c>
      <c r="G1461" s="49" t="n">
        <v>6.062315976309562</v>
      </c>
      <c r="H1461" s="49" t="n">
        <v>5.588317298924636</v>
      </c>
      <c r="I1461" s="49" t="n">
        <v>5.120454597224134</v>
      </c>
      <c r="J1461" s="49" t="n">
        <v>4.656230153172841</v>
      </c>
      <c r="K1461" s="49" t="n">
        <v>4.19365768559747</v>
      </c>
      <c r="L1461" s="49" t="n">
        <v>3.731109352674799</v>
      </c>
      <c r="M1461" s="49" t="n">
        <v>3.630895219182253</v>
      </c>
      <c r="N1461" s="49" t="n">
        <v>3.537506557387192</v>
      </c>
      <c r="O1461" s="49" t="n">
        <v>3.448651853373759</v>
      </c>
      <c r="P1461" s="49" t="n">
        <v>3.363920480881445</v>
      </c>
      <c r="Q1461" s="49" t="n">
        <v>3.281851425119087</v>
      </c>
      <c r="R1461" s="49" t="n">
        <v>3.201557636600529</v>
      </c>
      <c r="S1461" s="49" t="n">
        <v>3.124907001671565</v>
      </c>
      <c r="T1461" s="49" t="n">
        <v>3.050555041772858</v>
      </c>
      <c r="U1461" s="49" t="n">
        <v>2.978732872045663</v>
      </c>
      <c r="V1461" s="49" t="n">
        <v>2.908349155084101</v>
      </c>
      <c r="W1461" s="49" t="n">
        <v>2.837097090665977</v>
      </c>
      <c r="X1461" s="49" t="n">
        <v>2.766612833499429</v>
      </c>
      <c r="Y1461" s="49" t="n">
        <v>2.698550805275866</v>
      </c>
      <c r="Z1461" s="49" t="n">
        <v>2.6390056564629</v>
      </c>
      <c r="AA1461" s="49" t="n">
        <v>2.542242610481351</v>
      </c>
      <c r="AB1461" s="49" t="n">
        <v>2.475882803380798</v>
      </c>
      <c r="AC1461" s="49" t="n">
        <v>2.411707013293882</v>
      </c>
      <c r="AD1461" s="49" t="n">
        <v>2.349464305258481</v>
      </c>
      <c r="AE1461" s="49" t="n">
        <v>2.288944345958354</v>
      </c>
      <c r="AF1461" s="50" t="n">
        <v>2.229969258892751</v>
      </c>
    </row>
    <row r="1462" hidden="1" s="108">
      <c r="A1462" s="49" t="inlineStr">
        <is>
          <t>Singapore_Offshore_1_low_temp_optimistic</t>
        </is>
      </c>
      <c r="B1462" s="49" t="n">
        <v>14.22987578555342</v>
      </c>
      <c r="C1462" s="49" t="n">
        <v>13.70987743813203</v>
      </c>
      <c r="D1462" s="49" t="n">
        <v>13.27633575559445</v>
      </c>
      <c r="E1462" s="49" t="n">
        <v>12.90425044623149</v>
      </c>
      <c r="F1462" s="49" t="n">
        <v>12.57795929159724</v>
      </c>
      <c r="G1462" s="49" t="n">
        <v>12.28703333252195</v>
      </c>
      <c r="H1462" s="49" t="n">
        <v>12.02419602199141</v>
      </c>
      <c r="I1462" s="49" t="n">
        <v>11.7841788801876</v>
      </c>
      <c r="J1462" s="49" t="n">
        <v>11.56305089477562</v>
      </c>
      <c r="K1462" s="49" t="n">
        <v>11.35780495784684</v>
      </c>
      <c r="L1462" s="49" t="n">
        <v>11.16609188278177</v>
      </c>
      <c r="M1462" s="49" t="n">
        <v>10.79883662934119</v>
      </c>
      <c r="N1462" s="49" t="n">
        <v>10.48186720687287</v>
      </c>
      <c r="O1462" s="49" t="n">
        <v>10.19768010647675</v>
      </c>
      <c r="P1462" s="49" t="n">
        <v>9.938942006299103</v>
      </c>
      <c r="Q1462" s="49" t="n">
        <v>9.701114187679529</v>
      </c>
      <c r="R1462" s="49" t="n">
        <v>9.482607705546664</v>
      </c>
      <c r="S1462" s="49" t="n">
        <v>9.276267689465643</v>
      </c>
      <c r="T1462" s="49" t="n">
        <v>9.082570068579003</v>
      </c>
      <c r="U1462" s="49" t="n">
        <v>8.902333546728528</v>
      </c>
      <c r="V1462" s="49" t="n">
        <v>8.726588509234071</v>
      </c>
      <c r="W1462" s="49" t="n">
        <v>8.526531314540303</v>
      </c>
      <c r="X1462" s="49" t="n">
        <v>8.33605243361165</v>
      </c>
      <c r="Y1462" s="49" t="n">
        <v>8.158521112121033</v>
      </c>
      <c r="Z1462" s="49" t="n">
        <v>8.000622978539951</v>
      </c>
      <c r="AA1462" s="49" t="n">
        <v>7.765215850580546</v>
      </c>
      <c r="AB1462" s="49" t="n">
        <v>7.605705106766744</v>
      </c>
      <c r="AC1462" s="49" t="n">
        <v>7.455103990098601</v>
      </c>
      <c r="AD1462" s="49" t="n">
        <v>7.312281883131416</v>
      </c>
      <c r="AE1462" s="49" t="n">
        <v>7.176311544679933</v>
      </c>
      <c r="AF1462" s="50" t="n">
        <v>7.046423241739838</v>
      </c>
    </row>
    <row r="1463" hidden="1" s="108">
      <c r="A1463" s="49" t="inlineStr">
        <is>
          <t>Singapore_Offshore_1_high_temp_optimistic</t>
        </is>
      </c>
      <c r="B1463" s="49" t="n">
        <v>15.73059494898974</v>
      </c>
      <c r="C1463" s="49" t="n">
        <v>15.00711758101083</v>
      </c>
      <c r="D1463" s="49" t="n">
        <v>14.36023428697865</v>
      </c>
      <c r="E1463" s="49" t="n">
        <v>13.76595918655418</v>
      </c>
      <c r="F1463" s="49" t="n">
        <v>13.20909799686358</v>
      </c>
      <c r="G1463" s="49" t="n">
        <v>12.67937732017648</v>
      </c>
      <c r="H1463" s="49" t="n">
        <v>12.16947954245722</v>
      </c>
      <c r="I1463" s="49" t="n">
        <v>11.67395996625712</v>
      </c>
      <c r="J1463" s="49" t="n">
        <v>11.18861040369891</v>
      </c>
      <c r="K1463" s="49" t="n">
        <v>10.71006501088159</v>
      </c>
      <c r="L1463" s="49" t="n">
        <v>10.23554512946385</v>
      </c>
      <c r="M1463" s="49" t="n">
        <v>9.942495310338799</v>
      </c>
      <c r="N1463" s="49" t="n">
        <v>9.69089793484004</v>
      </c>
      <c r="O1463" s="49" t="n">
        <v>9.465968519047923</v>
      </c>
      <c r="P1463" s="49" t="n">
        <v>9.26159602132274</v>
      </c>
      <c r="Q1463" s="49" t="n">
        <v>9.074031190998351</v>
      </c>
      <c r="R1463" s="49" t="n">
        <v>8.902062790949051</v>
      </c>
      <c r="S1463" s="49" t="n">
        <v>8.739556914144302</v>
      </c>
      <c r="T1463" s="49" t="n">
        <v>8.587042766864959</v>
      </c>
      <c r="U1463" s="49" t="n">
        <v>8.445357991403467</v>
      </c>
      <c r="V1463" s="49" t="n">
        <v>8.306643373148383</v>
      </c>
      <c r="W1463" s="49" t="n">
        <v>8.145142994184701</v>
      </c>
      <c r="X1463" s="49" t="n">
        <v>7.991114052105927</v>
      </c>
      <c r="Y1463" s="49" t="n">
        <v>7.847663556975034</v>
      </c>
      <c r="Z1463" s="49" t="n">
        <v>7.720918611743237</v>
      </c>
      <c r="AA1463" s="49" t="n">
        <v>7.523353049502903</v>
      </c>
      <c r="AB1463" s="49" t="n">
        <v>7.39323963923153</v>
      </c>
      <c r="AC1463" s="49" t="n">
        <v>7.270364344307082</v>
      </c>
      <c r="AD1463" s="49" t="n">
        <v>7.153773289400357</v>
      </c>
      <c r="AE1463" s="49" t="n">
        <v>7.042685991595113</v>
      </c>
      <c r="AF1463" s="50" t="n">
        <v>6.936456110426096</v>
      </c>
    </row>
    <row r="1464" hidden="1" s="108">
      <c r="A1464" s="49" t="inlineStr">
        <is>
          <t>Slovenia_PV_4_low_temp_optimistic</t>
        </is>
      </c>
      <c r="B1464" s="49" t="n">
        <v>4.305047033309994</v>
      </c>
      <c r="C1464" s="49" t="n">
        <v>4.087501526822642</v>
      </c>
      <c r="D1464" s="49" t="n">
        <v>3.905146750560409</v>
      </c>
      <c r="E1464" s="49" t="n">
        <v>3.747702755811737</v>
      </c>
      <c r="F1464" s="49" t="n">
        <v>3.608716229749138</v>
      </c>
      <c r="G1464" s="49" t="n">
        <v>3.483897592032601</v>
      </c>
      <c r="H1464" s="49" t="n">
        <v>3.370265599308475</v>
      </c>
      <c r="I1464" s="49" t="n">
        <v>3.265672909340387</v>
      </c>
      <c r="J1464" s="49" t="n">
        <v>3.168526784030808</v>
      </c>
      <c r="K1464" s="49" t="n">
        <v>3.077616514110148</v>
      </c>
      <c r="L1464" s="49" t="n">
        <v>2.992002417092857</v>
      </c>
      <c r="M1464" s="49" t="n">
        <v>2.889888794026592</v>
      </c>
      <c r="N1464" s="49" t="n">
        <v>2.795287615245035</v>
      </c>
      <c r="O1464" s="49" t="n">
        <v>2.705829546426153</v>
      </c>
      <c r="P1464" s="49" t="n">
        <v>2.621038980987771</v>
      </c>
      <c r="Q1464" s="49" t="n">
        <v>2.53942151001815</v>
      </c>
      <c r="R1464" s="49" t="n">
        <v>2.460069585750491</v>
      </c>
      <c r="S1464" s="49" t="n">
        <v>2.384763294273167</v>
      </c>
      <c r="T1464" s="49" t="n">
        <v>2.312150112441375</v>
      </c>
      <c r="U1464" s="49" t="n">
        <v>2.242415833067256</v>
      </c>
      <c r="V1464" s="49" t="n">
        <v>2.174478329167878</v>
      </c>
      <c r="W1464" s="49" t="n">
        <v>2.106200306863884</v>
      </c>
      <c r="X1464" s="49" t="n">
        <v>2.039020887272299</v>
      </c>
      <c r="Y1464" s="49" t="n">
        <v>1.974491759161496</v>
      </c>
      <c r="Z1464" s="49" t="n">
        <v>1.918326800341492</v>
      </c>
      <c r="AA1464" s="49" t="n">
        <v>1.827488058886885</v>
      </c>
      <c r="AB1464" s="49" t="n">
        <v>1.765618359885705</v>
      </c>
      <c r="AC1464" s="49" t="n">
        <v>1.706096623333439</v>
      </c>
      <c r="AD1464" s="49" t="n">
        <v>1.648663618832319</v>
      </c>
      <c r="AE1464" s="49" t="n">
        <v>1.593101402988354</v>
      </c>
      <c r="AF1464" s="50" t="n">
        <v>1.539225073224661</v>
      </c>
    </row>
    <row r="1465" hidden="1" s="108">
      <c r="A1465" s="49" t="inlineStr">
        <is>
          <t>Slovenia_PV_4_high_temp_optimistic</t>
        </is>
      </c>
      <c r="B1465" s="49" t="n">
        <v>8.178706796038945</v>
      </c>
      <c r="C1465" s="49" t="n">
        <v>7.621348133737199</v>
      </c>
      <c r="D1465" s="49" t="n">
        <v>7.103876697697206</v>
      </c>
      <c r="E1465" s="49" t="n">
        <v>6.613574969323945</v>
      </c>
      <c r="F1465" s="49" t="n">
        <v>6.142382556424357</v>
      </c>
      <c r="G1465" s="49" t="n">
        <v>5.684876204417598</v>
      </c>
      <c r="H1465" s="49" t="n">
        <v>5.2372287204487</v>
      </c>
      <c r="I1465" s="49" t="n">
        <v>4.796630399316999</v>
      </c>
      <c r="J1465" s="49" t="n">
        <v>4.360947696407853</v>
      </c>
      <c r="K1465" s="49" t="n">
        <v>3.928511831878087</v>
      </c>
      <c r="L1465" s="49" t="n">
        <v>3.497982458897924</v>
      </c>
      <c r="M1465" s="49" t="n">
        <v>3.403938496659823</v>
      </c>
      <c r="N1465" s="49" t="n">
        <v>3.316324069542651</v>
      </c>
      <c r="O1465" s="49" t="n">
        <v>3.232979980764982</v>
      </c>
      <c r="P1465" s="49" t="n">
        <v>3.153518328752742</v>
      </c>
      <c r="Q1465" s="49" t="n">
        <v>3.076562912523667</v>
      </c>
      <c r="R1465" s="49" t="n">
        <v>3.001278261233965</v>
      </c>
      <c r="S1465" s="49" t="n">
        <v>2.929421309486616</v>
      </c>
      <c r="T1465" s="49" t="n">
        <v>2.859726152042239</v>
      </c>
      <c r="U1465" s="49" t="n">
        <v>2.792409548652689</v>
      </c>
      <c r="V1465" s="49" t="n">
        <v>2.726444342917078</v>
      </c>
      <c r="W1465" s="49" t="n">
        <v>2.659655459673091</v>
      </c>
      <c r="X1465" s="49" t="n">
        <v>2.593587278379268</v>
      </c>
      <c r="Y1465" s="49" t="n">
        <v>2.529794873383266</v>
      </c>
      <c r="Z1465" s="49" t="n">
        <v>2.47400582880484</v>
      </c>
      <c r="AA1465" s="49" t="n">
        <v>2.383235628616406</v>
      </c>
      <c r="AB1465" s="49" t="n">
        <v>2.321040278328947</v>
      </c>
      <c r="AC1465" s="49" t="n">
        <v>2.26089462341952</v>
      </c>
      <c r="AD1465" s="49" t="n">
        <v>2.202562046083046</v>
      </c>
      <c r="AE1465" s="49" t="n">
        <v>2.145844208538906</v>
      </c>
      <c r="AF1465" s="50" t="n">
        <v>2.09057337468791</v>
      </c>
    </row>
    <row r="1466" hidden="1" s="108">
      <c r="A1466" s="49" t="inlineStr">
        <is>
          <t>Slovakia_Onshore_3_low_temp_optimistic</t>
        </is>
      </c>
      <c r="B1466" s="49" t="n">
        <v>5.415292886014043</v>
      </c>
      <c r="C1466" s="49" t="n">
        <v>5.258331245003776</v>
      </c>
      <c r="D1466" s="49" t="n">
        <v>5.118784515342555</v>
      </c>
      <c r="E1466" s="49" t="n">
        <v>4.992838800276571</v>
      </c>
      <c r="F1466" s="49" t="n">
        <v>4.877791255224373</v>
      </c>
      <c r="G1466" s="49" t="n">
        <v>4.771660710546851</v>
      </c>
      <c r="H1466" s="49" t="n">
        <v>4.672954217996878</v>
      </c>
      <c r="I1466" s="49" t="n">
        <v>4.580520399610652</v>
      </c>
      <c r="J1466" s="49" t="n">
        <v>4.493453687922214</v>
      </c>
      <c r="K1466" s="49" t="n">
        <v>4.411029720024259</v>
      </c>
      <c r="L1466" s="49" t="n">
        <v>4.332660513865386</v>
      </c>
      <c r="M1466" s="49" t="n">
        <v>4.217639716254421</v>
      </c>
      <c r="N1466" s="49" t="n">
        <v>4.125842345642091</v>
      </c>
      <c r="O1466" s="49" t="n">
        <v>4.037093706262078</v>
      </c>
      <c r="P1466" s="49" t="n">
        <v>3.951515390141655</v>
      </c>
      <c r="Q1466" s="49" t="n">
        <v>3.869777471569592</v>
      </c>
      <c r="R1466" s="49" t="n">
        <v>3.78968127490239</v>
      </c>
      <c r="S1466" s="49" t="n">
        <v>3.711554982931011</v>
      </c>
      <c r="T1466" s="49" t="n">
        <v>3.639107781240893</v>
      </c>
      <c r="U1466" s="49" t="n">
        <v>3.566333723656208</v>
      </c>
      <c r="V1466" s="49" t="n">
        <v>3.493664713028178</v>
      </c>
      <c r="W1466" s="49" t="n">
        <v>3.42986191739742</v>
      </c>
      <c r="X1466" s="49" t="n">
        <v>3.368509045827885</v>
      </c>
      <c r="Y1466" s="49" t="n">
        <v>3.308447693087381</v>
      </c>
      <c r="Z1466" s="49" t="n">
        <v>3.255546242903683</v>
      </c>
      <c r="AA1466" s="49" t="n">
        <v>3.150611774716909</v>
      </c>
      <c r="AB1466" s="49" t="n">
        <v>3.087064134840979</v>
      </c>
      <c r="AC1466" s="49" t="n">
        <v>3.025463097974216</v>
      </c>
      <c r="AD1466" s="49" t="n">
        <v>2.965631892944284</v>
      </c>
      <c r="AE1466" s="49" t="n">
        <v>2.907416028402054</v>
      </c>
      <c r="AF1466" s="50" t="n">
        <v>2.850679641011918</v>
      </c>
    </row>
    <row r="1467" hidden="1" s="108">
      <c r="A1467" s="49" t="inlineStr">
        <is>
          <t>Slovakia_PV_4_low_temp_optimistic</t>
        </is>
      </c>
      <c r="B1467" s="49" t="n">
        <v>4.66284065871546</v>
      </c>
      <c r="C1467" s="49" t="n">
        <v>4.42682052430668</v>
      </c>
      <c r="D1467" s="49" t="n">
        <v>4.229002033982032</v>
      </c>
      <c r="E1467" s="49" t="n">
        <v>4.0582301255327</v>
      </c>
      <c r="F1467" s="49" t="n">
        <v>3.907502433115016</v>
      </c>
      <c r="G1467" s="49" t="n">
        <v>3.772164576633699</v>
      </c>
      <c r="H1467" s="49" t="n">
        <v>3.648981856620138</v>
      </c>
      <c r="I1467" s="49" t="n">
        <v>3.535624399682042</v>
      </c>
      <c r="J1467" s="49" t="n">
        <v>3.430364079024999</v>
      </c>
      <c r="K1467" s="49" t="n">
        <v>3.331887251354666</v>
      </c>
      <c r="L1467" s="49" t="n">
        <v>3.239174312160705</v>
      </c>
      <c r="M1467" s="49" t="n">
        <v>3.128545698062442</v>
      </c>
      <c r="N1467" s="49" t="n">
        <v>3.026097473335307</v>
      </c>
      <c r="O1467" s="49" t="n">
        <v>2.929246103839995</v>
      </c>
      <c r="P1467" s="49" t="n">
        <v>2.837471612032409</v>
      </c>
      <c r="Q1467" s="49" t="n">
        <v>2.749145218703331</v>
      </c>
      <c r="R1467" s="49" t="n">
        <v>2.663277953551865</v>
      </c>
      <c r="S1467" s="49" t="n">
        <v>2.581806404302986</v>
      </c>
      <c r="T1467" s="49" t="n">
        <v>2.5032572431664</v>
      </c>
      <c r="U1467" s="49" t="n">
        <v>2.427831677452219</v>
      </c>
      <c r="V1467" s="49" t="n">
        <v>2.354351569943733</v>
      </c>
      <c r="W1467" s="49" t="n">
        <v>2.28051938643612</v>
      </c>
      <c r="X1467" s="49" t="n">
        <v>2.207870772631524</v>
      </c>
      <c r="Y1467" s="49" t="n">
        <v>2.138092446297998</v>
      </c>
      <c r="Z1467" s="49" t="n">
        <v>2.077394028076691</v>
      </c>
      <c r="AA1467" s="49" t="n">
        <v>1.978998606078533</v>
      </c>
      <c r="AB1467" s="49" t="n">
        <v>1.912079715130638</v>
      </c>
      <c r="AC1467" s="49" t="n">
        <v>1.847699936088965</v>
      </c>
      <c r="AD1467" s="49" t="n">
        <v>1.785576580919593</v>
      </c>
      <c r="AE1467" s="49" t="n">
        <v>1.725471980840348</v>
      </c>
      <c r="AF1467" s="50" t="n">
        <v>1.667184494721436</v>
      </c>
    </row>
    <row r="1468" hidden="1" s="108">
      <c r="A1468" s="49" t="inlineStr">
        <is>
          <t>Slovakia_Onshore_3_high_temp_optimistic</t>
        </is>
      </c>
      <c r="B1468" s="49" t="n">
        <v>7.48947736221106</v>
      </c>
      <c r="C1468" s="49" t="n">
        <v>7.142568963821667</v>
      </c>
      <c r="D1468" s="49" t="n">
        <v>6.810016695136214</v>
      </c>
      <c r="E1468" s="49" t="n">
        <v>6.487471663453399</v>
      </c>
      <c r="F1468" s="49" t="n">
        <v>6.171755424513705</v>
      </c>
      <c r="G1468" s="49" t="n">
        <v>5.86044369957345</v>
      </c>
      <c r="H1468" s="49" t="n">
        <v>5.551615731681255</v>
      </c>
      <c r="I1468" s="49" t="n">
        <v>5.243695861396134</v>
      </c>
      <c r="J1468" s="49" t="n">
        <v>4.935349131235083</v>
      </c>
      <c r="K1468" s="49" t="n">
        <v>4.625409896453289</v>
      </c>
      <c r="L1468" s="49" t="n">
        <v>4.312831304791369</v>
      </c>
      <c r="M1468" s="49" t="n">
        <v>4.217921297615325</v>
      </c>
      <c r="N1468" s="49" t="n">
        <v>4.143065609312712</v>
      </c>
      <c r="O1468" s="49" t="n">
        <v>4.070423389572875</v>
      </c>
      <c r="P1468" s="49" t="n">
        <v>4.000134263540291</v>
      </c>
      <c r="Q1468" s="49" t="n">
        <v>3.932833246122428</v>
      </c>
      <c r="R1468" s="49" t="n">
        <v>3.866570380227471</v>
      </c>
      <c r="S1468" s="49" t="n">
        <v>3.801660702389763</v>
      </c>
      <c r="T1468" s="49" t="n">
        <v>3.741498920149135</v>
      </c>
      <c r="U1468" s="49" t="n">
        <v>3.680656477989495</v>
      </c>
      <c r="V1468" s="49" t="n">
        <v>3.619528523032553</v>
      </c>
      <c r="W1468" s="49" t="n">
        <v>3.565965535618829</v>
      </c>
      <c r="X1468" s="49" t="n">
        <v>3.514340934410469</v>
      </c>
      <c r="Y1468" s="49" t="n">
        <v>3.463607670709921</v>
      </c>
      <c r="Z1468" s="49" t="n">
        <v>3.419215614380158</v>
      </c>
      <c r="AA1468" s="49" t="n">
        <v>3.326233628565964</v>
      </c>
      <c r="AB1468" s="49" t="n">
        <v>3.271287792114839</v>
      </c>
      <c r="AC1468" s="49" t="n">
        <v>3.217860886528399</v>
      </c>
      <c r="AD1468" s="49" t="n">
        <v>3.165806029018688</v>
      </c>
      <c r="AE1468" s="49" t="n">
        <v>3.114995341191867</v>
      </c>
      <c r="AF1468" s="50" t="n">
        <v>3.065316816764753</v>
      </c>
    </row>
    <row r="1469" hidden="1" s="108">
      <c r="A1469" s="49" t="inlineStr">
        <is>
          <t>Slovakia_PV_4_high_temp_optimistic</t>
        </is>
      </c>
      <c r="B1469" s="49" t="n">
        <v>8.773585711324703</v>
      </c>
      <c r="C1469" s="49" t="n">
        <v>8.17698270992453</v>
      </c>
      <c r="D1469" s="49" t="n">
        <v>7.624365563147597</v>
      </c>
      <c r="E1469" s="49" t="n">
        <v>7.1014596588471</v>
      </c>
      <c r="F1469" s="49" t="n">
        <v>6.599199376258515</v>
      </c>
      <c r="G1469" s="49" t="n">
        <v>6.111467728068207</v>
      </c>
      <c r="H1469" s="49" t="n">
        <v>5.633931168313129</v>
      </c>
      <c r="I1469" s="49" t="n">
        <v>5.163391863011467</v>
      </c>
      <c r="J1469" s="49" t="n">
        <v>4.697405413217593</v>
      </c>
      <c r="K1469" s="49" t="n">
        <v>4.234043957871362</v>
      </c>
      <c r="L1469" s="49" t="n">
        <v>3.771743261445184</v>
      </c>
      <c r="M1469" s="49" t="n">
        <v>3.670063880625599</v>
      </c>
      <c r="N1469" s="49" t="n">
        <v>3.57540776726893</v>
      </c>
      <c r="O1469" s="49" t="n">
        <v>3.485414858129235</v>
      </c>
      <c r="P1469" s="49" t="n">
        <v>3.399656738956636</v>
      </c>
      <c r="Q1469" s="49" t="n">
        <v>3.316631185791277</v>
      </c>
      <c r="R1469" s="49" t="n">
        <v>3.23542658884414</v>
      </c>
      <c r="S1469" s="49" t="n">
        <v>3.157949424420506</v>
      </c>
      <c r="T1469" s="49" t="n">
        <v>3.082820199379967</v>
      </c>
      <c r="U1469" s="49" t="n">
        <v>3.010271268874236</v>
      </c>
      <c r="V1469" s="49" t="n">
        <v>2.939185106641204</v>
      </c>
      <c r="W1469" s="49" t="n">
        <v>2.867188997870752</v>
      </c>
      <c r="X1469" s="49" t="n">
        <v>2.795974308917265</v>
      </c>
      <c r="Y1469" s="49" t="n">
        <v>2.727230433339942</v>
      </c>
      <c r="Z1469" s="49" t="n">
        <v>2.667182189838563</v>
      </c>
      <c r="AA1469" s="49" t="n">
        <v>2.569123614763766</v>
      </c>
      <c r="AB1469" s="49" t="n">
        <v>2.502110218193787</v>
      </c>
      <c r="AC1469" s="49" t="n">
        <v>2.43732725538859</v>
      </c>
      <c r="AD1469" s="49" t="n">
        <v>2.374519468884635</v>
      </c>
      <c r="AE1469" s="49" t="n">
        <v>2.313472909864664</v>
      </c>
      <c r="AF1469" s="50" t="n">
        <v>2.254006650471461</v>
      </c>
    </row>
    <row r="1470" hidden="1" s="108">
      <c r="A1470" s="49" t="inlineStr">
        <is>
          <t>Syria_Offshore_1_low_temp_optimistic</t>
        </is>
      </c>
      <c r="B1470" s="49" t="n">
        <v>9.332828216603962</v>
      </c>
      <c r="C1470" s="49" t="n">
        <v>8.997946050961671</v>
      </c>
      <c r="D1470" s="49" t="n">
        <v>8.717202244987506</v>
      </c>
      <c r="E1470" s="49" t="n">
        <v>8.474951964341972</v>
      </c>
      <c r="F1470" s="49" t="n">
        <v>8.26139381772246</v>
      </c>
      <c r="G1470" s="49" t="n">
        <v>8.070001232392558</v>
      </c>
      <c r="H1470" s="49" t="n">
        <v>7.89622033760927</v>
      </c>
      <c r="I1470" s="49" t="n">
        <v>7.736753872003346</v>
      </c>
      <c r="J1470" s="49" t="n">
        <v>7.589141542362873</v>
      </c>
      <c r="K1470" s="49" t="n">
        <v>7.451501226747405</v>
      </c>
      <c r="L1470" s="49" t="n">
        <v>7.322362528262489</v>
      </c>
      <c r="M1470" s="49" t="n">
        <v>7.082490988380667</v>
      </c>
      <c r="N1470" s="49" t="n">
        <v>6.874174752598173</v>
      </c>
      <c r="O1470" s="49" t="n">
        <v>6.686462022615185</v>
      </c>
      <c r="P1470" s="49" t="n">
        <v>6.514762873991134</v>
      </c>
      <c r="Q1470" s="49" t="n">
        <v>6.356235748172402</v>
      </c>
      <c r="R1470" s="49" t="n">
        <v>6.209884078392929</v>
      </c>
      <c r="S1470" s="49" t="n">
        <v>6.071231372487286</v>
      </c>
      <c r="T1470" s="49" t="n">
        <v>5.940572968249836</v>
      </c>
      <c r="U1470" s="49" t="n">
        <v>5.818418472805982</v>
      </c>
      <c r="V1470" s="49" t="n">
        <v>5.699158057824127</v>
      </c>
      <c r="W1470" s="49" t="n">
        <v>5.564970602648611</v>
      </c>
      <c r="X1470" s="49" t="n">
        <v>5.436804656904652</v>
      </c>
      <c r="Y1470" s="49" t="n">
        <v>5.3167597263237</v>
      </c>
      <c r="Z1470" s="49" t="n">
        <v>5.20900410943526</v>
      </c>
      <c r="AA1470" s="49" t="n">
        <v>5.052876852319955</v>
      </c>
      <c r="AB1470" s="49" t="n">
        <v>4.944168970687483</v>
      </c>
      <c r="AC1470" s="49" t="n">
        <v>4.841040965772958</v>
      </c>
      <c r="AD1470" s="49" t="n">
        <v>4.742782199319322</v>
      </c>
      <c r="AE1470" s="49" t="n">
        <v>4.64880956242712</v>
      </c>
      <c r="AF1470" s="50" t="n">
        <v>4.558638716803872</v>
      </c>
    </row>
    <row r="1471" hidden="1" s="108">
      <c r="A1471" s="49" t="inlineStr">
        <is>
          <t>Syria_Offshore_2_low_temp_optimistic</t>
        </is>
      </c>
      <c r="B1471" s="49" t="n">
        <v>12.61387184097344</v>
      </c>
      <c r="C1471" s="49" t="n">
        <v>12.15560941527864</v>
      </c>
      <c r="D1471" s="49" t="n">
        <v>11.77286705958216</v>
      </c>
      <c r="E1471" s="49" t="n">
        <v>11.44381223952289</v>
      </c>
      <c r="F1471" s="49" t="n">
        <v>11.1547672320743</v>
      </c>
      <c r="G1471" s="49" t="n">
        <v>10.8966244482563</v>
      </c>
      <c r="H1471" s="49" t="n">
        <v>10.66302925811557</v>
      </c>
      <c r="I1471" s="49" t="n">
        <v>10.44938065008937</v>
      </c>
      <c r="J1471" s="49" t="n">
        <v>10.25224560554013</v>
      </c>
      <c r="K1471" s="49" t="n">
        <v>10.06899793984658</v>
      </c>
      <c r="L1471" s="49" t="n">
        <v>9.897586022997562</v>
      </c>
      <c r="M1471" s="49" t="n">
        <v>9.572442144856344</v>
      </c>
      <c r="N1471" s="49" t="n">
        <v>9.291258419259297</v>
      </c>
      <c r="O1471" s="49" t="n">
        <v>9.038746988982952</v>
      </c>
      <c r="P1471" s="49" t="n">
        <v>8.808502010870606</v>
      </c>
      <c r="Q1471" s="49" t="n">
        <v>8.596558411938997</v>
      </c>
      <c r="R1471" s="49" t="n">
        <v>8.401527130811742</v>
      </c>
      <c r="S1471" s="49" t="n">
        <v>8.217159282241798</v>
      </c>
      <c r="T1471" s="49" t="n">
        <v>8.04386927853843</v>
      </c>
      <c r="U1471" s="49" t="n">
        <v>7.882370789603187</v>
      </c>
      <c r="V1471" s="49" t="n">
        <v>7.724831195269856</v>
      </c>
      <c r="W1471" s="49" t="n">
        <v>7.546168807092914</v>
      </c>
      <c r="X1471" s="49" t="n">
        <v>7.375914271330601</v>
      </c>
      <c r="Y1471" s="49" t="n">
        <v>7.217009881865477</v>
      </c>
      <c r="Z1471" s="49" t="n">
        <v>7.075294325975133</v>
      </c>
      <c r="AA1471" s="49" t="n">
        <v>6.865939153393716</v>
      </c>
      <c r="AB1471" s="49" t="n">
        <v>6.722903243381743</v>
      </c>
      <c r="AC1471" s="49" t="n">
        <v>6.587692627041273</v>
      </c>
      <c r="AD1471" s="49" t="n">
        <v>6.459320325559973</v>
      </c>
      <c r="AE1471" s="49" t="n">
        <v>6.336976880616089</v>
      </c>
      <c r="AF1471" s="50" t="n">
        <v>6.219990320209094</v>
      </c>
    </row>
    <row r="1472" hidden="1" s="108">
      <c r="A1472" s="49" t="inlineStr">
        <is>
          <t>Syria_PV_3_low_temp_optimistic</t>
        </is>
      </c>
      <c r="B1472" s="49" t="n">
        <v>3.019981900489406</v>
      </c>
      <c r="C1472" s="49" t="n">
        <v>2.870334638875337</v>
      </c>
      <c r="D1472" s="49" t="n">
        <v>2.744568986989777</v>
      </c>
      <c r="E1472" s="49" t="n">
        <v>2.635706536843181</v>
      </c>
      <c r="F1472" s="49" t="n">
        <v>2.539366286568383</v>
      </c>
      <c r="G1472" s="49" t="n">
        <v>2.452636004441413</v>
      </c>
      <c r="H1472" s="49" t="n">
        <v>2.373491630760967</v>
      </c>
      <c r="I1472" s="49" t="n">
        <v>2.300475239238489</v>
      </c>
      <c r="J1472" s="49" t="n">
        <v>2.232505445686436</v>
      </c>
      <c r="K1472" s="49" t="n">
        <v>2.168760255226727</v>
      </c>
      <c r="L1472" s="49" t="n">
        <v>2.108601704743596</v>
      </c>
      <c r="M1472" s="49" t="n">
        <v>2.037002464827066</v>
      </c>
      <c r="N1472" s="49" t="n">
        <v>1.970504164618552</v>
      </c>
      <c r="O1472" s="49" t="n">
        <v>1.907505323188627</v>
      </c>
      <c r="P1472" s="49" t="n">
        <v>1.84768339316993</v>
      </c>
      <c r="Q1472" s="49" t="n">
        <v>1.79002850313443</v>
      </c>
      <c r="R1472" s="49" t="n">
        <v>1.733927291314659</v>
      </c>
      <c r="S1472" s="49" t="n">
        <v>1.680579876201165</v>
      </c>
      <c r="T1472" s="49" t="n">
        <v>1.629072673426326</v>
      </c>
      <c r="U1472" s="49" t="n">
        <v>1.579530100608198</v>
      </c>
      <c r="V1472" s="49" t="n">
        <v>1.531221484742796</v>
      </c>
      <c r="W1472" s="49" t="n">
        <v>1.482684795438789</v>
      </c>
      <c r="X1472" s="49" t="n">
        <v>1.434923418388734</v>
      </c>
      <c r="Y1472" s="49" t="n">
        <v>1.388985141111871</v>
      </c>
      <c r="Z1472" s="49" t="n">
        <v>1.348731226619332</v>
      </c>
      <c r="AA1472" s="49" t="n">
        <v>1.285082746884758</v>
      </c>
      <c r="AB1472" s="49" t="n">
        <v>1.241037340549896</v>
      </c>
      <c r="AC1472" s="49" t="n">
        <v>1.198613416468869</v>
      </c>
      <c r="AD1472" s="49" t="n">
        <v>1.157636909663581</v>
      </c>
      <c r="AE1472" s="49" t="n">
        <v>1.117961438666935</v>
      </c>
      <c r="AF1472" s="50" t="n">
        <v>1.079462776846882</v>
      </c>
    </row>
    <row r="1473" hidden="1" s="108">
      <c r="A1473" s="49" t="inlineStr">
        <is>
          <t>Syria_PV_4_low_temp_optimistic</t>
        </is>
      </c>
      <c r="B1473" s="49" t="n">
        <v>3.255416175709251</v>
      </c>
      <c r="C1473" s="49" t="n">
        <v>3.092957395537074</v>
      </c>
      <c r="D1473" s="49" t="n">
        <v>2.95655989402129</v>
      </c>
      <c r="E1473" s="49" t="n">
        <v>2.83860812038494</v>
      </c>
      <c r="F1473" s="49" t="n">
        <v>2.734321119507912</v>
      </c>
      <c r="G1473" s="49" t="n">
        <v>2.640520817092194</v>
      </c>
      <c r="H1473" s="49" t="n">
        <v>2.55499839968774</v>
      </c>
      <c r="I1473" s="49" t="n">
        <v>2.476162869074749</v>
      </c>
      <c r="J1473" s="49" t="n">
        <v>2.402834139842128</v>
      </c>
      <c r="K1473" s="49" t="n">
        <v>2.334115190564825</v>
      </c>
      <c r="L1473" s="49" t="n">
        <v>2.269309826703197</v>
      </c>
      <c r="M1473" s="49" t="n">
        <v>2.192120654920557</v>
      </c>
      <c r="N1473" s="49" t="n">
        <v>2.120491513357018</v>
      </c>
      <c r="O1473" s="49" t="n">
        <v>2.052674082899654</v>
      </c>
      <c r="P1473" s="49" t="n">
        <v>1.98831669547531</v>
      </c>
      <c r="Q1473" s="49" t="n">
        <v>1.926316776594524</v>
      </c>
      <c r="R1473" s="49" t="n">
        <v>1.866004682371986</v>
      </c>
      <c r="S1473" s="49" t="n">
        <v>1.808691880457503</v>
      </c>
      <c r="T1473" s="49" t="n">
        <v>1.753380743347653</v>
      </c>
      <c r="U1473" s="49" t="n">
        <v>1.700207584289061</v>
      </c>
      <c r="V1473" s="49" t="n">
        <v>1.648374392309524</v>
      </c>
      <c r="W1473" s="49" t="n">
        <v>1.596279262126456</v>
      </c>
      <c r="X1473" s="49" t="n">
        <v>1.545021865570266</v>
      </c>
      <c r="Y1473" s="49" t="n">
        <v>1.495747148047621</v>
      </c>
      <c r="Z1473" s="49" t="n">
        <v>1.452673958146564</v>
      </c>
      <c r="AA1473" s="49" t="n">
        <v>1.384031060545765</v>
      </c>
      <c r="AB1473" s="49" t="n">
        <v>1.336797512425549</v>
      </c>
      <c r="AC1473" s="49" t="n">
        <v>1.291326627753266</v>
      </c>
      <c r="AD1473" s="49" t="n">
        <v>1.247428263729723</v>
      </c>
      <c r="AE1473" s="49" t="n">
        <v>1.204942533987649</v>
      </c>
      <c r="AF1473" s="50" t="n">
        <v>1.16373376572634</v>
      </c>
    </row>
    <row r="1474" hidden="1" s="108">
      <c r="A1474" s="49" t="inlineStr">
        <is>
          <t>Syria_Offshore_1_high_temp_optimistic</t>
        </is>
      </c>
      <c r="B1474" s="49" t="n">
        <v>11.36873143776398</v>
      </c>
      <c r="C1474" s="49" t="n">
        <v>10.82572366877842</v>
      </c>
      <c r="D1474" s="49" t="n">
        <v>10.33109483180318</v>
      </c>
      <c r="E1474" s="49" t="n">
        <v>9.868756621938275</v>
      </c>
      <c r="F1474" s="49" t="n">
        <v>9.428426356788218</v>
      </c>
      <c r="G1474" s="49" t="n">
        <v>9.003062640398419</v>
      </c>
      <c r="H1474" s="49" t="n">
        <v>8.587561802671003</v>
      </c>
      <c r="I1474" s="49" t="n">
        <v>8.17803800444829</v>
      </c>
      <c r="J1474" s="49" t="n">
        <v>7.771398579118657</v>
      </c>
      <c r="K1474" s="49" t="n">
        <v>7.365079373647896</v>
      </c>
      <c r="L1474" s="49" t="n">
        <v>6.956871666789429</v>
      </c>
      <c r="M1474" s="49" t="n">
        <v>6.761644010329908</v>
      </c>
      <c r="N1474" s="49" t="n">
        <v>6.592632649515565</v>
      </c>
      <c r="O1474" s="49" t="n">
        <v>6.440501083655698</v>
      </c>
      <c r="P1474" s="49" t="n">
        <v>6.301390199158684</v>
      </c>
      <c r="Q1474" s="49" t="n">
        <v>6.172932339544448</v>
      </c>
      <c r="R1474" s="49" t="n">
        <v>6.054362698121587</v>
      </c>
      <c r="S1474" s="49" t="n">
        <v>5.941807323143292</v>
      </c>
      <c r="T1474" s="49" t="n">
        <v>5.835600480625867</v>
      </c>
      <c r="U1474" s="49" t="n">
        <v>5.736271269572891</v>
      </c>
      <c r="V1474" s="49" t="n">
        <v>5.638855749687423</v>
      </c>
      <c r="W1474" s="49" t="n">
        <v>5.527060552925466</v>
      </c>
      <c r="X1474" s="49" t="n">
        <v>5.420010161123701</v>
      </c>
      <c r="Y1474" s="49" t="n">
        <v>5.319663501590421</v>
      </c>
      <c r="Z1474" s="49" t="n">
        <v>5.229884312609976</v>
      </c>
      <c r="AA1474" s="49" t="n">
        <v>5.095432338795476</v>
      </c>
      <c r="AB1474" s="49" t="n">
        <v>5.003574821017015</v>
      </c>
      <c r="AC1474" s="49" t="n">
        <v>4.916303644770974</v>
      </c>
      <c r="AD1474" s="49" t="n">
        <v>4.833014669911138</v>
      </c>
      <c r="AE1474" s="49" t="n">
        <v>4.75321351097308</v>
      </c>
      <c r="AF1474" s="50" t="n">
        <v>4.676490696033524</v>
      </c>
    </row>
    <row r="1475" hidden="1" s="108">
      <c r="A1475" s="49" t="inlineStr">
        <is>
          <t>Syria_Offshore_2_high_temp_optimistic</t>
        </is>
      </c>
      <c r="B1475" s="49" t="n">
        <v>14.46756695783391</v>
      </c>
      <c r="C1475" s="49" t="n">
        <v>13.79172397926705</v>
      </c>
      <c r="D1475" s="49" t="n">
        <v>13.18307213278507</v>
      </c>
      <c r="E1475" s="49" t="n">
        <v>12.6200633079959</v>
      </c>
      <c r="F1475" s="49" t="n">
        <v>12.08899629853362</v>
      </c>
      <c r="G1475" s="49" t="n">
        <v>11.58055741351041</v>
      </c>
      <c r="H1475" s="49" t="n">
        <v>11.08806323484698</v>
      </c>
      <c r="I1475" s="49" t="n">
        <v>10.60649140365783</v>
      </c>
      <c r="J1475" s="49" t="n">
        <v>10.13191012665661</v>
      </c>
      <c r="K1475" s="49" t="n">
        <v>9.661123919741749</v>
      </c>
      <c r="L1475" s="49" t="n">
        <v>9.191443309782285</v>
      </c>
      <c r="M1475" s="49" t="n">
        <v>8.930172697623174</v>
      </c>
      <c r="N1475" s="49" t="n">
        <v>8.705182045401211</v>
      </c>
      <c r="O1475" s="49" t="n">
        <v>8.503540083414419</v>
      </c>
      <c r="P1475" s="49" t="n">
        <v>8.319902503543068</v>
      </c>
      <c r="Q1475" s="49" t="n">
        <v>8.150990726153754</v>
      </c>
      <c r="R1475" s="49" t="n">
        <v>7.995746536663744</v>
      </c>
      <c r="S1475" s="49" t="n">
        <v>7.848803750691145</v>
      </c>
      <c r="T1475" s="49" t="n">
        <v>7.7106263816786</v>
      </c>
      <c r="U1475" s="49" t="n">
        <v>7.581948463428841</v>
      </c>
      <c r="V1475" s="49" t="n">
        <v>7.45589261380686</v>
      </c>
      <c r="W1475" s="49" t="n">
        <v>7.309862405451023</v>
      </c>
      <c r="X1475" s="49" t="n">
        <v>7.170378894771587</v>
      </c>
      <c r="Y1475" s="49" t="n">
        <v>7.040157709478578</v>
      </c>
      <c r="Z1475" s="49" t="n">
        <v>6.92455477590312</v>
      </c>
      <c r="AA1475" s="49" t="n">
        <v>6.747011828876376</v>
      </c>
      <c r="AB1475" s="49" t="n">
        <v>6.628474137641263</v>
      </c>
      <c r="AC1475" s="49" t="n">
        <v>6.516267408602271</v>
      </c>
      <c r="AD1475" s="49" t="n">
        <v>6.409555051785743</v>
      </c>
      <c r="AE1475" s="49" t="n">
        <v>6.307652474091313</v>
      </c>
      <c r="AF1475" s="50" t="n">
        <v>6.209992675410401</v>
      </c>
    </row>
    <row r="1476" hidden="1" s="108">
      <c r="A1476" s="49" t="inlineStr">
        <is>
          <t>Syria_PV_3_high_temp_optimistic</t>
        </is>
      </c>
      <c r="B1476" s="49" t="n">
        <v>6.073319501236287</v>
      </c>
      <c r="C1476" s="49" t="n">
        <v>5.656802892271555</v>
      </c>
      <c r="D1476" s="49" t="n">
        <v>5.266369806772446</v>
      </c>
      <c r="E1476" s="49" t="n">
        <v>4.894068373512224</v>
      </c>
      <c r="F1476" s="49" t="n">
        <v>4.534875658317072</v>
      </c>
      <c r="G1476" s="49" t="n">
        <v>4.185427874288333</v>
      </c>
      <c r="H1476" s="49" t="n">
        <v>3.843366151591328</v>
      </c>
      <c r="I1476" s="49" t="n">
        <v>3.506973089786613</v>
      </c>
      <c r="J1476" s="49" t="n">
        <v>3.174958449756302</v>
      </c>
      <c r="K1476" s="49" t="n">
        <v>2.846326514427989</v>
      </c>
      <c r="L1476" s="49" t="n">
        <v>2.520290628100827</v>
      </c>
      <c r="M1476" s="49" t="n">
        <v>2.453867252883763</v>
      </c>
      <c r="N1476" s="49" t="n">
        <v>2.391712812435902</v>
      </c>
      <c r="O1476" s="49" t="n">
        <v>2.332398697608214</v>
      </c>
      <c r="P1476" s="49" t="n">
        <v>2.275665692824959</v>
      </c>
      <c r="Q1476" s="49" t="n">
        <v>2.220604341496875</v>
      </c>
      <c r="R1476" s="49" t="n">
        <v>2.166662695314717</v>
      </c>
      <c r="S1476" s="49" t="n">
        <v>2.11499523680788</v>
      </c>
      <c r="T1476" s="49" t="n">
        <v>2.064766705377884</v>
      </c>
      <c r="U1476" s="49" t="n">
        <v>2.016117856087721</v>
      </c>
      <c r="V1476" s="49" t="n">
        <v>1.968371948608644</v>
      </c>
      <c r="W1476" s="49" t="n">
        <v>1.920084726664288</v>
      </c>
      <c r="X1476" s="49" t="n">
        <v>1.872287775408787</v>
      </c>
      <c r="Y1476" s="49" t="n">
        <v>1.826003779151725</v>
      </c>
      <c r="Z1476" s="49" t="n">
        <v>1.785000837987672</v>
      </c>
      <c r="AA1476" s="49" t="n">
        <v>1.721003889840894</v>
      </c>
      <c r="AB1476" s="49" t="n">
        <v>1.675818282876703</v>
      </c>
      <c r="AC1476" s="49" t="n">
        <v>1.63199895673588</v>
      </c>
      <c r="AD1476" s="49" t="n">
        <v>1.589391019790084</v>
      </c>
      <c r="AE1476" s="49" t="n">
        <v>1.547864632287545</v>
      </c>
      <c r="AF1476" s="50" t="n">
        <v>1.507309980651216</v>
      </c>
    </row>
    <row r="1477" hidden="1" s="108">
      <c r="A1477" s="49" t="inlineStr">
        <is>
          <t>Syria_PV_4_high_temp_optimistic</t>
        </is>
      </c>
      <c r="B1477" s="49" t="n">
        <v>6.452756063094396</v>
      </c>
      <c r="C1477" s="49" t="n">
        <v>6.013586043065036</v>
      </c>
      <c r="D1477" s="49" t="n">
        <v>5.602657631771486</v>
      </c>
      <c r="E1477" s="49" t="n">
        <v>5.211015310222888</v>
      </c>
      <c r="F1477" s="49" t="n">
        <v>4.832986488345113</v>
      </c>
      <c r="G1477" s="49" t="n">
        <v>4.464757932535021</v>
      </c>
      <c r="H1477" s="49" t="n">
        <v>4.103642108538646</v>
      </c>
      <c r="I1477" s="49" t="n">
        <v>3.747669485140094</v>
      </c>
      <c r="J1477" s="49" t="n">
        <v>3.395348045578483</v>
      </c>
      <c r="K1477" s="49" t="n">
        <v>3.045514374327142</v>
      </c>
      <c r="L1477" s="49" t="n">
        <v>2.697237651201282</v>
      </c>
      <c r="M1477" s="49" t="n">
        <v>2.626084001661304</v>
      </c>
      <c r="N1477" s="49" t="n">
        <v>2.559506936734381</v>
      </c>
      <c r="O1477" s="49" t="n">
        <v>2.495974997640519</v>
      </c>
      <c r="P1477" s="49" t="n">
        <v>2.435213181741213</v>
      </c>
      <c r="Q1477" s="49" t="n">
        <v>2.376245268670545</v>
      </c>
      <c r="R1477" s="49" t="n">
        <v>2.318478558179971</v>
      </c>
      <c r="S1477" s="49" t="n">
        <v>2.263159669003732</v>
      </c>
      <c r="T1477" s="49" t="n">
        <v>2.209390513905233</v>
      </c>
      <c r="U1477" s="49" t="n">
        <v>2.157324956885987</v>
      </c>
      <c r="V1477" s="49" t="n">
        <v>2.10623419157765</v>
      </c>
      <c r="W1477" s="49" t="n">
        <v>2.054573489416457</v>
      </c>
      <c r="X1477" s="49" t="n">
        <v>2.003440019196181</v>
      </c>
      <c r="Y1477" s="49" t="n">
        <v>1.953937507833635</v>
      </c>
      <c r="Z1477" s="49" t="n">
        <v>1.91013172901712</v>
      </c>
      <c r="AA1477" s="49" t="n">
        <v>1.841510424267202</v>
      </c>
      <c r="AB1477" s="49" t="n">
        <v>1.793187769653298</v>
      </c>
      <c r="AC1477" s="49" t="n">
        <v>1.746335974080532</v>
      </c>
      <c r="AD1477" s="49" t="n">
        <v>1.700787248768599</v>
      </c>
      <c r="AE1477" s="49" t="n">
        <v>1.656400940596084</v>
      </c>
      <c r="AF1477" s="50" t="n">
        <v>1.613058089016636</v>
      </c>
    </row>
    <row r="1478" hidden="1" s="108">
      <c r="A1478" s="49" t="inlineStr">
        <is>
          <t>Thailand_Offshore_1_low_temp_optimistic</t>
        </is>
      </c>
      <c r="B1478" s="49" t="n">
        <v>10.6395301949451</v>
      </c>
      <c r="C1478" s="49" t="n">
        <v>10.25154508810388</v>
      </c>
      <c r="D1478" s="49" t="n">
        <v>9.927868114650291</v>
      </c>
      <c r="E1478" s="49" t="n">
        <v>9.64990377221072</v>
      </c>
      <c r="F1478" s="49" t="n">
        <v>9.406002250493282</v>
      </c>
      <c r="G1478" s="49" t="n">
        <v>9.188406273209527</v>
      </c>
      <c r="H1478" s="49" t="n">
        <v>8.991703360062138</v>
      </c>
      <c r="I1478" s="49" t="n">
        <v>8.811974657951632</v>
      </c>
      <c r="J1478" s="49" t="n">
        <v>8.646296144306312</v>
      </c>
      <c r="K1478" s="49" t="n">
        <v>8.492431015016626</v>
      </c>
      <c r="L1478" s="49" t="n">
        <v>8.348631843034394</v>
      </c>
      <c r="M1478" s="49" t="n">
        <v>8.074160885171443</v>
      </c>
      <c r="N1478" s="49" t="n">
        <v>7.837097610174352</v>
      </c>
      <c r="O1478" s="49" t="n">
        <v>7.624428725644302</v>
      </c>
      <c r="P1478" s="49" t="n">
        <v>7.430702662553117</v>
      </c>
      <c r="Q1478" s="49" t="n">
        <v>7.252545510450483</v>
      </c>
      <c r="R1478" s="49" t="n">
        <v>7.088776805053675</v>
      </c>
      <c r="S1478" s="49" t="n">
        <v>6.934076069271963</v>
      </c>
      <c r="T1478" s="49" t="n">
        <v>6.788797947831641</v>
      </c>
      <c r="U1478" s="49" t="n">
        <v>6.653552131080823</v>
      </c>
      <c r="V1478" s="49" t="n">
        <v>6.521667158712656</v>
      </c>
      <c r="W1478" s="49" t="n">
        <v>6.371820208201516</v>
      </c>
      <c r="X1478" s="49" t="n">
        <v>6.229071043295226</v>
      </c>
      <c r="Y1478" s="49" t="n">
        <v>6.095921782459595</v>
      </c>
      <c r="Z1478" s="49" t="n">
        <v>5.97733843469898</v>
      </c>
      <c r="AA1478" s="49" t="n">
        <v>5.801106354110798</v>
      </c>
      <c r="AB1478" s="49" t="n">
        <v>5.681264071309238</v>
      </c>
      <c r="AC1478" s="49" t="n">
        <v>5.568007964760605</v>
      </c>
      <c r="AD1478" s="49" t="n">
        <v>5.460494623850487</v>
      </c>
      <c r="AE1478" s="49" t="n">
        <v>5.358032143707309</v>
      </c>
      <c r="AF1478" s="50" t="n">
        <v>5.260045951860724</v>
      </c>
    </row>
    <row r="1479" hidden="1" s="108">
      <c r="A1479" s="49" t="inlineStr">
        <is>
          <t>Thailand_Offshore_2_low_temp_optimistic</t>
        </is>
      </c>
      <c r="B1479" s="49" t="n">
        <v>11.64193430892104</v>
      </c>
      <c r="C1479" s="49" t="n">
        <v>11.21402219827111</v>
      </c>
      <c r="D1479" s="49" t="n">
        <v>10.85788157148919</v>
      </c>
      <c r="E1479" s="49" t="n">
        <v>10.55275265038003</v>
      </c>
      <c r="F1479" s="49" t="n">
        <v>10.28562981696279</v>
      </c>
      <c r="G1479" s="49" t="n">
        <v>10.04785306561238</v>
      </c>
      <c r="H1479" s="49" t="n">
        <v>9.833380109135115</v>
      </c>
      <c r="I1479" s="49" t="n">
        <v>9.637836135402942</v>
      </c>
      <c r="J1479" s="49" t="n">
        <v>9.457956952224002</v>
      </c>
      <c r="K1479" s="49" t="n">
        <v>9.291245570516926</v>
      </c>
      <c r="L1479" s="49" t="n">
        <v>9.135751335239952</v>
      </c>
      <c r="M1479" s="49" t="n">
        <v>8.834879590216534</v>
      </c>
      <c r="N1479" s="49" t="n">
        <v>8.575715796672322</v>
      </c>
      <c r="O1479" s="49" t="n">
        <v>8.343729880057889</v>
      </c>
      <c r="P1479" s="49" t="n">
        <v>8.132834908665409</v>
      </c>
      <c r="Q1479" s="49" t="n">
        <v>7.93926389167218</v>
      </c>
      <c r="R1479" s="49" t="n">
        <v>7.761698793559293</v>
      </c>
      <c r="S1479" s="49" t="n">
        <v>7.594200038358451</v>
      </c>
      <c r="T1479" s="49" t="n">
        <v>7.437163715992508</v>
      </c>
      <c r="U1479" s="49" t="n">
        <v>7.291270551082865</v>
      </c>
      <c r="V1479" s="49" t="n">
        <v>7.149073574529767</v>
      </c>
      <c r="W1479" s="49" t="n">
        <v>6.986632230600334</v>
      </c>
      <c r="X1479" s="49" t="n">
        <v>6.832115730984978</v>
      </c>
      <c r="Y1479" s="49" t="n">
        <v>6.688322855633036</v>
      </c>
      <c r="Z1479" s="49" t="n">
        <v>6.560806701975085</v>
      </c>
      <c r="AA1479" s="49" t="n">
        <v>6.368896549581364</v>
      </c>
      <c r="AB1479" s="49" t="n">
        <v>6.239987351473196</v>
      </c>
      <c r="AC1479" s="49" t="n">
        <v>6.118451852032713</v>
      </c>
      <c r="AD1479" s="49" t="n">
        <v>6.003351892768392</v>
      </c>
      <c r="AE1479" s="49" t="n">
        <v>5.89391812520789</v>
      </c>
      <c r="AF1479" s="50" t="n">
        <v>5.789511936111307</v>
      </c>
    </row>
    <row r="1480" hidden="1" s="108">
      <c r="A1480" s="49" t="inlineStr">
        <is>
          <t>Thailand_PV_4_low_temp_optimistic</t>
        </is>
      </c>
      <c r="B1480" s="49" t="n">
        <v>3.345114137293914</v>
      </c>
      <c r="C1480" s="49" t="n">
        <v>3.178872194902363</v>
      </c>
      <c r="D1480" s="49" t="n">
        <v>3.03906146873765</v>
      </c>
      <c r="E1480" s="49" t="n">
        <v>2.917980763287487</v>
      </c>
      <c r="F1480" s="49" t="n">
        <v>2.810796411298132</v>
      </c>
      <c r="G1480" s="49" t="n">
        <v>2.714295814343929</v>
      </c>
      <c r="H1480" s="49" t="n">
        <v>2.626246374957154</v>
      </c>
      <c r="I1480" s="49" t="n">
        <v>2.545039995830579</v>
      </c>
      <c r="J1480" s="49" t="n">
        <v>2.469483834704493</v>
      </c>
      <c r="K1480" s="49" t="n">
        <v>2.398671035551649</v>
      </c>
      <c r="L1480" s="49" t="n">
        <v>2.331897595831638</v>
      </c>
      <c r="M1480" s="49" t="n">
        <v>2.252527250609996</v>
      </c>
      <c r="N1480" s="49" t="n">
        <v>2.178901749417781</v>
      </c>
      <c r="O1480" s="49" t="n">
        <v>2.109212140481014</v>
      </c>
      <c r="P1480" s="49" t="n">
        <v>2.043093512480902</v>
      </c>
      <c r="Q1480" s="49" t="n">
        <v>1.97940560330867</v>
      </c>
      <c r="R1480" s="49" t="n">
        <v>1.917456012563603</v>
      </c>
      <c r="S1480" s="49" t="n">
        <v>1.858598321200188</v>
      </c>
      <c r="T1480" s="49" t="n">
        <v>1.801801411824478</v>
      </c>
      <c r="U1480" s="49" t="n">
        <v>1.747205267087458</v>
      </c>
      <c r="V1480" s="49" t="n">
        <v>1.693985573146778</v>
      </c>
      <c r="W1480" s="49" t="n">
        <v>1.640564471907345</v>
      </c>
      <c r="X1480" s="49" t="n">
        <v>1.587977224210293</v>
      </c>
      <c r="Y1480" s="49" t="n">
        <v>1.53740072400607</v>
      </c>
      <c r="Z1480" s="49" t="n">
        <v>1.493166221248855</v>
      </c>
      <c r="AA1480" s="49" t="n">
        <v>1.422635620113218</v>
      </c>
      <c r="AB1480" s="49" t="n">
        <v>1.374075928445658</v>
      </c>
      <c r="AC1480" s="49" t="n">
        <v>1.327290407727322</v>
      </c>
      <c r="AD1480" s="49" t="n">
        <v>1.282079988493057</v>
      </c>
      <c r="AE1480" s="49" t="n">
        <v>1.238277255286912</v>
      </c>
      <c r="AF1480" s="50" t="n">
        <v>1.195740125502747</v>
      </c>
    </row>
    <row r="1481" hidden="1" s="108">
      <c r="A1481" s="49" t="inlineStr">
        <is>
          <t>Thailand_Offshore_1_high_temp_optimistic</t>
        </is>
      </c>
      <c r="B1481" s="49" t="n">
        <v>11.91446219850118</v>
      </c>
      <c r="C1481" s="49" t="n">
        <v>11.36755303816856</v>
      </c>
      <c r="D1481" s="49" t="n">
        <v>10.87732016727576</v>
      </c>
      <c r="E1481" s="49" t="n">
        <v>10.42561524379344</v>
      </c>
      <c r="F1481" s="49" t="n">
        <v>10.00089409384695</v>
      </c>
      <c r="G1481" s="49" t="n">
        <v>9.595303208014332</v>
      </c>
      <c r="H1481" s="49" t="n">
        <v>9.203199608588834</v>
      </c>
      <c r="I1481" s="49" t="n">
        <v>8.82033421193298</v>
      </c>
      <c r="J1481" s="49" t="n">
        <v>8.443370813791852</v>
      </c>
      <c r="K1481" s="49" t="n">
        <v>8.069587007284071</v>
      </c>
      <c r="L1481" s="49" t="n">
        <v>7.696679302958698</v>
      </c>
      <c r="M1481" s="49" t="n">
        <v>7.477057170265622</v>
      </c>
      <c r="N1481" s="49" t="n">
        <v>7.288236154567746</v>
      </c>
      <c r="O1481" s="49" t="n">
        <v>7.1192341777769</v>
      </c>
      <c r="P1481" s="49" t="n">
        <v>6.96551228363999</v>
      </c>
      <c r="Q1481" s="49" t="n">
        <v>6.824285874814097</v>
      </c>
      <c r="R1481" s="49" t="n">
        <v>6.694655880324352</v>
      </c>
      <c r="S1481" s="49" t="n">
        <v>6.572065362811648</v>
      </c>
      <c r="T1481" s="49" t="n">
        <v>6.456908045456356</v>
      </c>
      <c r="U1481" s="49" t="n">
        <v>6.349806892467254</v>
      </c>
      <c r="V1481" s="49" t="n">
        <v>6.244922242186642</v>
      </c>
      <c r="W1481" s="49" t="n">
        <v>6.123086279164449</v>
      </c>
      <c r="X1481" s="49" t="n">
        <v>6.006808785570881</v>
      </c>
      <c r="Y1481" s="49" t="n">
        <v>5.898398149043403</v>
      </c>
      <c r="Z1481" s="49" t="n">
        <v>5.802406662547549</v>
      </c>
      <c r="AA1481" s="49" t="n">
        <v>5.653798470940787</v>
      </c>
      <c r="AB1481" s="49" t="n">
        <v>5.555316337492956</v>
      </c>
      <c r="AC1481" s="49" t="n">
        <v>5.46221786499423</v>
      </c>
      <c r="AD1481" s="49" t="n">
        <v>5.373794014058381</v>
      </c>
      <c r="AE1481" s="49" t="n">
        <v>5.289464626056787</v>
      </c>
      <c r="AF1481" s="50" t="n">
        <v>5.208749249587636</v>
      </c>
    </row>
    <row r="1482" hidden="1" s="108">
      <c r="A1482" s="49" t="inlineStr">
        <is>
          <t>Thailand_Offshore_2_high_temp_optimistic</t>
        </is>
      </c>
      <c r="B1482" s="49" t="n">
        <v>12.54059491738625</v>
      </c>
      <c r="C1482" s="49" t="n">
        <v>11.97170582594189</v>
      </c>
      <c r="D1482" s="49" t="n">
        <v>11.46589302456215</v>
      </c>
      <c r="E1482" s="49" t="n">
        <v>11.00355770288153</v>
      </c>
      <c r="F1482" s="49" t="n">
        <v>10.57229533025035</v>
      </c>
      <c r="G1482" s="49" t="n">
        <v>10.16372849852044</v>
      </c>
      <c r="H1482" s="49" t="n">
        <v>9.771899156354213</v>
      </c>
      <c r="I1482" s="49" t="n">
        <v>9.392382755274772</v>
      </c>
      <c r="J1482" s="49" t="n">
        <v>9.021767708309277</v>
      </c>
      <c r="K1482" s="49" t="n">
        <v>8.657333054422178</v>
      </c>
      <c r="L1482" s="49" t="n">
        <v>8.296839858782107</v>
      </c>
      <c r="M1482" s="49" t="n">
        <v>8.058134629266895</v>
      </c>
      <c r="N1482" s="49" t="n">
        <v>7.853587936857427</v>
      </c>
      <c r="O1482" s="49" t="n">
        <v>7.671017101246258</v>
      </c>
      <c r="P1482" s="49" t="n">
        <v>7.505388337190998</v>
      </c>
      <c r="Q1482" s="49" t="n">
        <v>7.353614021245547</v>
      </c>
      <c r="R1482" s="49" t="n">
        <v>7.214699060277677</v>
      </c>
      <c r="S1482" s="49" t="n">
        <v>7.083586503316482</v>
      </c>
      <c r="T1482" s="49" t="n">
        <v>6.960715316686643</v>
      </c>
      <c r="U1482" s="49" t="n">
        <v>6.84677918560616</v>
      </c>
      <c r="V1482" s="49" t="n">
        <v>6.735294499916806</v>
      </c>
      <c r="W1482" s="49" t="n">
        <v>6.604975157084728</v>
      </c>
      <c r="X1482" s="49" t="n">
        <v>6.480809746367095</v>
      </c>
      <c r="Y1482" s="49" t="n">
        <v>6.365361790947746</v>
      </c>
      <c r="Z1482" s="49" t="n">
        <v>6.263686703605578</v>
      </c>
      <c r="AA1482" s="49" t="n">
        <v>6.103557819500534</v>
      </c>
      <c r="AB1482" s="49" t="n">
        <v>5.999077898593263</v>
      </c>
      <c r="AC1482" s="49" t="n">
        <v>5.90055705248764</v>
      </c>
      <c r="AD1482" s="49" t="n">
        <v>5.807207664338258</v>
      </c>
      <c r="AE1482" s="49" t="n">
        <v>5.718385263138762</v>
      </c>
      <c r="AF1482" s="50" t="n">
        <v>5.633556120465876</v>
      </c>
    </row>
    <row r="1483" hidden="1" s="108">
      <c r="A1483" s="49" t="inlineStr">
        <is>
          <t>Thailand_PV_4_high_temp_optimistic</t>
        </is>
      </c>
      <c r="B1483" s="49" t="n">
        <v>6.483753069230135</v>
      </c>
      <c r="C1483" s="49" t="n">
        <v>6.041607878143973</v>
      </c>
      <c r="D1483" s="49" t="n">
        <v>5.630042112339358</v>
      </c>
      <c r="E1483" s="49" t="n">
        <v>5.239302525924055</v>
      </c>
      <c r="F1483" s="49" t="n">
        <v>4.863207114828983</v>
      </c>
      <c r="G1483" s="49" t="n">
        <v>4.497596308028458</v>
      </c>
      <c r="H1483" s="49" t="n">
        <v>4.139534700228715</v>
      </c>
      <c r="I1483" s="49" t="n">
        <v>3.786867403190896</v>
      </c>
      <c r="J1483" s="49" t="n">
        <v>3.437958311344274</v>
      </c>
      <c r="K1483" s="49" t="n">
        <v>3.091527999374022</v>
      </c>
      <c r="L1483" s="49" t="n">
        <v>2.746549182101122</v>
      </c>
      <c r="M1483" s="49" t="n">
        <v>2.673221234429301</v>
      </c>
      <c r="N1483" s="49" t="n">
        <v>2.604808795741131</v>
      </c>
      <c r="O1483" s="49" t="n">
        <v>2.539662852466354</v>
      </c>
      <c r="P1483" s="49" t="n">
        <v>2.477483882415362</v>
      </c>
      <c r="Q1483" s="49" t="n">
        <v>2.417222307068422</v>
      </c>
      <c r="R1483" s="49" t="n">
        <v>2.358241194024738</v>
      </c>
      <c r="S1483" s="49" t="n">
        <v>2.301872093553442</v>
      </c>
      <c r="T1483" s="49" t="n">
        <v>2.247151251049119</v>
      </c>
      <c r="U1483" s="49" t="n">
        <v>2.194240820179245</v>
      </c>
      <c r="V1483" s="49" t="n">
        <v>2.142360114522916</v>
      </c>
      <c r="W1483" s="49" t="n">
        <v>2.089847640341503</v>
      </c>
      <c r="X1483" s="49" t="n">
        <v>2.03788919877206</v>
      </c>
      <c r="Y1483" s="49" t="n">
        <v>1.987664779693098</v>
      </c>
      <c r="Z1483" s="49" t="n">
        <v>1.943522429027011</v>
      </c>
      <c r="AA1483" s="49" t="n">
        <v>1.872837897916987</v>
      </c>
      <c r="AB1483" s="49" t="n">
        <v>1.8238464551164</v>
      </c>
      <c r="AC1483" s="49" t="n">
        <v>1.776421119099996</v>
      </c>
      <c r="AD1483" s="49" t="n">
        <v>1.730383607419413</v>
      </c>
      <c r="AE1483" s="49" t="n">
        <v>1.685584483294958</v>
      </c>
      <c r="AF1483" s="50" t="n">
        <v>1.641897368359142</v>
      </c>
    </row>
    <row r="1484" hidden="1" s="108">
      <c r="A1484" s="49" t="inlineStr">
        <is>
          <t>Turkmenistan_Onshore_2_low_temp_optimistic</t>
        </is>
      </c>
      <c r="B1484" s="49" t="n">
        <v>4.269061045343332</v>
      </c>
      <c r="C1484" s="49" t="n">
        <v>4.143993242193481</v>
      </c>
      <c r="D1484" s="49" t="n">
        <v>4.033263172647471</v>
      </c>
      <c r="E1484" s="49" t="n">
        <v>3.933727172903194</v>
      </c>
      <c r="F1484" s="49" t="n">
        <v>3.843157427380013</v>
      </c>
      <c r="G1484" s="49" t="n">
        <v>3.759920999415529</v>
      </c>
      <c r="H1484" s="49" t="n">
        <v>3.682787392743578</v>
      </c>
      <c r="I1484" s="49" t="n">
        <v>3.61080766564666</v>
      </c>
      <c r="J1484" s="49" t="n">
        <v>3.543235495549566</v>
      </c>
      <c r="K1484" s="49" t="n">
        <v>3.479473924104167</v>
      </c>
      <c r="L1484" s="49" t="n">
        <v>3.419038408967616</v>
      </c>
      <c r="M1484" s="49" t="n">
        <v>3.328721508767589</v>
      </c>
      <c r="N1484" s="49" t="n">
        <v>3.257525125140774</v>
      </c>
      <c r="O1484" s="49" t="n">
        <v>3.188815282240771</v>
      </c>
      <c r="P1484" s="49" t="n">
        <v>3.122694212589497</v>
      </c>
      <c r="Q1484" s="49" t="n">
        <v>3.059717042840425</v>
      </c>
      <c r="R1484" s="49" t="n">
        <v>2.998070713770947</v>
      </c>
      <c r="S1484" s="49" t="n">
        <v>2.938027425098805</v>
      </c>
      <c r="T1484" s="49" t="n">
        <v>2.882652634929824</v>
      </c>
      <c r="U1484" s="49" t="n">
        <v>2.826987305893598</v>
      </c>
      <c r="V1484" s="49" t="n">
        <v>2.771388448992693</v>
      </c>
      <c r="W1484" s="49" t="n">
        <v>2.723100553632184</v>
      </c>
      <c r="X1484" s="49" t="n">
        <v>2.676804222514657</v>
      </c>
      <c r="Y1484" s="49" t="n">
        <v>2.631542490231894</v>
      </c>
      <c r="Z1484" s="49" t="n">
        <v>2.592167606097057</v>
      </c>
      <c r="AA1484" s="49" t="n">
        <v>2.50973763293996</v>
      </c>
      <c r="AB1484" s="49" t="n">
        <v>2.461492234122624</v>
      </c>
      <c r="AC1484" s="49" t="n">
        <v>2.414823676313791</v>
      </c>
      <c r="AD1484" s="49" t="n">
        <v>2.369586236863801</v>
      </c>
      <c r="AE1484" s="49" t="n">
        <v>2.325652545039949</v>
      </c>
      <c r="AF1484" s="50" t="n">
        <v>2.282910569292218</v>
      </c>
    </row>
    <row r="1485" hidden="1" s="108">
      <c r="A1485" s="49" t="inlineStr">
        <is>
          <t>Turkmenistan_Onshore_3_low_temp_optimistic</t>
        </is>
      </c>
      <c r="B1485" s="49" t="n">
        <v>5.007798669519576</v>
      </c>
      <c r="C1485" s="49" t="n">
        <v>4.860918233483821</v>
      </c>
      <c r="D1485" s="49" t="n">
        <v>4.730935030638816</v>
      </c>
      <c r="E1485" s="49" t="n">
        <v>4.614143593541301</v>
      </c>
      <c r="F1485" s="49" t="n">
        <v>4.507917975759482</v>
      </c>
      <c r="G1485" s="49" t="n">
        <v>4.410333422128636</v>
      </c>
      <c r="H1485" s="49" t="n">
        <v>4.319939539386408</v>
      </c>
      <c r="I1485" s="49" t="n">
        <v>4.235617806628325</v>
      </c>
      <c r="J1485" s="49" t="n">
        <v>4.156488533174289</v>
      </c>
      <c r="K1485" s="49" t="n">
        <v>4.081848086306358</v>
      </c>
      <c r="L1485" s="49" t="n">
        <v>4.011125339891402</v>
      </c>
      <c r="M1485" s="49" t="n">
        <v>3.905210959877937</v>
      </c>
      <c r="N1485" s="49" t="n">
        <v>3.821826215792568</v>
      </c>
      <c r="O1485" s="49" t="n">
        <v>3.741365687670978</v>
      </c>
      <c r="P1485" s="49" t="n">
        <v>3.663949724540986</v>
      </c>
      <c r="Q1485" s="49" t="n">
        <v>3.590232369209136</v>
      </c>
      <c r="R1485" s="49" t="n">
        <v>3.518076847056881</v>
      </c>
      <c r="S1485" s="49" t="n">
        <v>3.447803878418588</v>
      </c>
      <c r="T1485" s="49" t="n">
        <v>3.383025578060965</v>
      </c>
      <c r="U1485" s="49" t="n">
        <v>3.317898218287524</v>
      </c>
      <c r="V1485" s="49" t="n">
        <v>3.252842579776954</v>
      </c>
      <c r="W1485" s="49" t="n">
        <v>3.19648979630674</v>
      </c>
      <c r="X1485" s="49" t="n">
        <v>3.142432931229684</v>
      </c>
      <c r="Y1485" s="49" t="n">
        <v>3.089542170324912</v>
      </c>
      <c r="Z1485" s="49" t="n">
        <v>3.043525145968199</v>
      </c>
      <c r="AA1485" s="49" t="n">
        <v>2.946799564006333</v>
      </c>
      <c r="AB1485" s="49" t="n">
        <v>2.890248104661476</v>
      </c>
      <c r="AC1485" s="49" t="n">
        <v>2.835495493635103</v>
      </c>
      <c r="AD1485" s="49" t="n">
        <v>2.782367040302035</v>
      </c>
      <c r="AE1485" s="49" t="n">
        <v>2.730709665843614</v>
      </c>
      <c r="AF1485" s="50" t="n">
        <v>2.680388332052145</v>
      </c>
    </row>
    <row r="1486" hidden="1" s="108">
      <c r="A1486" s="49" t="inlineStr">
        <is>
          <t>Turkmenistan_PV_4_low_temp_optimistic</t>
        </is>
      </c>
      <c r="B1486" s="49" t="n">
        <v>4.583389143618727</v>
      </c>
      <c r="C1486" s="49" t="n">
        <v>4.339248316319912</v>
      </c>
      <c r="D1486" s="49" t="n">
        <v>4.136251676560613</v>
      </c>
      <c r="E1486" s="49" t="n">
        <v>3.96235297365076</v>
      </c>
      <c r="F1486" s="49" t="n">
        <v>3.809989346606382</v>
      </c>
      <c r="G1486" s="49" t="n">
        <v>3.674133311423089</v>
      </c>
      <c r="H1486" s="49" t="n">
        <v>3.551290615192013</v>
      </c>
      <c r="I1486" s="49" t="n">
        <v>3.438944356667149</v>
      </c>
      <c r="J1486" s="49" t="n">
        <v>3.335227714615881</v>
      </c>
      <c r="K1486" s="49" t="n">
        <v>3.23872171117161</v>
      </c>
      <c r="L1486" s="49" t="n">
        <v>3.148325119647997</v>
      </c>
      <c r="M1486" s="49" t="n">
        <v>3.03953665622379</v>
      </c>
      <c r="N1486" s="49" t="n">
        <v>2.939365985450898</v>
      </c>
      <c r="O1486" s="49" t="n">
        <v>2.845065743468083</v>
      </c>
      <c r="P1486" s="49" t="n">
        <v>2.756085795364744</v>
      </c>
      <c r="Q1486" s="49" t="n">
        <v>2.670693700804958</v>
      </c>
      <c r="R1486" s="49" t="n">
        <v>2.587837874452764</v>
      </c>
      <c r="S1486" s="49" t="n">
        <v>2.509585516702386</v>
      </c>
      <c r="T1486" s="49" t="n">
        <v>2.434368620592115</v>
      </c>
      <c r="U1486" s="49" t="n">
        <v>2.362404256798669</v>
      </c>
      <c r="V1486" s="49" t="n">
        <v>2.292438031303524</v>
      </c>
      <c r="W1486" s="49" t="n">
        <v>2.221935796245575</v>
      </c>
      <c r="X1486" s="49" t="n">
        <v>2.15264614571946</v>
      </c>
      <c r="Y1486" s="49" t="n">
        <v>2.086374792211065</v>
      </c>
      <c r="Z1486" s="49" t="n">
        <v>2.029772163563631</v>
      </c>
      <c r="AA1486" s="49" t="n">
        <v>1.932772242304815</v>
      </c>
      <c r="AB1486" s="49" t="n">
        <v>1.869408460776627</v>
      </c>
      <c r="AC1486" s="49" t="n">
        <v>1.808724186968567</v>
      </c>
      <c r="AD1486" s="49" t="n">
        <v>1.750421865421506</v>
      </c>
      <c r="AE1486" s="49" t="n">
        <v>1.694251472671465</v>
      </c>
      <c r="AF1486" s="50" t="n">
        <v>1.640001018869826</v>
      </c>
    </row>
    <row r="1487" hidden="1" s="108">
      <c r="A1487" s="49" t="inlineStr">
        <is>
          <t>Turkmenistan_Onshore_2_high_temp_optimistic</t>
        </is>
      </c>
      <c r="B1487" s="49" t="n">
        <v>5.526523410070673</v>
      </c>
      <c r="C1487" s="49" t="n">
        <v>5.27695283166503</v>
      </c>
      <c r="D1487" s="49" t="n">
        <v>5.039520447098838</v>
      </c>
      <c r="E1487" s="49" t="n">
        <v>4.810896154483325</v>
      </c>
      <c r="F1487" s="49" t="n">
        <v>4.588670121990498</v>
      </c>
      <c r="G1487" s="49" t="n">
        <v>4.371027860046036</v>
      </c>
      <c r="H1487" s="49" t="n">
        <v>4.156554911676568</v>
      </c>
      <c r="I1487" s="49" t="n">
        <v>3.944113734573015</v>
      </c>
      <c r="J1487" s="49" t="n">
        <v>3.732762913650901</v>
      </c>
      <c r="K1487" s="49" t="n">
        <v>3.521702275671892</v>
      </c>
      <c r="L1487" s="49" t="n">
        <v>3.310234429578287</v>
      </c>
      <c r="M1487" s="49" t="n">
        <v>3.237074841852551</v>
      </c>
      <c r="N1487" s="49" t="n">
        <v>3.18022357521123</v>
      </c>
      <c r="O1487" s="49" t="n">
        <v>3.125163577549735</v>
      </c>
      <c r="P1487" s="49" t="n">
        <v>3.072009382764679</v>
      </c>
      <c r="Q1487" s="49" t="n">
        <v>3.021279044077177</v>
      </c>
      <c r="R1487" s="49" t="n">
        <v>2.971385453645853</v>
      </c>
      <c r="S1487" s="49" t="n">
        <v>2.922585663910697</v>
      </c>
      <c r="T1487" s="49" t="n">
        <v>2.877646148915459</v>
      </c>
      <c r="U1487" s="49" t="n">
        <v>2.832145007803459</v>
      </c>
      <c r="V1487" s="49" t="n">
        <v>2.786404045331102</v>
      </c>
      <c r="W1487" s="49" t="n">
        <v>2.746792129934345</v>
      </c>
      <c r="X1487" s="49" t="n">
        <v>2.708761895020406</v>
      </c>
      <c r="Y1487" s="49" t="n">
        <v>2.671460590967044</v>
      </c>
      <c r="Z1487" s="49" t="n">
        <v>2.639335171419485</v>
      </c>
      <c r="AA1487" s="49" t="n">
        <v>2.567562502998493</v>
      </c>
      <c r="AB1487" s="49" t="n">
        <v>2.526822580481885</v>
      </c>
      <c r="AC1487" s="49" t="n">
        <v>2.487323710425303</v>
      </c>
      <c r="AD1487" s="49" t="n">
        <v>2.448946994035728</v>
      </c>
      <c r="AE1487" s="49" t="n">
        <v>2.411588950364976</v>
      </c>
      <c r="AF1487" s="50" t="n">
        <v>2.375158974932775</v>
      </c>
    </row>
    <row r="1488" hidden="1" s="108">
      <c r="A1488" s="49" t="inlineStr">
        <is>
          <t>Turkmenistan_Onshore_3_high_temp_optimistic</t>
        </is>
      </c>
      <c r="B1488" s="49" t="n">
        <v>6.369520923430942</v>
      </c>
      <c r="C1488" s="49" t="n">
        <v>6.088155855893961</v>
      </c>
      <c r="D1488" s="49" t="n">
        <v>5.820881997285384</v>
      </c>
      <c r="E1488" s="49" t="n">
        <v>5.563697192696528</v>
      </c>
      <c r="F1488" s="49" t="n">
        <v>5.313689628990481</v>
      </c>
      <c r="G1488" s="49" t="n">
        <v>5.068650735049865</v>
      </c>
      <c r="H1488" s="49" t="n">
        <v>4.82684222106888</v>
      </c>
      <c r="I1488" s="49" t="n">
        <v>4.586848925340531</v>
      </c>
      <c r="J1488" s="49" t="n">
        <v>4.347481929921353</v>
      </c>
      <c r="K1488" s="49" t="n">
        <v>4.107712385650794</v>
      </c>
      <c r="L1488" s="49" t="n">
        <v>3.866624755525244</v>
      </c>
      <c r="M1488" s="49" t="n">
        <v>3.781100511402899</v>
      </c>
      <c r="N1488" s="49" t="n">
        <v>3.714839376682602</v>
      </c>
      <c r="O1488" s="49" t="n">
        <v>3.650689793657895</v>
      </c>
      <c r="P1488" s="49" t="n">
        <v>3.588786801831154</v>
      </c>
      <c r="Q1488" s="49" t="n">
        <v>3.529742042206384</v>
      </c>
      <c r="R1488" s="49" t="n">
        <v>3.471680559805398</v>
      </c>
      <c r="S1488" s="49" t="n">
        <v>3.414905843535363</v>
      </c>
      <c r="T1488" s="49" t="n">
        <v>3.362684996674467</v>
      </c>
      <c r="U1488" s="49" t="n">
        <v>3.309795286163733</v>
      </c>
      <c r="V1488" s="49" t="n">
        <v>3.256616852492977</v>
      </c>
      <c r="W1488" s="49" t="n">
        <v>3.210686282269255</v>
      </c>
      <c r="X1488" s="49" t="n">
        <v>3.166617088980344</v>
      </c>
      <c r="Y1488" s="49" t="n">
        <v>3.123402090852223</v>
      </c>
      <c r="Z1488" s="49" t="n">
        <v>3.086291617475294</v>
      </c>
      <c r="AA1488" s="49" t="n">
        <v>3.002364698083781</v>
      </c>
      <c r="AB1488" s="49" t="n">
        <v>2.955071700015985</v>
      </c>
      <c r="AC1488" s="49" t="n">
        <v>2.909237419739605</v>
      </c>
      <c r="AD1488" s="49" t="n">
        <v>2.864721232605683</v>
      </c>
      <c r="AE1488" s="49" t="n">
        <v>2.821400731153982</v>
      </c>
      <c r="AF1488" s="50" t="n">
        <v>2.779168721881473</v>
      </c>
    </row>
    <row r="1489" hidden="1" s="108">
      <c r="A1489" s="49" t="inlineStr">
        <is>
          <t>Turkmenistan_PV_4_high_temp_optimistic</t>
        </is>
      </c>
      <c r="B1489" s="49" t="n">
        <v>8.090601671779082</v>
      </c>
      <c r="C1489" s="49" t="n">
        <v>7.536662933444726</v>
      </c>
      <c r="D1489" s="49" t="n">
        <v>7.025535121793748</v>
      </c>
      <c r="E1489" s="49" t="n">
        <v>6.543963578521579</v>
      </c>
      <c r="F1489" s="49" t="n">
        <v>6.083570993955989</v>
      </c>
      <c r="G1489" s="49" t="n">
        <v>5.638742142543821</v>
      </c>
      <c r="H1489" s="49" t="n">
        <v>5.205534066351169</v>
      </c>
      <c r="I1489" s="49" t="n">
        <v>4.781070645006433</v>
      </c>
      <c r="J1489" s="49" t="n">
        <v>4.363185590300592</v>
      </c>
      <c r="K1489" s="49" t="n">
        <v>3.950201470160486</v>
      </c>
      <c r="L1489" s="49" t="n">
        <v>3.54078730884286</v>
      </c>
      <c r="M1489" s="49" t="n">
        <v>3.443618660678693</v>
      </c>
      <c r="N1489" s="49" t="n">
        <v>3.353533447294259</v>
      </c>
      <c r="O1489" s="49" t="n">
        <v>3.268144267037921</v>
      </c>
      <c r="P1489" s="49" t="n">
        <v>3.187014965833433</v>
      </c>
      <c r="Q1489" s="49" t="n">
        <v>3.108627243399311</v>
      </c>
      <c r="R1489" s="49" t="n">
        <v>3.032060012731391</v>
      </c>
      <c r="S1489" s="49" t="n">
        <v>2.959233011822436</v>
      </c>
      <c r="T1489" s="49" t="n">
        <v>2.888753493671282</v>
      </c>
      <c r="U1489" s="49" t="n">
        <v>2.820853635089729</v>
      </c>
      <c r="V1489" s="49" t="n">
        <v>2.754406357974128</v>
      </c>
      <c r="W1489" s="49" t="n">
        <v>2.687002396384046</v>
      </c>
      <c r="X1489" s="49" t="n">
        <v>2.620367866654616</v>
      </c>
      <c r="Y1489" s="49" t="n">
        <v>2.556205407028464</v>
      </c>
      <c r="Z1489" s="49" t="n">
        <v>2.500790269936375</v>
      </c>
      <c r="AA1489" s="49" t="n">
        <v>2.407046478976213</v>
      </c>
      <c r="AB1489" s="49" t="n">
        <v>2.344574634920805</v>
      </c>
      <c r="AC1489" s="49" t="n">
        <v>2.284336870719453</v>
      </c>
      <c r="AD1489" s="49" t="n">
        <v>2.226077363938261</v>
      </c>
      <c r="AE1489" s="49" t="n">
        <v>2.169581711783566</v>
      </c>
      <c r="AF1489" s="50" t="n">
        <v>2.114668619589094</v>
      </c>
    </row>
    <row r="1490" hidden="1" s="108">
      <c r="A1490" s="49" t="inlineStr">
        <is>
          <t>Tunisia_Onshore_3_low_temp_optimistic</t>
        </is>
      </c>
      <c r="B1490" s="49" t="n">
        <v>5.665989131266678</v>
      </c>
      <c r="C1490" s="49" t="n">
        <v>5.501656739266587</v>
      </c>
      <c r="D1490" s="49" t="n">
        <v>5.355590717224484</v>
      </c>
      <c r="E1490" s="49" t="n">
        <v>5.223790650925985</v>
      </c>
      <c r="F1490" s="49" t="n">
        <v>5.103421521457205</v>
      </c>
      <c r="G1490" s="49" t="n">
        <v>4.992405281791533</v>
      </c>
      <c r="H1490" s="49" t="n">
        <v>4.889175984274971</v>
      </c>
      <c r="I1490" s="49" t="n">
        <v>4.792525956523943</v>
      </c>
      <c r="J1490" s="49" t="n">
        <v>4.701505357960754</v>
      </c>
      <c r="K1490" s="49" t="n">
        <v>4.615354414032939</v>
      </c>
      <c r="L1490" s="49" t="n">
        <v>4.533456400263548</v>
      </c>
      <c r="M1490" s="49" t="n">
        <v>4.413030202024252</v>
      </c>
      <c r="N1490" s="49" t="n">
        <v>4.316987534979617</v>
      </c>
      <c r="O1490" s="49" t="n">
        <v>4.2241659596418</v>
      </c>
      <c r="P1490" s="49" t="n">
        <v>4.134694969366367</v>
      </c>
      <c r="Q1490" s="49" t="n">
        <v>4.049280341023335</v>
      </c>
      <c r="R1490" s="49" t="n">
        <v>3.965614729022377</v>
      </c>
      <c r="S1490" s="49" t="n">
        <v>3.884043891297858</v>
      </c>
      <c r="T1490" s="49" t="n">
        <v>3.808467918488511</v>
      </c>
      <c r="U1490" s="49" t="n">
        <v>3.732576342432575</v>
      </c>
      <c r="V1490" s="49" t="n">
        <v>3.656822779072344</v>
      </c>
      <c r="W1490" s="49" t="n">
        <v>3.590353343690433</v>
      </c>
      <c r="X1490" s="49" t="n">
        <v>3.526483235953265</v>
      </c>
      <c r="Y1490" s="49" t="n">
        <v>3.463995107727236</v>
      </c>
      <c r="Z1490" s="49" t="n">
        <v>3.409066298277025</v>
      </c>
      <c r="AA1490" s="49" t="n">
        <v>3.299390242319164</v>
      </c>
      <c r="AB1490" s="49" t="n">
        <v>3.233295527826333</v>
      </c>
      <c r="AC1490" s="49" t="n">
        <v>3.169273643524496</v>
      </c>
      <c r="AD1490" s="49" t="n">
        <v>3.107139891874815</v>
      </c>
      <c r="AE1490" s="49" t="n">
        <v>3.046732955387222</v>
      </c>
      <c r="AF1490" s="50" t="n">
        <v>2.987911067866585</v>
      </c>
    </row>
    <row r="1491" hidden="1" s="108">
      <c r="A1491" s="49" t="inlineStr">
        <is>
          <t>Tunisia_Offshore_1_low_temp_optimistic</t>
        </is>
      </c>
      <c r="B1491" s="49" t="n">
        <v>6.212536102218745</v>
      </c>
      <c r="C1491" s="49" t="n">
        <v>5.99137648005452</v>
      </c>
      <c r="D1491" s="49" t="n">
        <v>5.805518510337382</v>
      </c>
      <c r="E1491" s="49" t="n">
        <v>5.644765689386403</v>
      </c>
      <c r="F1491" s="49" t="n">
        <v>5.502729997076922</v>
      </c>
      <c r="G1491" s="49" t="n">
        <v>5.375157771319759</v>
      </c>
      <c r="H1491" s="49" t="n">
        <v>5.25908104614031</v>
      </c>
      <c r="I1491" s="49" t="n">
        <v>5.152350836941878</v>
      </c>
      <c r="J1491" s="49" t="n">
        <v>5.053363640126164</v>
      </c>
      <c r="K1491" s="49" t="n">
        <v>4.960892763680928</v>
      </c>
      <c r="L1491" s="49" t="n">
        <v>4.873979847415232</v>
      </c>
      <c r="M1491" s="49" t="n">
        <v>4.714588589395921</v>
      </c>
      <c r="N1491" s="49" t="n">
        <v>4.57580464706701</v>
      </c>
      <c r="O1491" s="49" t="n">
        <v>4.450488104887986</v>
      </c>
      <c r="P1491" s="49" t="n">
        <v>4.335646857557833</v>
      </c>
      <c r="Q1491" s="49" t="n">
        <v>4.229428556348564</v>
      </c>
      <c r="R1491" s="49" t="n">
        <v>4.131183939324321</v>
      </c>
      <c r="S1491" s="49" t="n">
        <v>4.037993598145597</v>
      </c>
      <c r="T1491" s="49" t="n">
        <v>3.950050443447324</v>
      </c>
      <c r="U1491" s="49" t="n">
        <v>3.867687237013994</v>
      </c>
      <c r="V1491" s="49" t="n">
        <v>3.787244327684707</v>
      </c>
      <c r="W1491" s="49" t="n">
        <v>3.696977461173963</v>
      </c>
      <c r="X1491" s="49" t="n">
        <v>3.610692108424817</v>
      </c>
      <c r="Y1491" s="49" t="n">
        <v>3.529760429632125</v>
      </c>
      <c r="Z1491" s="49" t="n">
        <v>3.456906447342138</v>
      </c>
      <c r="AA1491" s="49" t="n">
        <v>3.352520526073409</v>
      </c>
      <c r="AB1491" s="49" t="n">
        <v>3.279151045432994</v>
      </c>
      <c r="AC1491" s="49" t="n">
        <v>3.209482332683298</v>
      </c>
      <c r="AD1491" s="49" t="n">
        <v>3.143051924790484</v>
      </c>
      <c r="AE1491" s="49" t="n">
        <v>3.079480417167404</v>
      </c>
      <c r="AF1491" s="50" t="n">
        <v>3.018452736643771</v>
      </c>
    </row>
    <row r="1492" hidden="1" s="108">
      <c r="A1492" s="49" t="inlineStr">
        <is>
          <t>Tunisia_Offshore_2_low_temp_optimistic</t>
        </is>
      </c>
      <c r="B1492" s="49" t="n">
        <v>7.852162334449764</v>
      </c>
      <c r="C1492" s="49" t="n">
        <v>7.56840038015957</v>
      </c>
      <c r="D1492" s="49" t="n">
        <v>7.331021524208466</v>
      </c>
      <c r="E1492" s="49" t="n">
        <v>7.126619613379274</v>
      </c>
      <c r="F1492" s="49" t="n">
        <v>6.946795887504456</v>
      </c>
      <c r="G1492" s="49" t="n">
        <v>6.785957838916483</v>
      </c>
      <c r="H1492" s="49" t="n">
        <v>6.640203391604771</v>
      </c>
      <c r="I1492" s="49" t="n">
        <v>6.506707264606814</v>
      </c>
      <c r="J1492" s="49" t="n">
        <v>6.383361373674604</v>
      </c>
      <c r="K1492" s="49" t="n">
        <v>6.268553064717463</v>
      </c>
      <c r="L1492" s="49" t="n">
        <v>6.16102248460534</v>
      </c>
      <c r="M1492" s="49" t="n">
        <v>5.958854046431373</v>
      </c>
      <c r="N1492" s="49" t="n">
        <v>5.783706690911698</v>
      </c>
      <c r="O1492" s="49" t="n">
        <v>5.626197664940758</v>
      </c>
      <c r="P1492" s="49" t="n">
        <v>5.482396542611342</v>
      </c>
      <c r="Q1492" s="49" t="n">
        <v>5.34987080985838</v>
      </c>
      <c r="R1492" s="49" t="n">
        <v>5.227769748787655</v>
      </c>
      <c r="S1492" s="49" t="n">
        <v>5.112255956650896</v>
      </c>
      <c r="T1492" s="49" t="n">
        <v>5.003585451369322</v>
      </c>
      <c r="U1492" s="49" t="n">
        <v>4.902198330803554</v>
      </c>
      <c r="V1492" s="49" t="n">
        <v>4.803281496024907</v>
      </c>
      <c r="W1492" s="49" t="n">
        <v>4.691290098739055</v>
      </c>
      <c r="X1492" s="49" t="n">
        <v>4.584514743934046</v>
      </c>
      <c r="Y1492" s="49" t="n">
        <v>4.484766286553538</v>
      </c>
      <c r="Z1492" s="49" t="n">
        <v>4.395638115344124</v>
      </c>
      <c r="AA1492" s="49" t="n">
        <v>4.264952566730928</v>
      </c>
      <c r="AB1492" s="49" t="n">
        <v>4.175106561887142</v>
      </c>
      <c r="AC1492" s="49" t="n">
        <v>4.090124706834843</v>
      </c>
      <c r="AD1492" s="49" t="n">
        <v>4.009401139320717</v>
      </c>
      <c r="AE1492" s="49" t="n">
        <v>3.932438947019927</v>
      </c>
      <c r="AF1492" s="50" t="n">
        <v>3.858825597549473</v>
      </c>
    </row>
    <row r="1493" hidden="1" s="108">
      <c r="A1493" s="49" t="inlineStr">
        <is>
          <t>Tunisia_PV_2_low_temp_optimistic</t>
        </is>
      </c>
      <c r="B1493" s="49" t="n">
        <v>2.891174057564249</v>
      </c>
      <c r="C1493" s="49" t="n">
        <v>2.748659947040398</v>
      </c>
      <c r="D1493" s="49" t="n">
        <v>2.628770087540564</v>
      </c>
      <c r="E1493" s="49" t="n">
        <v>2.524897074207882</v>
      </c>
      <c r="F1493" s="49" t="n">
        <v>2.432892938051423</v>
      </c>
      <c r="G1493" s="49" t="n">
        <v>2.350000414744858</v>
      </c>
      <c r="H1493" s="49" t="n">
        <v>2.274303177568945</v>
      </c>
      <c r="I1493" s="49" t="n">
        <v>2.204420907836192</v>
      </c>
      <c r="J1493" s="49" t="n">
        <v>2.139329780791338</v>
      </c>
      <c r="K1493" s="49" t="n">
        <v>2.078251542688866</v>
      </c>
      <c r="L1493" s="49" t="n">
        <v>2.020582162441856</v>
      </c>
      <c r="M1493" s="49" t="n">
        <v>1.952041601625275</v>
      </c>
      <c r="N1493" s="49" t="n">
        <v>1.888349056815747</v>
      </c>
      <c r="O1493" s="49" t="n">
        <v>1.82798518565422</v>
      </c>
      <c r="P1493" s="49" t="n">
        <v>1.770644866542225</v>
      </c>
      <c r="Q1493" s="49" t="n">
        <v>1.715369535412618</v>
      </c>
      <c r="R1493" s="49" t="n">
        <v>1.661576866644619</v>
      </c>
      <c r="S1493" s="49" t="n">
        <v>1.61040828772237</v>
      </c>
      <c r="T1493" s="49" t="n">
        <v>1.560996098124294</v>
      </c>
      <c r="U1493" s="49" t="n">
        <v>1.51345921559944</v>
      </c>
      <c r="V1493" s="49" t="n">
        <v>1.467103239324588</v>
      </c>
      <c r="W1493" s="49" t="n">
        <v>1.420560221600675</v>
      </c>
      <c r="X1493" s="49" t="n">
        <v>1.3747490329061</v>
      </c>
      <c r="Y1493" s="49" t="n">
        <v>1.330664849545432</v>
      </c>
      <c r="Z1493" s="49" t="n">
        <v>1.291973423206196</v>
      </c>
      <c r="AA1493" s="49" t="n">
        <v>1.231061346704537</v>
      </c>
      <c r="AB1493" s="49" t="n">
        <v>1.188761177357004</v>
      </c>
      <c r="AC1493" s="49" t="n">
        <v>1.147993037673674</v>
      </c>
      <c r="AD1493" s="49" t="n">
        <v>1.108590419012021</v>
      </c>
      <c r="AE1493" s="49" t="n">
        <v>1.070413292170473</v>
      </c>
      <c r="AF1493" s="50" t="n">
        <v>1.033342819838853</v>
      </c>
    </row>
    <row r="1494" hidden="1" s="108">
      <c r="A1494" s="49" t="inlineStr">
        <is>
          <t>Tunisia_PV_3_low_temp_optimistic</t>
        </is>
      </c>
      <c r="B1494" s="49" t="n">
        <v>3.020808634941197</v>
      </c>
      <c r="C1494" s="49" t="n">
        <v>2.871424481199542</v>
      </c>
      <c r="D1494" s="49" t="n">
        <v>2.745809165314903</v>
      </c>
      <c r="E1494" s="49" t="n">
        <v>2.637021731389202</v>
      </c>
      <c r="F1494" s="49" t="n">
        <v>2.540704900847694</v>
      </c>
      <c r="G1494" s="49" t="n">
        <v>2.453962323791876</v>
      </c>
      <c r="H1494" s="49" t="n">
        <v>2.374781033856934</v>
      </c>
      <c r="I1494" s="49" t="n">
        <v>2.301711116485164</v>
      </c>
      <c r="J1494" s="49" t="n">
        <v>2.233677130435616</v>
      </c>
      <c r="K1494" s="49" t="n">
        <v>2.169861585745736</v>
      </c>
      <c r="L1494" s="49" t="n">
        <v>2.109629995069166</v>
      </c>
      <c r="M1494" s="49" t="n">
        <v>2.038003741202002</v>
      </c>
      <c r="N1494" s="49" t="n">
        <v>1.971473845266845</v>
      </c>
      <c r="O1494" s="49" t="n">
        <v>1.908441573596849</v>
      </c>
      <c r="P1494" s="49" t="n">
        <v>1.848585864163661</v>
      </c>
      <c r="Q1494" s="49" t="n">
        <v>1.790898116904935</v>
      </c>
      <c r="R1494" s="49" t="n">
        <v>1.734765642505597</v>
      </c>
      <c r="S1494" s="49" t="n">
        <v>1.681389462167044</v>
      </c>
      <c r="T1494" s="49" t="n">
        <v>1.629856616433982</v>
      </c>
      <c r="U1494" s="49" t="n">
        <v>1.580292253735797</v>
      </c>
      <c r="V1494" s="49" t="n">
        <v>1.531965789158659</v>
      </c>
      <c r="W1494" s="49" t="n">
        <v>1.48343667591148</v>
      </c>
      <c r="X1494" s="49" t="n">
        <v>1.435671594413253</v>
      </c>
      <c r="Y1494" s="49" t="n">
        <v>1.389717298969264</v>
      </c>
      <c r="Z1494" s="49" t="n">
        <v>1.349428961343161</v>
      </c>
      <c r="AA1494" s="49" t="n">
        <v>1.28576515243402</v>
      </c>
      <c r="AB1494" s="49" t="n">
        <v>1.241670693746574</v>
      </c>
      <c r="AC1494" s="49" t="n">
        <v>1.199181336143345</v>
      </c>
      <c r="AD1494" s="49" t="n">
        <v>1.158121714570742</v>
      </c>
      <c r="AE1494" s="49" t="n">
        <v>1.118344357434223</v>
      </c>
      <c r="AF1494" s="50" t="n">
        <v>1.079724116621664</v>
      </c>
    </row>
    <row r="1495" hidden="1" s="108">
      <c r="A1495" s="49" t="inlineStr">
        <is>
          <t>Tunisia_PV_4_low_temp_optimistic</t>
        </is>
      </c>
      <c r="B1495" s="49" t="n">
        <v>3.461689799368659</v>
      </c>
      <c r="C1495" s="49" t="n">
        <v>3.28844007735669</v>
      </c>
      <c r="D1495" s="49" t="n">
        <v>3.143051336061389</v>
      </c>
      <c r="E1495" s="49" t="n">
        <v>3.017380898728639</v>
      </c>
      <c r="F1495" s="49" t="n">
        <v>2.90631686008217</v>
      </c>
      <c r="G1495" s="49" t="n">
        <v>2.806461138520064</v>
      </c>
      <c r="H1495" s="49" t="n">
        <v>2.715452007017176</v>
      </c>
      <c r="I1495" s="49" t="n">
        <v>2.631588324084171</v>
      </c>
      <c r="J1495" s="49" t="n">
        <v>2.553608310568422</v>
      </c>
      <c r="K1495" s="49" t="n">
        <v>2.480552851056876</v>
      </c>
      <c r="L1495" s="49" t="n">
        <v>2.411677563821166</v>
      </c>
      <c r="M1495" s="49" t="n">
        <v>2.329589600672445</v>
      </c>
      <c r="N1495" s="49" t="n">
        <v>2.253438442513747</v>
      </c>
      <c r="O1495" s="49" t="n">
        <v>2.181356694828427</v>
      </c>
      <c r="P1495" s="49" t="n">
        <v>2.112969324822598</v>
      </c>
      <c r="Q1495" s="49" t="n">
        <v>2.047098422046359</v>
      </c>
      <c r="R1495" s="49" t="n">
        <v>1.983028555121326</v>
      </c>
      <c r="S1495" s="49" t="n">
        <v>1.92216232342546</v>
      </c>
      <c r="T1495" s="49" t="n">
        <v>1.863433636068065</v>
      </c>
      <c r="U1495" s="49" t="n">
        <v>1.806988696883262</v>
      </c>
      <c r="V1495" s="49" t="n">
        <v>1.751974504886944</v>
      </c>
      <c r="W1495" s="49" t="n">
        <v>1.696679893641684</v>
      </c>
      <c r="X1495" s="49" t="n">
        <v>1.642273775286073</v>
      </c>
      <c r="Y1495" s="49" t="n">
        <v>1.589980100617081</v>
      </c>
      <c r="Z1495" s="49" t="n">
        <v>1.544307949772948</v>
      </c>
      <c r="AA1495" s="49" t="n">
        <v>1.471298201383674</v>
      </c>
      <c r="AB1495" s="49" t="n">
        <v>1.421166043228531</v>
      </c>
      <c r="AC1495" s="49" t="n">
        <v>1.372909989991828</v>
      </c>
      <c r="AD1495" s="49" t="n">
        <v>1.326326368444568</v>
      </c>
      <c r="AE1495" s="49" t="n">
        <v>1.281243923630421</v>
      </c>
      <c r="AF1495" s="50" t="n">
        <v>1.237517344290995</v>
      </c>
    </row>
    <row r="1496" hidden="1" s="108">
      <c r="A1496" s="49" t="inlineStr">
        <is>
          <t>Tunisia_Onshore_3_high_temp_optimistic</t>
        </is>
      </c>
      <c r="B1496" s="49" t="n">
        <v>7.796836011334959</v>
      </c>
      <c r="C1496" s="49" t="n">
        <v>7.440162102069605</v>
      </c>
      <c r="D1496" s="49" t="n">
        <v>7.09826579955033</v>
      </c>
      <c r="E1496" s="49" t="n">
        <v>6.766455594299649</v>
      </c>
      <c r="F1496" s="49" t="n">
        <v>6.441278562932656</v>
      </c>
      <c r="G1496" s="49" t="n">
        <v>6.120076331548983</v>
      </c>
      <c r="H1496" s="49" t="n">
        <v>5.800717194856174</v>
      </c>
      <c r="I1496" s="49" t="n">
        <v>5.481426228501399</v>
      </c>
      <c r="J1496" s="49" t="n">
        <v>5.160672720102031</v>
      </c>
      <c r="K1496" s="49" t="n">
        <v>4.83709251100202</v>
      </c>
      <c r="L1496" s="49" t="n">
        <v>4.509432290728823</v>
      </c>
      <c r="M1496" s="49" t="n">
        <v>4.410147834177939</v>
      </c>
      <c r="N1496" s="49" t="n">
        <v>4.331871442511314</v>
      </c>
      <c r="O1496" s="49" t="n">
        <v>4.255917550234874</v>
      </c>
      <c r="P1496" s="49" t="n">
        <v>4.182433083602646</v>
      </c>
      <c r="Q1496" s="49" t="n">
        <v>4.112084156744862</v>
      </c>
      <c r="R1496" s="49" t="n">
        <v>4.042828098626179</v>
      </c>
      <c r="S1496" s="49" t="n">
        <v>3.974995387805764</v>
      </c>
      <c r="T1496" s="49" t="n">
        <v>3.912144816853088</v>
      </c>
      <c r="U1496" s="49" t="n">
        <v>3.848586978089731</v>
      </c>
      <c r="V1496" s="49" t="n">
        <v>3.784735905108828</v>
      </c>
      <c r="W1496" s="49" t="n">
        <v>3.728837650960697</v>
      </c>
      <c r="X1496" s="49" t="n">
        <v>3.674958906369215</v>
      </c>
      <c r="Y1496" s="49" t="n">
        <v>3.622001353778527</v>
      </c>
      <c r="Z1496" s="49" t="n">
        <v>3.575674939156692</v>
      </c>
      <c r="AA1496" s="49" t="n">
        <v>3.478426956420484</v>
      </c>
      <c r="AB1496" s="49" t="n">
        <v>3.421022015813938</v>
      </c>
      <c r="AC1496" s="49" t="n">
        <v>3.365195559445126</v>
      </c>
      <c r="AD1496" s="49" t="n">
        <v>3.3107928771582</v>
      </c>
      <c r="AE1496" s="49" t="n">
        <v>3.257679227889209</v>
      </c>
      <c r="AF1496" s="50" t="n">
        <v>3.205736547541423</v>
      </c>
    </row>
    <row r="1497" hidden="1" s="108">
      <c r="A1497" s="49" t="inlineStr">
        <is>
          <t>Tunisia_Offshore_1_high_temp_optimistic</t>
        </is>
      </c>
      <c r="B1497" s="49" t="n">
        <v>8.035760141338937</v>
      </c>
      <c r="C1497" s="49" t="n">
        <v>7.634968738796115</v>
      </c>
      <c r="D1497" s="49" t="n">
        <v>7.265699311240121</v>
      </c>
      <c r="E1497" s="49" t="n">
        <v>6.917715329961494</v>
      </c>
      <c r="F1497" s="49" t="n">
        <v>6.584514964053074</v>
      </c>
      <c r="G1497" s="49" t="n">
        <v>6.261687768689425</v>
      </c>
      <c r="H1497" s="49" t="n">
        <v>5.94608020066353</v>
      </c>
      <c r="I1497" s="49" t="n">
        <v>5.635335723166298</v>
      </c>
      <c r="J1497" s="49" t="n">
        <v>5.327624550647701</v>
      </c>
      <c r="K1497" s="49" t="n">
        <v>5.021476343584125</v>
      </c>
      <c r="L1497" s="49" t="n">
        <v>4.715672025022602</v>
      </c>
      <c r="M1497" s="49" t="n">
        <v>4.584928665418424</v>
      </c>
      <c r="N1497" s="49" t="n">
        <v>4.47117278065011</v>
      </c>
      <c r="O1497" s="49" t="n">
        <v>4.368360776374772</v>
      </c>
      <c r="P1497" s="49" t="n">
        <v>4.27399484825961</v>
      </c>
      <c r="Q1497" s="49" t="n">
        <v>4.186542610119276</v>
      </c>
      <c r="R1497" s="49" t="n">
        <v>4.105509381579466</v>
      </c>
      <c r="S1497" s="49" t="n">
        <v>4.028387070645689</v>
      </c>
      <c r="T1497" s="49" t="n">
        <v>3.955392410250029</v>
      </c>
      <c r="U1497" s="49" t="n">
        <v>3.886868337978889</v>
      </c>
      <c r="V1497" s="49" t="n">
        <v>3.819600428692564</v>
      </c>
      <c r="W1497" s="49" t="n">
        <v>3.743051677192937</v>
      </c>
      <c r="X1497" s="49" t="n">
        <v>3.669591305155368</v>
      </c>
      <c r="Y1497" s="49" t="n">
        <v>3.600488330357046</v>
      </c>
      <c r="Z1497" s="49" t="n">
        <v>3.538245730262031</v>
      </c>
      <c r="AA1497" s="49" t="n">
        <v>3.447083158733313</v>
      </c>
      <c r="AB1497" s="49" t="n">
        <v>3.383525463058529</v>
      </c>
      <c r="AC1497" s="49" t="n">
        <v>3.32295463903396</v>
      </c>
      <c r="AD1497" s="49" t="n">
        <v>3.264979608553715</v>
      </c>
      <c r="AE1497" s="49" t="n">
        <v>3.209280347828652</v>
      </c>
      <c r="AF1497" s="50" t="n">
        <v>3.155591805455886</v>
      </c>
    </row>
    <row r="1498" hidden="1" s="108">
      <c r="A1498" s="49" t="inlineStr">
        <is>
          <t>Tunisia_Offshore_2_high_temp_optimistic</t>
        </is>
      </c>
      <c r="B1498" s="49" t="n">
        <v>9.437359441166416</v>
      </c>
      <c r="C1498" s="49" t="n">
        <v>8.979184400228611</v>
      </c>
      <c r="D1498" s="49" t="n">
        <v>8.562250814517729</v>
      </c>
      <c r="E1498" s="49" t="n">
        <v>8.173648192788402</v>
      </c>
      <c r="F1498" s="49" t="n">
        <v>7.805210781399211</v>
      </c>
      <c r="G1498" s="49" t="n">
        <v>7.451431624009828</v>
      </c>
      <c r="H1498" s="49" t="n">
        <v>7.108403771338426</v>
      </c>
      <c r="I1498" s="49" t="n">
        <v>6.773237131702532</v>
      </c>
      <c r="J1498" s="49" t="n">
        <v>6.443716104668574</v>
      </c>
      <c r="K1498" s="49" t="n">
        <v>6.118087934236158</v>
      </c>
      <c r="L1498" s="49" t="n">
        <v>5.794926148347336</v>
      </c>
      <c r="M1498" s="49" t="n">
        <v>5.631697156509995</v>
      </c>
      <c r="N1498" s="49" t="n">
        <v>5.490605180350997</v>
      </c>
      <c r="O1498" s="49" t="n">
        <v>5.363765584269148</v>
      </c>
      <c r="P1498" s="49" t="n">
        <v>5.247919999733569</v>
      </c>
      <c r="Q1498" s="49" t="n">
        <v>5.141069590055109</v>
      </c>
      <c r="R1498" s="49" t="n">
        <v>5.042569520733511</v>
      </c>
      <c r="S1498" s="49" t="n">
        <v>4.949147398317801</v>
      </c>
      <c r="T1498" s="49" t="n">
        <v>4.861086517754741</v>
      </c>
      <c r="U1498" s="49" t="n">
        <v>4.778834902622312</v>
      </c>
      <c r="V1498" s="49" t="n">
        <v>4.698197951732806</v>
      </c>
      <c r="W1498" s="49" t="n">
        <v>4.60538811676431</v>
      </c>
      <c r="X1498" s="49" t="n">
        <v>4.516591995465231</v>
      </c>
      <c r="Y1498" s="49" t="n">
        <v>4.43346804152295</v>
      </c>
      <c r="Z1498" s="49" t="n">
        <v>4.359286888420098</v>
      </c>
      <c r="AA1498" s="49" t="n">
        <v>4.247324651766299</v>
      </c>
      <c r="AB1498" s="49" t="n">
        <v>4.171394944697435</v>
      </c>
      <c r="AC1498" s="49" t="n">
        <v>4.099353698165777</v>
      </c>
      <c r="AD1498" s="49" t="n">
        <v>4.030691603823509</v>
      </c>
      <c r="AE1498" s="49" t="n">
        <v>3.964991932271968</v>
      </c>
      <c r="AF1498" s="50" t="n">
        <v>3.901909577157296</v>
      </c>
    </row>
    <row r="1499" hidden="1" s="108">
      <c r="A1499" s="49" t="inlineStr">
        <is>
          <t>Tunisia_PV_2_high_temp_optimistic</t>
        </is>
      </c>
      <c r="B1499" s="49" t="n">
        <v>5.826774467550679</v>
      </c>
      <c r="C1499" s="49" t="n">
        <v>5.427912788796777</v>
      </c>
      <c r="D1499" s="49" t="n">
        <v>5.054606174193385</v>
      </c>
      <c r="E1499" s="49" t="n">
        <v>4.698804266431703</v>
      </c>
      <c r="F1499" s="49" t="n">
        <v>4.355409214113608</v>
      </c>
      <c r="G1499" s="49" t="n">
        <v>4.020995707528884</v>
      </c>
      <c r="H1499" s="49" t="n">
        <v>3.69315128193425</v>
      </c>
      <c r="I1499" s="49" t="n">
        <v>3.370109697562464</v>
      </c>
      <c r="J1499" s="49" t="n">
        <v>3.050534670345802</v>
      </c>
      <c r="K1499" s="49" t="n">
        <v>2.733385952370551</v>
      </c>
      <c r="L1499" s="49" t="n">
        <v>2.4178329935936</v>
      </c>
      <c r="M1499" s="49" t="n">
        <v>2.354185352812723</v>
      </c>
      <c r="N1499" s="49" t="n">
        <v>2.294611668437908</v>
      </c>
      <c r="O1499" s="49" t="n">
        <v>2.237748974085309</v>
      </c>
      <c r="P1499" s="49" t="n">
        <v>2.183349709092335</v>
      </c>
      <c r="Q1499" s="49" t="n">
        <v>2.13054631456414</v>
      </c>
      <c r="R1499" s="49" t="n">
        <v>2.07881228745127</v>
      </c>
      <c r="S1499" s="49" t="n">
        <v>2.029248265268153</v>
      </c>
      <c r="T1499" s="49" t="n">
        <v>1.981057597400847</v>
      </c>
      <c r="U1499" s="49" t="n">
        <v>1.934374303927299</v>
      </c>
      <c r="V1499" s="49" t="n">
        <v>1.888553026953771</v>
      </c>
      <c r="W1499" s="49" t="n">
        <v>1.842219719820561</v>
      </c>
      <c r="X1499" s="49" t="n">
        <v>1.796355190426923</v>
      </c>
      <c r="Y1499" s="49" t="n">
        <v>1.751934989573299</v>
      </c>
      <c r="Z1499" s="49" t="n">
        <v>1.712554202969045</v>
      </c>
      <c r="AA1499" s="49" t="n">
        <v>1.651238509750275</v>
      </c>
      <c r="AB1499" s="49" t="n">
        <v>1.607869325491212</v>
      </c>
      <c r="AC1499" s="49" t="n">
        <v>1.565805824238019</v>
      </c>
      <c r="AD1499" s="49" t="n">
        <v>1.52490068979275</v>
      </c>
      <c r="AE1499" s="49" t="n">
        <v>1.48503043358244</v>
      </c>
      <c r="AF1499" s="50" t="n">
        <v>1.446090614091819</v>
      </c>
    </row>
    <row r="1500" hidden="1" s="108">
      <c r="A1500" s="49" t="inlineStr">
        <is>
          <t>Tunisia_PV_3_high_temp_optimistic</t>
        </is>
      </c>
      <c r="B1500" s="49" t="n">
        <v>6.045046298541834</v>
      </c>
      <c r="C1500" s="49" t="n">
        <v>5.631808764364127</v>
      </c>
      <c r="D1500" s="49" t="n">
        <v>5.245282369947812</v>
      </c>
      <c r="E1500" s="49" t="n">
        <v>4.877034882430745</v>
      </c>
      <c r="F1500" s="49" t="n">
        <v>4.521726100230325</v>
      </c>
      <c r="G1500" s="49" t="n">
        <v>4.175767295498143</v>
      </c>
      <c r="H1500" s="49" t="n">
        <v>3.836630299705869</v>
      </c>
      <c r="I1500" s="49" t="n">
        <v>3.502463539966417</v>
      </c>
      <c r="J1500" s="49" t="n">
        <v>3.171865540372658</v>
      </c>
      <c r="K1500" s="49" t="n">
        <v>2.843744667852621</v>
      </c>
      <c r="L1500" s="49" t="n">
        <v>2.517228708502868</v>
      </c>
      <c r="M1500" s="49" t="n">
        <v>2.450838037493455</v>
      </c>
      <c r="N1500" s="49" t="n">
        <v>2.388721720187061</v>
      </c>
      <c r="O1500" s="49" t="n">
        <v>2.329449245051746</v>
      </c>
      <c r="P1500" s="49" t="n">
        <v>2.272761695109333</v>
      </c>
      <c r="Q1500" s="49" t="n">
        <v>2.217748115697137</v>
      </c>
      <c r="R1500" s="49" t="n">
        <v>2.163855597862271</v>
      </c>
      <c r="S1500" s="49" t="n">
        <v>2.112242182163225</v>
      </c>
      <c r="T1500" s="49" t="n">
        <v>2.062070895610218</v>
      </c>
      <c r="U1500" s="49" t="n">
        <v>2.013483349547905</v>
      </c>
      <c r="V1500" s="49" t="n">
        <v>1.965801156419021</v>
      </c>
      <c r="W1500" s="49" t="n">
        <v>1.917580234398245</v>
      </c>
      <c r="X1500" s="49" t="n">
        <v>1.869850321865391</v>
      </c>
      <c r="Y1500" s="49" t="n">
        <v>1.82363733847671</v>
      </c>
      <c r="Z1500" s="49" t="n">
        <v>1.782721318664419</v>
      </c>
      <c r="AA1500" s="49" t="n">
        <v>1.718737786026989</v>
      </c>
      <c r="AB1500" s="49" t="n">
        <v>1.673624270842457</v>
      </c>
      <c r="AC1500" s="49" t="n">
        <v>1.62988061638009</v>
      </c>
      <c r="AD1500" s="49" t="n">
        <v>1.587351463639576</v>
      </c>
      <c r="AE1500" s="49" t="n">
        <v>1.545906581789072</v>
      </c>
      <c r="AF1500" s="50" t="n">
        <v>1.50543582713324</v>
      </c>
    </row>
    <row r="1501" hidden="1" s="108">
      <c r="A1501" s="49" t="inlineStr">
        <is>
          <t>Tunisia_PV_4_high_temp_optimistic</t>
        </is>
      </c>
      <c r="B1501" s="49" t="n">
        <v>6.781377220565785</v>
      </c>
      <c r="C1501" s="49" t="n">
        <v>6.319115846779119</v>
      </c>
      <c r="D1501" s="49" t="n">
        <v>5.887981537749329</v>
      </c>
      <c r="E1501" s="49" t="n">
        <v>5.478011888478214</v>
      </c>
      <c r="F1501" s="49" t="n">
        <v>5.082890162397379</v>
      </c>
      <c r="G1501" s="49" t="n">
        <v>4.698364262204723</v>
      </c>
      <c r="H1501" s="49" t="n">
        <v>4.321431812728752</v>
      </c>
      <c r="I1501" s="49" t="n">
        <v>3.949887233534715</v>
      </c>
      <c r="J1501" s="49" t="n">
        <v>3.582054514183667</v>
      </c>
      <c r="K1501" s="49" t="n">
        <v>3.216621700021949</v>
      </c>
      <c r="L1501" s="49" t="n">
        <v>2.852534143165787</v>
      </c>
      <c r="M1501" s="49" t="n">
        <v>2.776824182839444</v>
      </c>
      <c r="N1501" s="49" t="n">
        <v>2.706087238931211</v>
      </c>
      <c r="O1501" s="49" t="n">
        <v>2.638657061522923</v>
      </c>
      <c r="P1501" s="49" t="n">
        <v>2.574233037944977</v>
      </c>
      <c r="Q1501" s="49" t="n">
        <v>2.511753681403035</v>
      </c>
      <c r="R1501" s="49" t="n">
        <v>2.450574652568109</v>
      </c>
      <c r="S1501" s="49" t="n">
        <v>2.392047852769553</v>
      </c>
      <c r="T1501" s="49" t="n">
        <v>2.335197506958278</v>
      </c>
      <c r="U1501" s="49" t="n">
        <v>2.280189574049354</v>
      </c>
      <c r="V1501" s="49" t="n">
        <v>2.226232787557647</v>
      </c>
      <c r="W1501" s="49" t="n">
        <v>2.171648656187029</v>
      </c>
      <c r="X1501" s="49" t="n">
        <v>2.117631178138008</v>
      </c>
      <c r="Y1501" s="49" t="n">
        <v>2.065377626012741</v>
      </c>
      <c r="Z1501" s="49" t="n">
        <v>2.019298781526069</v>
      </c>
      <c r="AA1501" s="49" t="n">
        <v>1.946295424429567</v>
      </c>
      <c r="AB1501" s="49" t="n">
        <v>1.895306199603397</v>
      </c>
      <c r="AC1501" s="49" t="n">
        <v>1.845908354433308</v>
      </c>
      <c r="AD1501" s="49" t="n">
        <v>1.797920256798291</v>
      </c>
      <c r="AE1501" s="49" t="n">
        <v>1.751189655041903</v>
      </c>
      <c r="AF1501" s="50" t="n">
        <v>1.705587784206875</v>
      </c>
    </row>
    <row r="1502" hidden="1" s="108">
      <c r="A1502" s="49" t="inlineStr">
        <is>
          <t>Turkey_Onshore_3_low_temp_optimistic</t>
        </is>
      </c>
      <c r="B1502" s="49" t="n">
        <v>5.888321768042849</v>
      </c>
      <c r="C1502" s="49" t="n">
        <v>5.71523429080021</v>
      </c>
      <c r="D1502" s="49" t="n">
        <v>5.562187910074118</v>
      </c>
      <c r="E1502" s="49" t="n">
        <v>5.424788001874502</v>
      </c>
      <c r="F1502" s="49" t="n">
        <v>5.299920281076029</v>
      </c>
      <c r="G1502" s="49" t="n">
        <v>5.185302084839122</v>
      </c>
      <c r="H1502" s="49" t="n">
        <v>5.079213344487707</v>
      </c>
      <c r="I1502" s="49" t="n">
        <v>4.980327588824036</v>
      </c>
      <c r="J1502" s="49" t="n">
        <v>4.887601594306202</v>
      </c>
      <c r="K1502" s="49" t="n">
        <v>4.80020093644504</v>
      </c>
      <c r="L1502" s="49" t="n">
        <v>4.717448337765728</v>
      </c>
      <c r="M1502" s="49" t="n">
        <v>4.593019841991262</v>
      </c>
      <c r="N1502" s="49" t="n">
        <v>4.495337030080957</v>
      </c>
      <c r="O1502" s="49" t="n">
        <v>4.401130571616537</v>
      </c>
      <c r="P1502" s="49" t="n">
        <v>4.310545135276554</v>
      </c>
      <c r="Q1502" s="49" t="n">
        <v>4.224359636599827</v>
      </c>
      <c r="R1502" s="49" t="n">
        <v>4.140037199944327</v>
      </c>
      <c r="S1502" s="49" t="n">
        <v>4.057959910141598</v>
      </c>
      <c r="T1502" s="49" t="n">
        <v>3.98242309726747</v>
      </c>
      <c r="U1502" s="49" t="n">
        <v>3.906481963690026</v>
      </c>
      <c r="V1502" s="49" t="n">
        <v>3.830636530083486</v>
      </c>
      <c r="W1502" s="49" t="n">
        <v>3.764813189424299</v>
      </c>
      <c r="X1502" s="49" t="n">
        <v>3.701817640462513</v>
      </c>
      <c r="Y1502" s="49" t="n">
        <v>3.640310727857695</v>
      </c>
      <c r="Z1502" s="49" t="n">
        <v>3.587101673021072</v>
      </c>
      <c r="AA1502" s="49" t="n">
        <v>3.47351744326301</v>
      </c>
      <c r="AB1502" s="49" t="n">
        <v>3.407928964350305</v>
      </c>
      <c r="AC1502" s="49" t="n">
        <v>3.344593355026331</v>
      </c>
      <c r="AD1502" s="49" t="n">
        <v>3.283308777565292</v>
      </c>
      <c r="AE1502" s="49" t="n">
        <v>3.22389904008035</v>
      </c>
      <c r="AF1502" s="50" t="n">
        <v>3.166209394774662</v>
      </c>
    </row>
    <row r="1503" hidden="1" s="108">
      <c r="A1503" s="49" t="inlineStr">
        <is>
          <t>Turkey_Offshore_1_low_temp_optimistic</t>
        </is>
      </c>
      <c r="B1503" s="49" t="n">
        <v>6.38430370532388</v>
      </c>
      <c r="C1503" s="49" t="n">
        <v>6.15461161939492</v>
      </c>
      <c r="D1503" s="49" t="n">
        <v>5.962204975068402</v>
      </c>
      <c r="E1503" s="49" t="n">
        <v>5.796309193736937</v>
      </c>
      <c r="F1503" s="49" t="n">
        <v>5.650174140517126</v>
      </c>
      <c r="G1503" s="49" t="n">
        <v>5.519305066930233</v>
      </c>
      <c r="H1503" s="49" t="n">
        <v>5.400565825353878</v>
      </c>
      <c r="I1503" s="49" t="n">
        <v>5.291685689092201</v>
      </c>
      <c r="J1503" s="49" t="n">
        <v>5.190970343083479</v>
      </c>
      <c r="K1503" s="49" t="n">
        <v>5.097123650047519</v>
      </c>
      <c r="L1503" s="49" t="n">
        <v>5.009133019353238</v>
      </c>
      <c r="M1503" s="49" t="n">
        <v>4.844962801573444</v>
      </c>
      <c r="N1503" s="49" t="n">
        <v>4.702522956982778</v>
      </c>
      <c r="O1503" s="49" t="n">
        <v>4.574266038532519</v>
      </c>
      <c r="P1503" s="49" t="n">
        <v>4.457028651901451</v>
      </c>
      <c r="Q1503" s="49" t="n">
        <v>4.348852319302037</v>
      </c>
      <c r="R1503" s="49" t="n">
        <v>4.249049845121913</v>
      </c>
      <c r="S1503" s="49" t="n">
        <v>4.154536840620961</v>
      </c>
      <c r="T1503" s="49" t="n">
        <v>4.065516462610137</v>
      </c>
      <c r="U1503" s="49" t="n">
        <v>3.982339422137014</v>
      </c>
      <c r="V1503" s="49" t="n">
        <v>3.901141227310206</v>
      </c>
      <c r="W1503" s="49" t="n">
        <v>3.809626633167515</v>
      </c>
      <c r="X1503" s="49" t="n">
        <v>3.722255590444117</v>
      </c>
      <c r="Y1503" s="49" t="n">
        <v>3.640474834113864</v>
      </c>
      <c r="Z1503" s="49" t="n">
        <v>3.567156469719658</v>
      </c>
      <c r="AA1503" s="49" t="n">
        <v>3.46051095293382</v>
      </c>
      <c r="AB1503" s="49" t="n">
        <v>3.386529403692177</v>
      </c>
      <c r="AC1503" s="49" t="n">
        <v>3.316389193249349</v>
      </c>
      <c r="AD1503" s="49" t="n">
        <v>3.249601147655111</v>
      </c>
      <c r="AE1503" s="49" t="n">
        <v>3.185763905001617</v>
      </c>
      <c r="AF1503" s="50" t="n">
        <v>3.124544112827098</v>
      </c>
    </row>
    <row r="1504" hidden="1" s="108">
      <c r="A1504" s="49" t="inlineStr">
        <is>
          <t>Turkey_Offshore_2_low_temp_optimistic</t>
        </is>
      </c>
      <c r="B1504" s="49" t="n">
        <v>8.131298304300248</v>
      </c>
      <c r="C1504" s="49" t="n">
        <v>7.835302644971684</v>
      </c>
      <c r="D1504" s="49" t="n">
        <v>7.588233557917235</v>
      </c>
      <c r="E1504" s="49" t="n">
        <v>7.375945410132788</v>
      </c>
      <c r="F1504" s="49" t="n">
        <v>7.189576205755671</v>
      </c>
      <c r="G1504" s="49" t="n">
        <v>7.023225014253949</v>
      </c>
      <c r="H1504" s="49" t="n">
        <v>6.872774592623112</v>
      </c>
      <c r="I1504" s="49" t="n">
        <v>6.73524389603139</v>
      </c>
      <c r="J1504" s="49" t="n">
        <v>6.608408641379483</v>
      </c>
      <c r="K1504" s="49" t="n">
        <v>6.490567306461708</v>
      </c>
      <c r="L1504" s="49" t="n">
        <v>6.380390632292421</v>
      </c>
      <c r="M1504" s="49" t="n">
        <v>6.170711067102285</v>
      </c>
      <c r="N1504" s="49" t="n">
        <v>5.98950339129497</v>
      </c>
      <c r="O1504" s="49" t="n">
        <v>5.82686286167471</v>
      </c>
      <c r="P1504" s="49" t="n">
        <v>5.67863942045155</v>
      </c>
      <c r="Q1504" s="49" t="n">
        <v>5.542264362134754</v>
      </c>
      <c r="R1504" s="49" t="n">
        <v>5.416838018221299</v>
      </c>
      <c r="S1504" s="49" t="n">
        <v>5.298311776422227</v>
      </c>
      <c r="T1504" s="49" t="n">
        <v>5.18695441319288</v>
      </c>
      <c r="U1504" s="49" t="n">
        <v>5.083228617188722</v>
      </c>
      <c r="V1504" s="49" t="n">
        <v>4.982059412407479</v>
      </c>
      <c r="W1504" s="49" t="n">
        <v>4.867167662465667</v>
      </c>
      <c r="X1504" s="49" t="n">
        <v>4.75771829035437</v>
      </c>
      <c r="Y1504" s="49" t="n">
        <v>4.655618141996169</v>
      </c>
      <c r="Z1504" s="49" t="n">
        <v>4.564651013382825</v>
      </c>
      <c r="AA1504" s="49" t="n">
        <v>4.429848223660144</v>
      </c>
      <c r="AB1504" s="49" t="n">
        <v>4.338015159334767</v>
      </c>
      <c r="AC1504" s="49" t="n">
        <v>4.25124824824818</v>
      </c>
      <c r="AD1504" s="49" t="n">
        <v>4.168908166881595</v>
      </c>
      <c r="AE1504" s="49" t="n">
        <v>4.090470599157356</v>
      </c>
      <c r="AF1504" s="50" t="n">
        <v>4.01550029962978</v>
      </c>
    </row>
    <row r="1505" hidden="1" s="108">
      <c r="A1505" s="49" t="inlineStr">
        <is>
          <t>Turkey_PV_3_low_temp_optimistic</t>
        </is>
      </c>
      <c r="B1505" s="49" t="n">
        <v>3.037060338626561</v>
      </c>
      <c r="C1505" s="49" t="n">
        <v>2.88686695797358</v>
      </c>
      <c r="D1505" s="49" t="n">
        <v>2.760550986333572</v>
      </c>
      <c r="E1505" s="49" t="n">
        <v>2.651142928480744</v>
      </c>
      <c r="F1505" s="49" t="n">
        <v>2.554267770327185</v>
      </c>
      <c r="G1505" s="49" t="n">
        <v>2.467017468405375</v>
      </c>
      <c r="H1505" s="49" t="n">
        <v>2.387370976163583</v>
      </c>
      <c r="I1505" s="49" t="n">
        <v>2.313872576856306</v>
      </c>
      <c r="J1505" s="49" t="n">
        <v>2.24544252574645</v>
      </c>
      <c r="K1505" s="49" t="n">
        <v>2.181260050756896</v>
      </c>
      <c r="L1505" s="49" t="n">
        <v>2.120688099512277</v>
      </c>
      <c r="M1505" s="49" t="n">
        <v>2.048666159964323</v>
      </c>
      <c r="N1505" s="49" t="n">
        <v>1.981780353194346</v>
      </c>
      <c r="O1505" s="49" t="n">
        <v>1.918418117981974</v>
      </c>
      <c r="P1505" s="49" t="n">
        <v>1.858254900542266</v>
      </c>
      <c r="Q1505" s="49" t="n">
        <v>1.800273743250265</v>
      </c>
      <c r="R1505" s="49" t="n">
        <v>1.74385696382474</v>
      </c>
      <c r="S1505" s="49" t="n">
        <v>1.690213686412897</v>
      </c>
      <c r="T1505" s="49" t="n">
        <v>1.638423797402316</v>
      </c>
      <c r="U1505" s="49" t="n">
        <v>1.588612806839192</v>
      </c>
      <c r="V1505" s="49" t="n">
        <v>1.540044728520931</v>
      </c>
      <c r="W1505" s="49" t="n">
        <v>1.491270636844787</v>
      </c>
      <c r="X1505" s="49" t="n">
        <v>1.443264917309958</v>
      </c>
      <c r="Y1505" s="49" t="n">
        <v>1.397081263822811</v>
      </c>
      <c r="Z1505" s="49" t="n">
        <v>1.356600348036156</v>
      </c>
      <c r="AA1505" s="49" t="n">
        <v>1.292588591342998</v>
      </c>
      <c r="AB1505" s="49" t="n">
        <v>1.248275015984073</v>
      </c>
      <c r="AC1505" s="49" t="n">
        <v>1.205576427196964</v>
      </c>
      <c r="AD1505" s="49" t="n">
        <v>1.164316283752392</v>
      </c>
      <c r="AE1505" s="49" t="n">
        <v>1.124346125980461</v>
      </c>
      <c r="AF1505" s="50" t="n">
        <v>1.085539968213951</v>
      </c>
    </row>
    <row r="1506" hidden="1" s="108">
      <c r="A1506" s="49" t="inlineStr">
        <is>
          <t>Turkey_PV_4_low_temp_optimistic</t>
        </is>
      </c>
      <c r="B1506" s="49" t="n">
        <v>3.487679046902339</v>
      </c>
      <c r="C1506" s="49" t="n">
        <v>3.313416905183259</v>
      </c>
      <c r="D1506" s="49" t="n">
        <v>3.167102680453449</v>
      </c>
      <c r="E1506" s="49" t="n">
        <v>3.040574012448083</v>
      </c>
      <c r="F1506" s="49" t="n">
        <v>2.928706924589892</v>
      </c>
      <c r="G1506" s="49" t="n">
        <v>2.828095462337773</v>
      </c>
      <c r="H1506" s="49" t="n">
        <v>2.736372501075365</v>
      </c>
      <c r="I1506" s="49" t="n">
        <v>2.651833039721438</v>
      </c>
      <c r="J1506" s="49" t="n">
        <v>2.573212436490347</v>
      </c>
      <c r="K1506" s="49" t="n">
        <v>2.499549382647327</v>
      </c>
      <c r="L1506" s="49" t="n">
        <v>2.430097765991695</v>
      </c>
      <c r="M1506" s="49" t="n">
        <v>2.347386378930923</v>
      </c>
      <c r="N1506" s="49" t="n">
        <v>2.270658618868233</v>
      </c>
      <c r="O1506" s="49" t="n">
        <v>2.198031204654556</v>
      </c>
      <c r="P1506" s="49" t="n">
        <v>2.129124894765623</v>
      </c>
      <c r="Q1506" s="49" t="n">
        <v>2.06275225108247</v>
      </c>
      <c r="R1506" s="49" t="n">
        <v>1.998192158150804</v>
      </c>
      <c r="S1506" s="49" t="n">
        <v>1.936855922814661</v>
      </c>
      <c r="T1506" s="49" t="n">
        <v>1.877669397431476</v>
      </c>
      <c r="U1506" s="49" t="n">
        <v>1.820778994294206</v>
      </c>
      <c r="V1506" s="49" t="n">
        <v>1.765325708731422</v>
      </c>
      <c r="W1506" s="49" t="n">
        <v>1.709618579506852</v>
      </c>
      <c r="X1506" s="49" t="n">
        <v>1.654801376397872</v>
      </c>
      <c r="Y1506" s="49" t="n">
        <v>1.602104924408501</v>
      </c>
      <c r="Z1506" s="49" t="n">
        <v>1.556062923835947</v>
      </c>
      <c r="AA1506" s="49" t="n">
        <v>1.482528159922127</v>
      </c>
      <c r="AB1506" s="49" t="n">
        <v>1.431994768181562</v>
      </c>
      <c r="AC1506" s="49" t="n">
        <v>1.383343099813329</v>
      </c>
      <c r="AD1506" s="49" t="n">
        <v>1.336367868150784</v>
      </c>
      <c r="AE1506" s="49" t="n">
        <v>1.290896461167478</v>
      </c>
      <c r="AF1506" s="50" t="n">
        <v>1.246782415894239</v>
      </c>
    </row>
    <row r="1507" hidden="1" s="108">
      <c r="A1507" s="49" t="inlineStr">
        <is>
          <t>Turkey_Onshore_3_high_temp_optimistic</t>
        </is>
      </c>
      <c r="B1507" s="49" t="n">
        <v>7.416470184728606</v>
      </c>
      <c r="C1507" s="49" t="n">
        <v>7.090572367640098</v>
      </c>
      <c r="D1507" s="49" t="n">
        <v>6.781350441974283</v>
      </c>
      <c r="E1507" s="49" t="n">
        <v>6.484076185576052</v>
      </c>
      <c r="F1507" s="49" t="n">
        <v>6.195308345445845</v>
      </c>
      <c r="G1507" s="49" t="n">
        <v>5.912435446934011</v>
      </c>
      <c r="H1507" s="49" t="n">
        <v>5.633400603434103</v>
      </c>
      <c r="I1507" s="49" t="n">
        <v>5.356527635534128</v>
      </c>
      <c r="J1507" s="49" t="n">
        <v>5.080406531331031</v>
      </c>
      <c r="K1507" s="49" t="n">
        <v>4.803815147846597</v>
      </c>
      <c r="L1507" s="49" t="n">
        <v>4.52566381665193</v>
      </c>
      <c r="M1507" s="49" t="n">
        <v>4.425503634703742</v>
      </c>
      <c r="N1507" s="49" t="n">
        <v>4.348059619806258</v>
      </c>
      <c r="O1507" s="49" t="n">
        <v>4.273106981482954</v>
      </c>
      <c r="P1507" s="49" t="n">
        <v>4.200805738466056</v>
      </c>
      <c r="Q1507" s="49" t="n">
        <v>4.131878292127492</v>
      </c>
      <c r="R1507" s="49" t="n">
        <v>4.064113304757388</v>
      </c>
      <c r="S1507" s="49" t="n">
        <v>3.99786924262314</v>
      </c>
      <c r="T1507" s="49" t="n">
        <v>3.937002374423999</v>
      </c>
      <c r="U1507" s="49" t="n">
        <v>3.875349880968292</v>
      </c>
      <c r="V1507" s="49" t="n">
        <v>3.813360224476386</v>
      </c>
      <c r="W1507" s="49" t="n">
        <v>3.759874684006294</v>
      </c>
      <c r="X1507" s="49" t="n">
        <v>3.708592287279106</v>
      </c>
      <c r="Y1507" s="49" t="n">
        <v>3.658324440228637</v>
      </c>
      <c r="Z1507" s="49" t="n">
        <v>3.615271276708329</v>
      </c>
      <c r="AA1507" s="49" t="n">
        <v>3.516938255178252</v>
      </c>
      <c r="AB1507" s="49" t="n">
        <v>3.461869524374588</v>
      </c>
      <c r="AC1507" s="49" t="n">
        <v>3.408529359442678</v>
      </c>
      <c r="AD1507" s="49" t="n">
        <v>3.356752185044271</v>
      </c>
      <c r="AE1507" s="49" t="n">
        <v>3.306393900955278</v>
      </c>
      <c r="AF1507" s="50" t="n">
        <v>3.257328342037949</v>
      </c>
    </row>
    <row r="1508" hidden="1" s="108">
      <c r="A1508" s="49" t="inlineStr">
        <is>
          <t>Turkey_Offshore_1_high_temp_optimistic</t>
        </is>
      </c>
      <c r="B1508" s="49" t="n">
        <v>7.721817141839145</v>
      </c>
      <c r="C1508" s="49" t="n">
        <v>7.350793682713999</v>
      </c>
      <c r="D1508" s="49" t="n">
        <v>7.013099272109478</v>
      </c>
      <c r="E1508" s="49" t="n">
        <v>6.697930380575645</v>
      </c>
      <c r="F1508" s="49" t="n">
        <v>6.398415585107891</v>
      </c>
      <c r="G1508" s="49" t="n">
        <v>6.109883085671214</v>
      </c>
      <c r="H1508" s="49" t="n">
        <v>5.828980730199731</v>
      </c>
      <c r="I1508" s="49" t="n">
        <v>5.553190783984481</v>
      </c>
      <c r="J1508" s="49" t="n">
        <v>5.280544479771971</v>
      </c>
      <c r="K1508" s="49" t="n">
        <v>5.009444962369264</v>
      </c>
      <c r="L1508" s="49" t="n">
        <v>4.738552419603213</v>
      </c>
      <c r="M1508" s="49" t="n">
        <v>4.605299531927468</v>
      </c>
      <c r="N1508" s="49" t="n">
        <v>4.490041141272951</v>
      </c>
      <c r="O1508" s="49" t="n">
        <v>4.386368367597963</v>
      </c>
      <c r="P1508" s="49" t="n">
        <v>4.29163249508111</v>
      </c>
      <c r="Q1508" s="49" t="n">
        <v>4.204208594288704</v>
      </c>
      <c r="R1508" s="49" t="n">
        <v>4.123572177936444</v>
      </c>
      <c r="S1508" s="49" t="n">
        <v>4.047063626626217</v>
      </c>
      <c r="T1508" s="49" t="n">
        <v>3.974912876908808</v>
      </c>
      <c r="U1508" s="49" t="n">
        <v>3.907483698010309</v>
      </c>
      <c r="V1508" s="49" t="n">
        <v>3.841367440955723</v>
      </c>
      <c r="W1508" s="49" t="n">
        <v>3.765388232042793</v>
      </c>
      <c r="X1508" s="49" t="n">
        <v>3.692663885446758</v>
      </c>
      <c r="Y1508" s="49" t="n">
        <v>3.624539773973128</v>
      </c>
      <c r="Z1508" s="49" t="n">
        <v>3.563669462004711</v>
      </c>
      <c r="AA1508" s="49" t="n">
        <v>3.472115118260005</v>
      </c>
      <c r="AB1508" s="49" t="n">
        <v>3.409810040522947</v>
      </c>
      <c r="AC1508" s="49" t="n">
        <v>3.350651102770446</v>
      </c>
      <c r="AD1508" s="49" t="n">
        <v>3.294223408529155</v>
      </c>
      <c r="AE1508" s="49" t="n">
        <v>3.240187434429138</v>
      </c>
      <c r="AF1508" s="50" t="n">
        <v>3.188261970606823</v>
      </c>
    </row>
    <row r="1509" hidden="1" s="108">
      <c r="A1509" s="49" t="inlineStr">
        <is>
          <t>Turkey_Offshore_2_high_temp_optimistic</t>
        </is>
      </c>
      <c r="B1509" s="49" t="n">
        <v>9.262333835631578</v>
      </c>
      <c r="C1509" s="49" t="n">
        <v>8.828251759306553</v>
      </c>
      <c r="D1509" s="49" t="n">
        <v>8.437521012353869</v>
      </c>
      <c r="E1509" s="49" t="n">
        <v>8.07652467264553</v>
      </c>
      <c r="F1509" s="49" t="n">
        <v>7.736638439246152</v>
      </c>
      <c r="G1509" s="49" t="n">
        <v>7.412033464424997</v>
      </c>
      <c r="H1509" s="49" t="n">
        <v>7.098560946453286</v>
      </c>
      <c r="I1509" s="49" t="n">
        <v>6.793137585339839</v>
      </c>
      <c r="J1509" s="49" t="n">
        <v>6.493384537414385</v>
      </c>
      <c r="K1509" s="49" t="n">
        <v>6.197403945040184</v>
      </c>
      <c r="L1509" s="49" t="n">
        <v>5.903634443339432</v>
      </c>
      <c r="M1509" s="49" t="n">
        <v>5.735592721031114</v>
      </c>
      <c r="N1509" s="49" t="n">
        <v>5.590973645546575</v>
      </c>
      <c r="O1509" s="49" t="n">
        <v>5.461426469070489</v>
      </c>
      <c r="P1509" s="49" t="n">
        <v>5.343499391502893</v>
      </c>
      <c r="Q1509" s="49" t="n">
        <v>5.235074620576206</v>
      </c>
      <c r="R1509" s="49" t="n">
        <v>5.13546786882216</v>
      </c>
      <c r="S1509" s="49" t="n">
        <v>5.04121456766114</v>
      </c>
      <c r="T1509" s="49" t="n">
        <v>4.952613486280372</v>
      </c>
      <c r="U1509" s="49" t="n">
        <v>4.870137589858394</v>
      </c>
      <c r="V1509" s="49" t="n">
        <v>4.789347972471412</v>
      </c>
      <c r="W1509" s="49" t="n">
        <v>4.695662237068325</v>
      </c>
      <c r="X1509" s="49" t="n">
        <v>4.606207969487171</v>
      </c>
      <c r="Y1509" s="49" t="n">
        <v>4.522740249195039</v>
      </c>
      <c r="Z1509" s="49" t="n">
        <v>4.448720123310262</v>
      </c>
      <c r="AA1509" s="49" t="n">
        <v>4.334710068867579</v>
      </c>
      <c r="AB1509" s="49" t="n">
        <v>4.258810858099901</v>
      </c>
      <c r="AC1509" s="49" t="n">
        <v>4.187012226007002</v>
      </c>
      <c r="AD1509" s="49" t="n">
        <v>4.11877558401072</v>
      </c>
      <c r="AE1509" s="49" t="n">
        <v>4.053660255791141</v>
      </c>
      <c r="AF1509" s="50" t="n">
        <v>3.991301313474102</v>
      </c>
    </row>
    <row r="1510" hidden="1" s="108">
      <c r="A1510" s="49" t="inlineStr">
        <is>
          <t>Turkey_PV_3_high_temp_optimistic</t>
        </is>
      </c>
      <c r="B1510" s="49" t="n">
        <v>6.072825669241697</v>
      </c>
      <c r="C1510" s="49" t="n">
        <v>5.657985094620718</v>
      </c>
      <c r="D1510" s="49" t="n">
        <v>5.270026022510603</v>
      </c>
      <c r="E1510" s="49" t="n">
        <v>4.900405995979821</v>
      </c>
      <c r="F1510" s="49" t="n">
        <v>4.543711806296869</v>
      </c>
      <c r="G1510" s="49" t="n">
        <v>4.196302731218117</v>
      </c>
      <c r="H1510" s="49" t="n">
        <v>3.855611223483787</v>
      </c>
      <c r="I1510" s="49" t="n">
        <v>3.519754250835591</v>
      </c>
      <c r="J1510" s="49" t="n">
        <v>3.187304005175966</v>
      </c>
      <c r="K1510" s="49" t="n">
        <v>2.857145901789308</v>
      </c>
      <c r="L1510" s="49" t="n">
        <v>2.528387014276839</v>
      </c>
      <c r="M1510" s="49" t="n">
        <v>2.461739248925964</v>
      </c>
      <c r="N1510" s="49" t="n">
        <v>2.399375306356321</v>
      </c>
      <c r="O1510" s="49" t="n">
        <v>2.339861659429169</v>
      </c>
      <c r="P1510" s="49" t="n">
        <v>2.282938430942251</v>
      </c>
      <c r="Q1510" s="49" t="n">
        <v>2.227692929314387</v>
      </c>
      <c r="R1510" s="49" t="n">
        <v>2.173571223636692</v>
      </c>
      <c r="S1510" s="49" t="n">
        <v>2.121732496445717</v>
      </c>
      <c r="T1510" s="49" t="n">
        <v>2.071338394573412</v>
      </c>
      <c r="U1510" s="49" t="n">
        <v>2.022530397014264</v>
      </c>
      <c r="V1510" s="49" t="n">
        <v>1.974629163731076</v>
      </c>
      <c r="W1510" s="49" t="n">
        <v>1.926187255573137</v>
      </c>
      <c r="X1510" s="49" t="n">
        <v>1.878237876909603</v>
      </c>
      <c r="Y1510" s="49" t="n">
        <v>1.831808577676664</v>
      </c>
      <c r="Z1510" s="49" t="n">
        <v>1.790686118641392</v>
      </c>
      <c r="AA1510" s="49" t="n">
        <v>1.726458343820094</v>
      </c>
      <c r="AB1510" s="49" t="n">
        <v>1.681132440059398</v>
      </c>
      <c r="AC1510" s="49" t="n">
        <v>1.637180744019183</v>
      </c>
      <c r="AD1510" s="49" t="n">
        <v>1.59444814142207</v>
      </c>
      <c r="AE1510" s="49" t="n">
        <v>1.552804608066915</v>
      </c>
      <c r="AF1510" s="50" t="n">
        <v>1.512140175914782</v>
      </c>
    </row>
    <row r="1511" hidden="1" s="108">
      <c r="A1511" s="49" t="inlineStr">
        <is>
          <t>Turkey_PV_4_high_temp_optimistic</t>
        </is>
      </c>
      <c r="B1511" s="49" t="n">
        <v>6.833926705323389</v>
      </c>
      <c r="C1511" s="49" t="n">
        <v>6.367208810059084</v>
      </c>
      <c r="D1511" s="49" t="n">
        <v>5.931934197583765</v>
      </c>
      <c r="E1511" s="49" t="n">
        <v>5.518075228191772</v>
      </c>
      <c r="F1511" s="49" t="n">
        <v>5.119275521963544</v>
      </c>
      <c r="G1511" s="49" t="n">
        <v>4.731257981855403</v>
      </c>
      <c r="H1511" s="49" t="n">
        <v>4.351004234577125</v>
      </c>
      <c r="I1511" s="49" t="n">
        <v>3.976298571668583</v>
      </c>
      <c r="J1511" s="49" t="n">
        <v>3.605458883230648</v>
      </c>
      <c r="K1511" s="49" t="n">
        <v>3.23717001021787</v>
      </c>
      <c r="L1511" s="49" t="n">
        <v>2.870376272179645</v>
      </c>
      <c r="M1511" s="49" t="n">
        <v>2.794187223686503</v>
      </c>
      <c r="N1511" s="49" t="n">
        <v>2.723005019157489</v>
      </c>
      <c r="O1511" s="49" t="n">
        <v>2.655152048940111</v>
      </c>
      <c r="P1511" s="49" t="n">
        <v>2.590325071794107</v>
      </c>
      <c r="Q1511" s="49" t="n">
        <v>2.527455623771634</v>
      </c>
      <c r="R1511" s="49" t="n">
        <v>2.465895177102623</v>
      </c>
      <c r="S1511" s="49" t="n">
        <v>2.407003032440844</v>
      </c>
      <c r="T1511" s="49" t="n">
        <v>2.349797304764663</v>
      </c>
      <c r="U1511" s="49" t="n">
        <v>2.294444484916881</v>
      </c>
      <c r="V1511" s="49" t="n">
        <v>2.240148585553256</v>
      </c>
      <c r="W1511" s="49" t="n">
        <v>2.185219254155043</v>
      </c>
      <c r="X1511" s="49" t="n">
        <v>2.130860419052294</v>
      </c>
      <c r="Y1511" s="49" t="n">
        <v>2.078276755270553</v>
      </c>
      <c r="Z1511" s="49" t="n">
        <v>2.031907293239876</v>
      </c>
      <c r="AA1511" s="49" t="n">
        <v>1.958444700165704</v>
      </c>
      <c r="AB1511" s="49" t="n">
        <v>1.907134181457782</v>
      </c>
      <c r="AC1511" s="49" t="n">
        <v>1.857427203008633</v>
      </c>
      <c r="AD1511" s="49" t="n">
        <v>1.809141691013343</v>
      </c>
      <c r="AE1511" s="49" t="n">
        <v>1.76212502688162</v>
      </c>
      <c r="AF1511" s="50" t="n">
        <v>1.716248137760782</v>
      </c>
    </row>
    <row r="1512" hidden="1" s="108">
      <c r="A1512" s="49" t="inlineStr">
        <is>
          <t>Trinidad_and_Tobago_Offshore_1_low_temp_optimistic</t>
        </is>
      </c>
      <c r="B1512" s="49" t="n">
        <v>4.812592535510869</v>
      </c>
      <c r="C1512" s="49" t="n">
        <v>4.639159928005324</v>
      </c>
      <c r="D1512" s="49" t="n">
        <v>4.493953304937529</v>
      </c>
      <c r="E1512" s="49" t="n">
        <v>4.368815462242496</v>
      </c>
      <c r="F1512" s="49" t="n">
        <v>4.258636021607074</v>
      </c>
      <c r="G1512" s="49" t="n">
        <v>4.160012112546285</v>
      </c>
      <c r="H1512" s="49" t="n">
        <v>4.070569433996852</v>
      </c>
      <c r="I1512" s="49" t="n">
        <v>3.988588877654539</v>
      </c>
      <c r="J1512" s="49" t="n">
        <v>3.912787724818839</v>
      </c>
      <c r="K1512" s="49" t="n">
        <v>3.842184709108171</v>
      </c>
      <c r="L1512" s="49" t="n">
        <v>3.776013231522826</v>
      </c>
      <c r="M1512" s="49" t="n">
        <v>3.652193489154672</v>
      </c>
      <c r="N1512" s="49" t="n">
        <v>3.544822177256561</v>
      </c>
      <c r="O1512" s="49" t="n">
        <v>3.448187726884094</v>
      </c>
      <c r="P1512" s="49" t="n">
        <v>3.359896887527857</v>
      </c>
      <c r="Q1512" s="49" t="n">
        <v>3.278468233954664</v>
      </c>
      <c r="R1512" s="49" t="n">
        <v>3.203382809567286</v>
      </c>
      <c r="S1512" s="49" t="n">
        <v>3.132305573462521</v>
      </c>
      <c r="T1512" s="49" t="n">
        <v>3.065391310869581</v>
      </c>
      <c r="U1512" s="49" t="n">
        <v>3.002906668950782</v>
      </c>
      <c r="V1512" s="49" t="n">
        <v>2.941924461574884</v>
      </c>
      <c r="W1512" s="49" t="n">
        <v>2.873052617901461</v>
      </c>
      <c r="X1512" s="49" t="n">
        <v>2.807338683294566</v>
      </c>
      <c r="Y1512" s="49" t="n">
        <v>2.745881363406221</v>
      </c>
      <c r="Z1512" s="49" t="n">
        <v>2.690861297041406</v>
      </c>
      <c r="AA1512" s="49" t="n">
        <v>2.610584479096991</v>
      </c>
      <c r="AB1512" s="49" t="n">
        <v>2.55510058490617</v>
      </c>
      <c r="AC1512" s="49" t="n">
        <v>2.502553789680281</v>
      </c>
      <c r="AD1512" s="49" t="n">
        <v>2.452574751187028</v>
      </c>
      <c r="AE1512" s="49" t="n">
        <v>2.404860518422622</v>
      </c>
      <c r="AF1512" s="50" t="n">
        <v>2.359159560505228</v>
      </c>
    </row>
    <row r="1513" hidden="1" s="108">
      <c r="A1513" s="49" t="inlineStr">
        <is>
          <t>Trinidad_and_Tobago_Offshore_2_low_temp_optimistic</t>
        </is>
      </c>
      <c r="B1513" s="49" t="n">
        <v>6.075677925793423</v>
      </c>
      <c r="C1513" s="49" t="n">
        <v>5.854183825163379</v>
      </c>
      <c r="D1513" s="49" t="n">
        <v>5.669383859909177</v>
      </c>
      <c r="E1513" s="49" t="n">
        <v>5.510668385765695</v>
      </c>
      <c r="F1513" s="49" t="n">
        <v>5.371390648650658</v>
      </c>
      <c r="G1513" s="49" t="n">
        <v>5.247124784392127</v>
      </c>
      <c r="H1513" s="49" t="n">
        <v>5.134782749174701</v>
      </c>
      <c r="I1513" s="49" t="n">
        <v>5.03212868261557</v>
      </c>
      <c r="J1513" s="49" t="n">
        <v>4.937494318768612</v>
      </c>
      <c r="K1513" s="49" t="n">
        <v>4.849603478301499</v>
      </c>
      <c r="L1513" s="49" t="n">
        <v>4.767459190614346</v>
      </c>
      <c r="M1513" s="49" t="n">
        <v>4.610720569916519</v>
      </c>
      <c r="N1513" s="49" t="n">
        <v>4.475333086226493</v>
      </c>
      <c r="O1513" s="49" t="n">
        <v>4.353871647245215</v>
      </c>
      <c r="P1513" s="49" t="n">
        <v>4.243226169037274</v>
      </c>
      <c r="Q1513" s="49" t="n">
        <v>4.141472018523117</v>
      </c>
      <c r="R1513" s="49" t="n">
        <v>4.047936398087585</v>
      </c>
      <c r="S1513" s="49" t="n">
        <v>3.959582821926853</v>
      </c>
      <c r="T1513" s="49" t="n">
        <v>3.876614354445109</v>
      </c>
      <c r="U1513" s="49" t="n">
        <v>3.799379731550869</v>
      </c>
      <c r="V1513" s="49" t="n">
        <v>3.724070277130905</v>
      </c>
      <c r="W1513" s="49" t="n">
        <v>3.638421535080985</v>
      </c>
      <c r="X1513" s="49" t="n">
        <v>3.556856464611922</v>
      </c>
      <c r="Y1513" s="49" t="n">
        <v>3.480807094273262</v>
      </c>
      <c r="Z1513" s="49" t="n">
        <v>3.41311489792731</v>
      </c>
      <c r="AA1513" s="49" t="n">
        <v>3.312506295030596</v>
      </c>
      <c r="AB1513" s="49" t="n">
        <v>3.244159870613254</v>
      </c>
      <c r="AC1513" s="49" t="n">
        <v>3.179616033442765</v>
      </c>
      <c r="AD1513" s="49" t="n">
        <v>3.118395008845868</v>
      </c>
      <c r="AE1513" s="49" t="n">
        <v>3.060103343569519</v>
      </c>
      <c r="AF1513" s="50" t="n">
        <v>3.004414437965909</v>
      </c>
    </row>
    <row r="1514" hidden="1" s="108">
      <c r="A1514" s="49" t="inlineStr">
        <is>
          <t>Trinidad_and_Tobago_PV_4_low_temp_optimistic</t>
        </is>
      </c>
      <c r="B1514" s="49" t="n">
        <v>3.403499779474454</v>
      </c>
      <c r="C1514" s="49" t="n">
        <v>3.229910830511227</v>
      </c>
      <c r="D1514" s="49" t="n">
        <v>3.084578680306941</v>
      </c>
      <c r="E1514" s="49" t="n">
        <v>2.959251509130669</v>
      </c>
      <c r="F1514" s="49" t="n">
        <v>2.848749451897977</v>
      </c>
      <c r="G1514" s="49" t="n">
        <v>2.749629546376272</v>
      </c>
      <c r="H1514" s="49" t="n">
        <v>2.659499016433203</v>
      </c>
      <c r="I1514" s="49" t="n">
        <v>2.576634409899286</v>
      </c>
      <c r="J1514" s="49" t="n">
        <v>2.499757398303932</v>
      </c>
      <c r="K1514" s="49" t="n">
        <v>2.427896251884735</v>
      </c>
      <c r="L1514" s="49" t="n">
        <v>2.360296743216689</v>
      </c>
      <c r="M1514" s="49" t="n">
        <v>2.279527015958247</v>
      </c>
      <c r="N1514" s="49" t="n">
        <v>2.204802811080722</v>
      </c>
      <c r="O1514" s="49" t="n">
        <v>2.134210806490663</v>
      </c>
      <c r="P1514" s="49" t="n">
        <v>2.067365518469623</v>
      </c>
      <c r="Q1514" s="49" t="n">
        <v>2.003061012314011</v>
      </c>
      <c r="R1514" s="49" t="n">
        <v>1.940565177182965</v>
      </c>
      <c r="S1514" s="49" t="n">
        <v>1.881310821525239</v>
      </c>
      <c r="T1514" s="49" t="n">
        <v>1.824207405136179</v>
      </c>
      <c r="U1514" s="49" t="n">
        <v>1.769403560480068</v>
      </c>
      <c r="V1514" s="49" t="n">
        <v>1.716027499853424</v>
      </c>
      <c r="W1514" s="49" t="n">
        <v>1.662371623402855</v>
      </c>
      <c r="X1514" s="49" t="n">
        <v>1.609584960872422</v>
      </c>
      <c r="Y1514" s="49" t="n">
        <v>1.558915826020877</v>
      </c>
      <c r="Z1514" s="49" t="n">
        <v>1.514960017696777</v>
      </c>
      <c r="AA1514" s="49" t="n">
        <v>1.443100530124398</v>
      </c>
      <c r="AB1514" s="49" t="n">
        <v>1.394528593291054</v>
      </c>
      <c r="AC1514" s="49" t="n">
        <v>1.347830596690105</v>
      </c>
      <c r="AD1514" s="49" t="n">
        <v>1.302797807940629</v>
      </c>
      <c r="AE1514" s="49" t="n">
        <v>1.259254753372637</v>
      </c>
      <c r="AF1514" s="50" t="n">
        <v>1.21705257483311</v>
      </c>
    </row>
    <row r="1515" hidden="1" s="108">
      <c r="A1515" s="49" t="inlineStr">
        <is>
          <t>Trinidad_and_Tobago_Offshore_1_high_temp_optimistic</t>
        </is>
      </c>
      <c r="B1515" s="49" t="n">
        <v>5.884820726156848</v>
      </c>
      <c r="C1515" s="49" t="n">
        <v>5.594432417939954</v>
      </c>
      <c r="D1515" s="49" t="n">
        <v>5.329305382416339</v>
      </c>
      <c r="E1515" s="49" t="n">
        <v>5.081702774215406</v>
      </c>
      <c r="F1515" s="49" t="n">
        <v>4.846744942761449</v>
      </c>
      <c r="G1515" s="49" t="n">
        <v>4.621154358385342</v>
      </c>
      <c r="H1515" s="49" t="n">
        <v>4.402618714095729</v>
      </c>
      <c r="I1515" s="49" t="n">
        <v>4.189440277571357</v>
      </c>
      <c r="J1515" s="49" t="n">
        <v>3.980330153672634</v>
      </c>
      <c r="K1515" s="49" t="n">
        <v>3.774281225054283</v>
      </c>
      <c r="L1515" s="49" t="n">
        <v>3.570486295943426</v>
      </c>
      <c r="M1515" s="49" t="n">
        <v>3.47021314063861</v>
      </c>
      <c r="N1515" s="49" t="n">
        <v>3.383431648327068</v>
      </c>
      <c r="O1515" s="49" t="n">
        <v>3.305337718230821</v>
      </c>
      <c r="P1515" s="49" t="n">
        <v>3.233946122254078</v>
      </c>
      <c r="Q1515" s="49" t="n">
        <v>3.168039060668335</v>
      </c>
      <c r="R1515" s="49" t="n">
        <v>3.107223789048895</v>
      </c>
      <c r="S1515" s="49" t="n">
        <v>3.049506285572126</v>
      </c>
      <c r="T1515" s="49" t="n">
        <v>2.995059306259174</v>
      </c>
      <c r="U1515" s="49" t="n">
        <v>2.94415600778906</v>
      </c>
      <c r="V1515" s="49" t="n">
        <v>2.894240185643173</v>
      </c>
      <c r="W1515" s="49" t="n">
        <v>2.836910290970422</v>
      </c>
      <c r="X1515" s="49" t="n">
        <v>2.782027469556744</v>
      </c>
      <c r="Y1515" s="49" t="n">
        <v>2.73060192302864</v>
      </c>
      <c r="Z1515" s="49" t="n">
        <v>2.68462595982126</v>
      </c>
      <c r="AA1515" s="49" t="n">
        <v>2.615630842332384</v>
      </c>
      <c r="AB1515" s="49" t="n">
        <v>2.568590934582311</v>
      </c>
      <c r="AC1515" s="49" t="n">
        <v>2.523920139129601</v>
      </c>
      <c r="AD1515" s="49" t="n">
        <v>2.481307821913851</v>
      </c>
      <c r="AE1515" s="49" t="n">
        <v>2.440499804847984</v>
      </c>
      <c r="AF1515" s="50" t="n">
        <v>2.401285587074516</v>
      </c>
    </row>
    <row r="1516" hidden="1" s="108">
      <c r="A1516" s="49" t="inlineStr">
        <is>
          <t>Trinidad_and_Tobago_Offshore_2_high_temp_optimistic</t>
        </is>
      </c>
      <c r="B1516" s="49" t="n">
        <v>6.966143284392317</v>
      </c>
      <c r="C1516" s="49" t="n">
        <v>6.632322891435503</v>
      </c>
      <c r="D1516" s="49" t="n">
        <v>6.331166508748681</v>
      </c>
      <c r="E1516" s="49" t="n">
        <v>6.052864193846214</v>
      </c>
      <c r="F1516" s="49" t="n">
        <v>5.791240857622957</v>
      </c>
      <c r="G1516" s="49" t="n">
        <v>5.542159731265707</v>
      </c>
      <c r="H1516" s="49" t="n">
        <v>5.30271236052105</v>
      </c>
      <c r="I1516" s="49" t="n">
        <v>5.070772760463164</v>
      </c>
      <c r="J1516" s="49" t="n">
        <v>4.844735900398634</v>
      </c>
      <c r="K1516" s="49" t="n">
        <v>4.623356259339348</v>
      </c>
      <c r="L1516" s="49" t="n">
        <v>4.405643870879851</v>
      </c>
      <c r="M1516" s="49" t="n">
        <v>4.280275726686549</v>
      </c>
      <c r="N1516" s="49" t="n">
        <v>4.172365043022036</v>
      </c>
      <c r="O1516" s="49" t="n">
        <v>4.075689348227948</v>
      </c>
      <c r="P1516" s="49" t="n">
        <v>3.987677179745573</v>
      </c>
      <c r="Q1516" s="49" t="n">
        <v>3.906751095156127</v>
      </c>
      <c r="R1516" s="49" t="n">
        <v>3.832402206402345</v>
      </c>
      <c r="S1516" s="49" t="n">
        <v>3.762048061537152</v>
      </c>
      <c r="T1516" s="49" t="n">
        <v>3.69591225170754</v>
      </c>
      <c r="U1516" s="49" t="n">
        <v>3.634348360507725</v>
      </c>
      <c r="V1516" s="49" t="n">
        <v>3.574046222576901</v>
      </c>
      <c r="W1516" s="49" t="n">
        <v>3.504121978865133</v>
      </c>
      <c r="X1516" s="49" t="n">
        <v>3.437357424541307</v>
      </c>
      <c r="Y1516" s="49" t="n">
        <v>3.375062610647068</v>
      </c>
      <c r="Z1516" s="49" t="n">
        <v>3.319820840231423</v>
      </c>
      <c r="AA1516" s="49" t="n">
        <v>3.234744243909143</v>
      </c>
      <c r="AB1516" s="49" t="n">
        <v>3.178107888319567</v>
      </c>
      <c r="AC1516" s="49" t="n">
        <v>3.124536410092156</v>
      </c>
      <c r="AD1516" s="49" t="n">
        <v>3.073628488956985</v>
      </c>
      <c r="AE1516" s="49" t="n">
        <v>3.025055777203079</v>
      </c>
      <c r="AF1516" s="50" t="n">
        <v>2.97854638057071</v>
      </c>
    </row>
    <row r="1517" hidden="1" s="108">
      <c r="A1517" s="49" t="inlineStr">
        <is>
          <t>Trinidad_and_Tobago_PV_4_high_temp_optimistic</t>
        </is>
      </c>
      <c r="B1517" s="49" t="n">
        <v>6.400263424801813</v>
      </c>
      <c r="C1517" s="49" t="n">
        <v>5.962769336246424</v>
      </c>
      <c r="D1517" s="49" t="n">
        <v>5.556471853938687</v>
      </c>
      <c r="E1517" s="49" t="n">
        <v>5.171579477747092</v>
      </c>
      <c r="F1517" s="49" t="n">
        <v>4.801895432077893</v>
      </c>
      <c r="G1517" s="49" t="n">
        <v>4.443258816242908</v>
      </c>
      <c r="H1517" s="49" t="n">
        <v>4.092741303499505</v>
      </c>
      <c r="I1517" s="49" t="n">
        <v>3.748200786268861</v>
      </c>
      <c r="J1517" s="49" t="n">
        <v>3.40801811157922</v>
      </c>
      <c r="K1517" s="49" t="n">
        <v>3.070934083936065</v>
      </c>
      <c r="L1517" s="49" t="n">
        <v>2.735944393819986</v>
      </c>
      <c r="M1517" s="49" t="n">
        <v>2.662267717766852</v>
      </c>
      <c r="N1517" s="49" t="n">
        <v>2.59366479198632</v>
      </c>
      <c r="O1517" s="49" t="n">
        <v>2.528430895012676</v>
      </c>
      <c r="P1517" s="49" t="n">
        <v>2.466256363655237</v>
      </c>
      <c r="Q1517" s="49" t="n">
        <v>2.406056202917173</v>
      </c>
      <c r="R1517" s="49" t="n">
        <v>2.347172009672791</v>
      </c>
      <c r="S1517" s="49" t="n">
        <v>2.290980211243872</v>
      </c>
      <c r="T1517" s="49" t="n">
        <v>2.236484564904191</v>
      </c>
      <c r="U1517" s="49" t="n">
        <v>2.183852686105358</v>
      </c>
      <c r="V1517" s="49" t="n">
        <v>2.132277602882089</v>
      </c>
      <c r="W1517" s="49" t="n">
        <v>2.080036960426132</v>
      </c>
      <c r="X1517" s="49" t="n">
        <v>2.028361999116284</v>
      </c>
      <c r="Y1517" s="49" t="n">
        <v>1.978472984688658</v>
      </c>
      <c r="Z1517" s="49" t="n">
        <v>1.934866817691693</v>
      </c>
      <c r="AA1517" s="49" t="n">
        <v>1.863804900027785</v>
      </c>
      <c r="AB1517" s="49" t="n">
        <v>1.815169527287466</v>
      </c>
      <c r="AC1517" s="49" t="n">
        <v>1.768147742364029</v>
      </c>
      <c r="AD1517" s="49" t="n">
        <v>1.7225556076636</v>
      </c>
      <c r="AE1517" s="49" t="n">
        <v>1.678238953543699</v>
      </c>
      <c r="AF1517" s="50" t="n">
        <v>1.635067405552864</v>
      </c>
    </row>
    <row r="1518" hidden="1" s="108">
      <c r="A1518" s="49" t="inlineStr">
        <is>
          <t>Taiwan_Onshore_3_low_temp_optimistic</t>
        </is>
      </c>
      <c r="B1518" s="49" t="n">
        <v>3.984905684043043</v>
      </c>
      <c r="C1518" s="49" t="n">
        <v>3.870663628106241</v>
      </c>
      <c r="D1518" s="49" t="n">
        <v>3.76865917595637</v>
      </c>
      <c r="E1518" s="49" t="n">
        <v>3.676215265919074</v>
      </c>
      <c r="F1518" s="49" t="n">
        <v>3.591434652426259</v>
      </c>
      <c r="G1518" s="49" t="n">
        <v>3.512926618805424</v>
      </c>
      <c r="H1518" s="49" t="n">
        <v>3.439643124894554</v>
      </c>
      <c r="I1518" s="49" t="n">
        <v>3.370775877235206</v>
      </c>
      <c r="J1518" s="49" t="n">
        <v>3.305689117741583</v>
      </c>
      <c r="K1518" s="49" t="n">
        <v>3.243874278084937</v>
      </c>
      <c r="L1518" s="49" t="n">
        <v>3.184918518577771</v>
      </c>
      <c r="M1518" s="49" t="n">
        <v>3.099827652135882</v>
      </c>
      <c r="N1518" s="49" t="n">
        <v>3.031067746446458</v>
      </c>
      <c r="O1518" s="49" t="n">
        <v>2.964490252120181</v>
      </c>
      <c r="P1518" s="49" t="n">
        <v>2.900179739473546</v>
      </c>
      <c r="Q1518" s="49" t="n">
        <v>2.83860537666126</v>
      </c>
      <c r="R1518" s="49" t="n">
        <v>2.778224848496019</v>
      </c>
      <c r="S1518" s="49" t="n">
        <v>2.719267699670231</v>
      </c>
      <c r="T1518" s="49" t="n">
        <v>2.664334010144151</v>
      </c>
      <c r="U1518" s="49" t="n">
        <v>2.609212193500866</v>
      </c>
      <c r="V1518" s="49" t="n">
        <v>2.554204633993623</v>
      </c>
      <c r="W1518" s="49" t="n">
        <v>2.505585151225163</v>
      </c>
      <c r="X1518" s="49" t="n">
        <v>2.458672340415742</v>
      </c>
      <c r="Y1518" s="49" t="n">
        <v>2.412652250796252</v>
      </c>
      <c r="Z1518" s="49" t="n">
        <v>2.371630281350406</v>
      </c>
      <c r="AA1518" s="49" t="n">
        <v>2.294189086814818</v>
      </c>
      <c r="AB1518" s="49" t="n">
        <v>2.245702291639216</v>
      </c>
      <c r="AC1518" s="49" t="n">
        <v>2.198563473164612</v>
      </c>
      <c r="AD1518" s="49" t="n">
        <v>2.152646545512845</v>
      </c>
      <c r="AE1518" s="49" t="n">
        <v>2.10784113474133</v>
      </c>
      <c r="AF1518" s="50" t="n">
        <v>2.064049999064141</v>
      </c>
    </row>
    <row r="1519" hidden="1" s="108">
      <c r="A1519" s="49" t="inlineStr">
        <is>
          <t>Taiwan_Offshore_1_low_temp_optimistic</t>
        </is>
      </c>
      <c r="B1519" s="49" t="n">
        <v>4.167438687013843</v>
      </c>
      <c r="C1519" s="49" t="n">
        <v>4.019238898998672</v>
      </c>
      <c r="D1519" s="49" t="n">
        <v>3.89465575515731</v>
      </c>
      <c r="E1519" s="49" t="n">
        <v>3.786867769042549</v>
      </c>
      <c r="F1519" s="49" t="n">
        <v>3.691601319518198</v>
      </c>
      <c r="G1519" s="49" t="n">
        <v>3.60601067015289</v>
      </c>
      <c r="H1519" s="49" t="n">
        <v>3.52811021765115</v>
      </c>
      <c r="I1519" s="49" t="n">
        <v>3.456462260669834</v>
      </c>
      <c r="J1519" s="49" t="n">
        <v>3.38999402815985</v>
      </c>
      <c r="K1519" s="49" t="n">
        <v>3.327884839295471</v>
      </c>
      <c r="L1519" s="49" t="n">
        <v>3.269493530173319</v>
      </c>
      <c r="M1519" s="49" t="n">
        <v>3.162613117595698</v>
      </c>
      <c r="N1519" s="49" t="n">
        <v>3.069517508136348</v>
      </c>
      <c r="O1519" s="49" t="n">
        <v>2.985429509708727</v>
      </c>
      <c r="P1519" s="49" t="n">
        <v>2.908346715314952</v>
      </c>
      <c r="Q1519" s="49" t="n">
        <v>2.837029314146604</v>
      </c>
      <c r="R1519" s="49" t="n">
        <v>2.771042178253275</v>
      </c>
      <c r="S1519" s="49" t="n">
        <v>2.708432618960944</v>
      </c>
      <c r="T1519" s="49" t="n">
        <v>2.649329019404836</v>
      </c>
      <c r="U1519" s="49" t="n">
        <v>2.5939532011332</v>
      </c>
      <c r="V1519" s="49" t="n">
        <v>2.539858411597745</v>
      </c>
      <c r="W1519" s="49" t="n">
        <v>2.479237180025926</v>
      </c>
      <c r="X1519" s="49" t="n">
        <v>2.421274811673757</v>
      </c>
      <c r="Y1519" s="49" t="n">
        <v>2.366888066016791</v>
      </c>
      <c r="Z1519" s="49" t="n">
        <v>2.317896991952671</v>
      </c>
      <c r="AA1519" s="49" t="n">
        <v>2.247831204244693</v>
      </c>
      <c r="AB1519" s="49" t="n">
        <v>2.198490508347335</v>
      </c>
      <c r="AC1519" s="49" t="n">
        <v>2.151619772129153</v>
      </c>
      <c r="AD1519" s="49" t="n">
        <v>2.1069096920896</v>
      </c>
      <c r="AE1519" s="49" t="n">
        <v>2.064106504134434</v>
      </c>
      <c r="AF1519" s="50" t="n">
        <v>2.022999461317393</v>
      </c>
    </row>
    <row r="1520" hidden="1" s="108">
      <c r="A1520" s="49" t="inlineStr">
        <is>
          <t>Taiwan_Offshore_2_low_temp_optimistic</t>
        </is>
      </c>
      <c r="B1520" s="49" t="n">
        <v>5.120515927028096</v>
      </c>
      <c r="C1520" s="49" t="n">
        <v>4.935758147166275</v>
      </c>
      <c r="D1520" s="49" t="n">
        <v>4.78112755679448</v>
      </c>
      <c r="E1520" s="49" t="n">
        <v>4.64791704573287</v>
      </c>
      <c r="F1520" s="49" t="n">
        <v>4.53067173094141</v>
      </c>
      <c r="G1520" s="49" t="n">
        <v>4.425759348598647</v>
      </c>
      <c r="H1520" s="49" t="n">
        <v>4.330645545124073</v>
      </c>
      <c r="I1520" s="49" t="n">
        <v>4.243495329362041</v>
      </c>
      <c r="J1520" s="49" t="n">
        <v>4.162939518832272</v>
      </c>
      <c r="K1520" s="49" t="n">
        <v>4.087930705661055</v>
      </c>
      <c r="L1520" s="49" t="n">
        <v>4.017650621046389</v>
      </c>
      <c r="M1520" s="49" t="n">
        <v>3.885873428437646</v>
      </c>
      <c r="N1520" s="49" t="n">
        <v>3.77164972656199</v>
      </c>
      <c r="O1520" s="49" t="n">
        <v>3.668883894940909</v>
      </c>
      <c r="P1520" s="49" t="n">
        <v>3.575022035158047</v>
      </c>
      <c r="Q1520" s="49" t="n">
        <v>3.488483388606515</v>
      </c>
      <c r="R1520" s="49" t="n">
        <v>3.408714550101048</v>
      </c>
      <c r="S1520" s="49" t="n">
        <v>3.333223122999234</v>
      </c>
      <c r="T1520" s="49" t="n">
        <v>3.262174733826757</v>
      </c>
      <c r="U1520" s="49" t="n">
        <v>3.195854469121022</v>
      </c>
      <c r="V1520" s="49" t="n">
        <v>3.131137264043713</v>
      </c>
      <c r="W1520" s="49" t="n">
        <v>3.057966405810665</v>
      </c>
      <c r="X1520" s="49" t="n">
        <v>2.98817524128867</v>
      </c>
      <c r="Y1520" s="49" t="n">
        <v>2.922938184413904</v>
      </c>
      <c r="Z1520" s="49" t="n">
        <v>2.864585888946433</v>
      </c>
      <c r="AA1520" s="49" t="n">
        <v>2.779261449528638</v>
      </c>
      <c r="AB1520" s="49" t="n">
        <v>2.720430283330215</v>
      </c>
      <c r="AC1520" s="49" t="n">
        <v>2.664747051447902</v>
      </c>
      <c r="AD1520" s="49" t="n">
        <v>2.611817988546342</v>
      </c>
      <c r="AE1520" s="49" t="n">
        <v>2.56132013190265</v>
      </c>
      <c r="AF1520" s="50" t="n">
        <v>2.51298535499553</v>
      </c>
    </row>
    <row r="1521" hidden="1" s="108">
      <c r="A1521" s="49" t="inlineStr">
        <is>
          <t>Taiwan_PV_4_low_temp_optimistic</t>
        </is>
      </c>
      <c r="B1521" s="49" t="n">
        <v>3.672705477794604</v>
      </c>
      <c r="C1521" s="49" t="n">
        <v>3.488260331576981</v>
      </c>
      <c r="D1521" s="49" t="n">
        <v>3.333408828380162</v>
      </c>
      <c r="E1521" s="49" t="n">
        <v>3.199521918773415</v>
      </c>
      <c r="F1521" s="49" t="n">
        <v>3.081183347146856</v>
      </c>
      <c r="G1521" s="49" t="n">
        <v>2.974793206116949</v>
      </c>
      <c r="H1521" s="49" t="n">
        <v>2.877849699337291</v>
      </c>
      <c r="I1521" s="49" t="n">
        <v>2.788550830373437</v>
      </c>
      <c r="J1521" s="49" t="n">
        <v>2.705559950047586</v>
      </c>
      <c r="K1521" s="49" t="n">
        <v>2.627860908749223</v>
      </c>
      <c r="L1521" s="49" t="n">
        <v>2.554664901066789</v>
      </c>
      <c r="M1521" s="49" t="n">
        <v>2.467517297343885</v>
      </c>
      <c r="N1521" s="49" t="n">
        <v>2.386762970102882</v>
      </c>
      <c r="O1521" s="49" t="n">
        <v>2.310386231506925</v>
      </c>
      <c r="P1521" s="49" t="n">
        <v>2.237982227258112</v>
      </c>
      <c r="Q1521" s="49" t="n">
        <v>2.168279686302565</v>
      </c>
      <c r="R1521" s="49" t="n">
        <v>2.100506575513883</v>
      </c>
      <c r="S1521" s="49" t="n">
        <v>2.036176572387947</v>
      </c>
      <c r="T1521" s="49" t="n">
        <v>1.974139216457654</v>
      </c>
      <c r="U1521" s="49" t="n">
        <v>1.914552321040813</v>
      </c>
      <c r="V1521" s="49" t="n">
        <v>1.856495506334612</v>
      </c>
      <c r="W1521" s="49" t="n">
        <v>1.798233338449806</v>
      </c>
      <c r="X1521" s="49" t="n">
        <v>1.740880383986482</v>
      </c>
      <c r="Y1521" s="49" t="n">
        <v>1.685751476124338</v>
      </c>
      <c r="Z1521" s="49" t="n">
        <v>1.637683601166616</v>
      </c>
      <c r="AA1521" s="49" t="n">
        <v>1.56022248898937</v>
      </c>
      <c r="AB1521" s="49" t="n">
        <v>1.507280825221528</v>
      </c>
      <c r="AC1521" s="49" t="n">
        <v>1.456296170841528</v>
      </c>
      <c r="AD1521" s="49" t="n">
        <v>1.407045096819612</v>
      </c>
      <c r="AE1521" s="49" t="n">
        <v>1.359339683821655</v>
      </c>
      <c r="AF1521" s="50" t="n">
        <v>1.313020429904468</v>
      </c>
    </row>
    <row r="1522" hidden="1" s="108">
      <c r="A1522" s="49" t="inlineStr">
        <is>
          <t>Taiwan_Onshore_3_high_temp_optimistic</t>
        </is>
      </c>
      <c r="B1522" s="49" t="n">
        <v>5.913732060627934</v>
      </c>
      <c r="C1522" s="49" t="n">
        <v>5.632879572976348</v>
      </c>
      <c r="D1522" s="49" t="n">
        <v>5.361726195527483</v>
      </c>
      <c r="E1522" s="49" t="n">
        <v>5.09693335587776</v>
      </c>
      <c r="F1522" s="49" t="n">
        <v>4.83602974952167</v>
      </c>
      <c r="G1522" s="49" t="n">
        <v>4.577099350174549</v>
      </c>
      <c r="H1522" s="49" t="n">
        <v>4.318593031144617</v>
      </c>
      <c r="I1522" s="49" t="n">
        <v>4.05920894794512</v>
      </c>
      <c r="J1522" s="49" t="n">
        <v>3.797813133023276</v>
      </c>
      <c r="K1522" s="49" t="n">
        <v>3.53338457027261</v>
      </c>
      <c r="L1522" s="49" t="n">
        <v>3.264975648161421</v>
      </c>
      <c r="M1522" s="49" t="n">
        <v>3.193449300593016</v>
      </c>
      <c r="N1522" s="49" t="n">
        <v>3.136119147472155</v>
      </c>
      <c r="O1522" s="49" t="n">
        <v>3.080364976812241</v>
      </c>
      <c r="P1522" s="49" t="n">
        <v>3.026284392811122</v>
      </c>
      <c r="Q1522" s="49" t="n">
        <v>2.974324887802855</v>
      </c>
      <c r="R1522" s="49" t="n">
        <v>2.923107667836522</v>
      </c>
      <c r="S1522" s="49" t="n">
        <v>2.872854689052536</v>
      </c>
      <c r="T1522" s="49" t="n">
        <v>2.825961926237542</v>
      </c>
      <c r="U1522" s="49" t="n">
        <v>2.77859534835812</v>
      </c>
      <c r="V1522" s="49" t="n">
        <v>2.731034132884045</v>
      </c>
      <c r="W1522" s="49" t="n">
        <v>2.688863793606166</v>
      </c>
      <c r="X1522" s="49" t="n">
        <v>2.648067093348535</v>
      </c>
      <c r="Y1522" s="49" t="n">
        <v>2.60790482711438</v>
      </c>
      <c r="Z1522" s="49" t="n">
        <v>2.572219819511436</v>
      </c>
      <c r="AA1522" s="49" t="n">
        <v>2.502279589724477</v>
      </c>
      <c r="AB1522" s="49" t="n">
        <v>2.459168419852445</v>
      </c>
      <c r="AC1522" s="49" t="n">
        <v>2.417134281307149</v>
      </c>
      <c r="AD1522" s="49" t="n">
        <v>2.376073088106941</v>
      </c>
      <c r="AE1522" s="49" t="n">
        <v>2.335894210975973</v>
      </c>
      <c r="AF1522" s="50" t="n">
        <v>2.296518259991061</v>
      </c>
    </row>
    <row r="1523" hidden="1" s="108">
      <c r="A1523" s="49" t="inlineStr">
        <is>
          <t>Taiwan_Offshore_1_high_temp_optimistic</t>
        </is>
      </c>
      <c r="B1523" s="49" t="n">
        <v>5.443320008257779</v>
      </c>
      <c r="C1523" s="49" t="n">
        <v>5.168726721688309</v>
      </c>
      <c r="D1523" s="49" t="n">
        <v>4.915313995909631</v>
      </c>
      <c r="E1523" s="49" t="n">
        <v>4.676326939878533</v>
      </c>
      <c r="F1523" s="49" t="n">
        <v>4.447486367126332</v>
      </c>
      <c r="G1523" s="49" t="n">
        <v>4.225900522609369</v>
      </c>
      <c r="H1523" s="49" t="n">
        <v>4.009512590991896</v>
      </c>
      <c r="I1523" s="49" t="n">
        <v>3.796796344669509</v>
      </c>
      <c r="J1523" s="49" t="n">
        <v>3.586577425674691</v>
      </c>
      <c r="K1523" s="49" t="n">
        <v>3.377922843571699</v>
      </c>
      <c r="L1523" s="49" t="n">
        <v>3.170069663336524</v>
      </c>
      <c r="M1523" s="49" t="n">
        <v>3.082321798743931</v>
      </c>
      <c r="N1523" s="49" t="n">
        <v>3.00592512107761</v>
      </c>
      <c r="O1523" s="49" t="n">
        <v>2.936841172657312</v>
      </c>
      <c r="P1523" s="49" t="n">
        <v>2.873400605058563</v>
      </c>
      <c r="Q1523" s="49" t="n">
        <v>2.814579182692553</v>
      </c>
      <c r="R1523" s="49" t="n">
        <v>2.760045919586624</v>
      </c>
      <c r="S1523" s="49" t="n">
        <v>2.708125218708298</v>
      </c>
      <c r="T1523" s="49" t="n">
        <v>2.658961490003036</v>
      </c>
      <c r="U1523" s="49" t="n">
        <v>2.612783395297011</v>
      </c>
      <c r="V1523" s="49" t="n">
        <v>2.567444069132615</v>
      </c>
      <c r="W1523" s="49" t="n">
        <v>2.515904267325529</v>
      </c>
      <c r="X1523" s="49" t="n">
        <v>2.466431157133127</v>
      </c>
      <c r="Y1523" s="49" t="n">
        <v>2.419872915461452</v>
      </c>
      <c r="Z1523" s="49" t="n">
        <v>2.377902351197552</v>
      </c>
      <c r="AA1523" s="49" t="n">
        <v>2.316616645832642</v>
      </c>
      <c r="AB1523" s="49" t="n">
        <v>2.273776887801239</v>
      </c>
      <c r="AC1523" s="49" t="n">
        <v>2.232938418550662</v>
      </c>
      <c r="AD1523" s="49" t="n">
        <v>2.193840443601918</v>
      </c>
      <c r="AE1523" s="49" t="n">
        <v>2.156269562875463</v>
      </c>
      <c r="AF1523" s="50" t="n">
        <v>2.120049043137494</v>
      </c>
    </row>
    <row r="1524" hidden="1" s="108">
      <c r="A1524" s="49" t="inlineStr">
        <is>
          <t>Taiwan_Offshore_2_high_temp_optimistic</t>
        </is>
      </c>
      <c r="B1524" s="49" t="n">
        <v>6.223072634545983</v>
      </c>
      <c r="C1524" s="49" t="n">
        <v>5.917148919756489</v>
      </c>
      <c r="D1524" s="49" t="n">
        <v>5.638143420096499</v>
      </c>
      <c r="E1524" s="49" t="n">
        <v>5.377787482647523</v>
      </c>
      <c r="F1524" s="49" t="n">
        <v>5.13086417892611</v>
      </c>
      <c r="G1524" s="49" t="n">
        <v>4.893867656687594</v>
      </c>
      <c r="H1524" s="49" t="n">
        <v>4.664322795477608</v>
      </c>
      <c r="I1524" s="49" t="n">
        <v>4.440410622217241</v>
      </c>
      <c r="J1524" s="49" t="n">
        <v>4.2207485143609</v>
      </c>
      <c r="K1524" s="49" t="n">
        <v>4.004254443508144</v>
      </c>
      <c r="L1524" s="49" t="n">
        <v>3.79005950230008</v>
      </c>
      <c r="M1524" s="49" t="n">
        <v>3.683498094208637</v>
      </c>
      <c r="N1524" s="49" t="n">
        <v>3.591319480361765</v>
      </c>
      <c r="O1524" s="49" t="n">
        <v>3.50840139271066</v>
      </c>
      <c r="P1524" s="49" t="n">
        <v>3.432626949681262</v>
      </c>
      <c r="Q1524" s="49" t="n">
        <v>3.362697525666387</v>
      </c>
      <c r="R1524" s="49" t="n">
        <v>3.298194078113282</v>
      </c>
      <c r="S1524" s="49" t="n">
        <v>3.236990785147714</v>
      </c>
      <c r="T1524" s="49" t="n">
        <v>3.179271568365062</v>
      </c>
      <c r="U1524" s="49" t="n">
        <v>3.125327343565902</v>
      </c>
      <c r="V1524" s="49" t="n">
        <v>3.072433371883903</v>
      </c>
      <c r="W1524" s="49" t="n">
        <v>3.011636964272223</v>
      </c>
      <c r="X1524" s="49" t="n">
        <v>2.95345145215498</v>
      </c>
      <c r="Y1524" s="49" t="n">
        <v>2.898954684494406</v>
      </c>
      <c r="Z1524" s="49" t="n">
        <v>2.850272201730734</v>
      </c>
      <c r="AA1524" s="49" t="n">
        <v>2.777046568604885</v>
      </c>
      <c r="AB1524" s="49" t="n">
        <v>2.72723598024531</v>
      </c>
      <c r="AC1524" s="49" t="n">
        <v>2.679956746576803</v>
      </c>
      <c r="AD1524" s="49" t="n">
        <v>2.634878312551305</v>
      </c>
      <c r="AE1524" s="49" t="n">
        <v>2.591730217133007</v>
      </c>
      <c r="AF1524" s="50" t="n">
        <v>2.550288490091285</v>
      </c>
    </row>
    <row r="1525" hidden="1" s="108">
      <c r="A1525" s="49" t="inlineStr">
        <is>
          <t>Taiwan_PV_4_high_temp_optimistic</t>
        </is>
      </c>
      <c r="B1525" s="49" t="n">
        <v>6.97540413786716</v>
      </c>
      <c r="C1525" s="49" t="n">
        <v>6.501066986792541</v>
      </c>
      <c r="D1525" s="49" t="n">
        <v>6.060977286243888</v>
      </c>
      <c r="E1525" s="49" t="n">
        <v>5.644038906542431</v>
      </c>
      <c r="F1525" s="49" t="n">
        <v>5.243206692757651</v>
      </c>
      <c r="G1525" s="49" t="n">
        <v>4.853728822107978</v>
      </c>
      <c r="H1525" s="49" t="n">
        <v>4.472240774877611</v>
      </c>
      <c r="I1525" s="49" t="n">
        <v>4.096261692396598</v>
      </c>
      <c r="J1525" s="49" t="n">
        <v>3.723897157073083</v>
      </c>
      <c r="K1525" s="49" t="n">
        <v>3.353655025333951</v>
      </c>
      <c r="L1525" s="49" t="n">
        <v>2.984326572592911</v>
      </c>
      <c r="M1525" s="49" t="n">
        <v>2.904177849543057</v>
      </c>
      <c r="N1525" s="49" t="n">
        <v>2.829503412030552</v>
      </c>
      <c r="O1525" s="49" t="n">
        <v>2.758464770753258</v>
      </c>
      <c r="P1525" s="49" t="n">
        <v>2.690728021316708</v>
      </c>
      <c r="Q1525" s="49" t="n">
        <v>2.625122995102475</v>
      </c>
      <c r="R1525" s="49" t="n">
        <v>2.560939592764743</v>
      </c>
      <c r="S1525" s="49" t="n">
        <v>2.499662440951851</v>
      </c>
      <c r="T1525" s="49" t="n">
        <v>2.440217054091182</v>
      </c>
      <c r="U1525" s="49" t="n">
        <v>2.3827842583665</v>
      </c>
      <c r="V1525" s="49" t="n">
        <v>2.326493673759249</v>
      </c>
      <c r="W1525" s="49" t="n">
        <v>2.269487159873838</v>
      </c>
      <c r="X1525" s="49" t="n">
        <v>2.213092845167093</v>
      </c>
      <c r="Y1525" s="49" t="n">
        <v>2.158626370793525</v>
      </c>
      <c r="Z1525" s="49" t="n">
        <v>2.110935549479932</v>
      </c>
      <c r="AA1525" s="49" t="n">
        <v>2.033646529652614</v>
      </c>
      <c r="AB1525" s="49" t="n">
        <v>1.980538479937438</v>
      </c>
      <c r="AC1525" s="49" t="n">
        <v>1.929171169676559</v>
      </c>
      <c r="AD1525" s="49" t="n">
        <v>1.879345852869591</v>
      </c>
      <c r="AE1525" s="49" t="n">
        <v>1.830895944420612</v>
      </c>
      <c r="AF1525" s="50" t="n">
        <v>1.783680567711435</v>
      </c>
    </row>
    <row r="1526" hidden="1" s="108">
      <c r="A1526" s="49" t="inlineStr">
        <is>
          <t>Ukraine_Onshore_3_low_temp_optimistic</t>
        </is>
      </c>
      <c r="B1526" s="49" t="n">
        <v>5.856367613234258</v>
      </c>
      <c r="C1526" s="49" t="n">
        <v>5.684666444991519</v>
      </c>
      <c r="D1526" s="49" t="n">
        <v>5.532689829784064</v>
      </c>
      <c r="E1526" s="49" t="n">
        <v>5.396114289677273</v>
      </c>
      <c r="F1526" s="49" t="n">
        <v>5.27187595438365</v>
      </c>
      <c r="G1526" s="49" t="n">
        <v>5.157729108371749</v>
      </c>
      <c r="H1526" s="49" t="n">
        <v>5.05198151820288</v>
      </c>
      <c r="I1526" s="49" t="n">
        <v>4.9533281721564</v>
      </c>
      <c r="J1526" s="49" t="n">
        <v>4.860742717345468</v>
      </c>
      <c r="K1526" s="49" t="n">
        <v>4.773404216829772</v>
      </c>
      <c r="L1526" s="49" t="n">
        <v>4.690646334193019</v>
      </c>
      <c r="M1526" s="49" t="n">
        <v>4.5667382066186</v>
      </c>
      <c r="N1526" s="49" t="n">
        <v>4.469158732734464</v>
      </c>
      <c r="O1526" s="49" t="n">
        <v>4.375009958339202</v>
      </c>
      <c r="P1526" s="49" t="n">
        <v>4.284433550744392</v>
      </c>
      <c r="Q1526" s="49" t="n">
        <v>4.198195058290962</v>
      </c>
      <c r="R1526" s="49" t="n">
        <v>4.113798219105096</v>
      </c>
      <c r="S1526" s="49" t="n">
        <v>4.031618465188032</v>
      </c>
      <c r="T1526" s="49" t="n">
        <v>3.955879971064466</v>
      </c>
      <c r="U1526" s="49" t="n">
        <v>3.879751415738414</v>
      </c>
      <c r="V1526" s="49" t="n">
        <v>3.803724543196572</v>
      </c>
      <c r="W1526" s="49" t="n">
        <v>3.737595408874038</v>
      </c>
      <c r="X1526" s="49" t="n">
        <v>3.674262824001502</v>
      </c>
      <c r="Y1526" s="49" t="n">
        <v>3.612409824493865</v>
      </c>
      <c r="Z1526" s="49" t="n">
        <v>3.558733064789034</v>
      </c>
      <c r="AA1526" s="49" t="n">
        <v>3.445694084552231</v>
      </c>
      <c r="AB1526" s="49" t="n">
        <v>3.379872731142794</v>
      </c>
      <c r="AC1526" s="49" t="n">
        <v>3.31628235612413</v>
      </c>
      <c r="AD1526" s="49" t="n">
        <v>3.254724509241453</v>
      </c>
      <c r="AE1526" s="49" t="n">
        <v>3.1950259658682</v>
      </c>
      <c r="AF1526" s="50" t="n">
        <v>3.137034595512883</v>
      </c>
    </row>
    <row r="1527" hidden="1" s="108">
      <c r="A1527" s="49" t="inlineStr">
        <is>
          <t>Ukraine_Offshore_1_low_temp_optimistic</t>
        </is>
      </c>
      <c r="B1527" s="49" t="n">
        <v>5.397864087225448</v>
      </c>
      <c r="C1527" s="49" t="n">
        <v>5.202905013861949</v>
      </c>
      <c r="D1527" s="49" t="n">
        <v>5.039785827340145</v>
      </c>
      <c r="E1527" s="49" t="n">
        <v>4.899304034224842</v>
      </c>
      <c r="F1527" s="49" t="n">
        <v>4.775694404195885</v>
      </c>
      <c r="G1527" s="49" t="n">
        <v>4.665118024323235</v>
      </c>
      <c r="H1527" s="49" t="n">
        <v>4.564896357640173</v>
      </c>
      <c r="I1527" s="49" t="n">
        <v>4.473090019877104</v>
      </c>
      <c r="J1527" s="49" t="n">
        <v>4.388251937629583</v>
      </c>
      <c r="K1527" s="49" t="n">
        <v>4.309275119445666</v>
      </c>
      <c r="L1527" s="49" t="n">
        <v>4.235294749776206</v>
      </c>
      <c r="M1527" s="49" t="n">
        <v>4.096333296264714</v>
      </c>
      <c r="N1527" s="49" t="n">
        <v>3.975921847653243</v>
      </c>
      <c r="O1527" s="49" t="n">
        <v>3.867618895595045</v>
      </c>
      <c r="P1527" s="49" t="n">
        <v>3.768725875267398</v>
      </c>
      <c r="Q1527" s="49" t="n">
        <v>3.67757258045923</v>
      </c>
      <c r="R1527" s="49" t="n">
        <v>3.593574609942714</v>
      </c>
      <c r="S1527" s="49" t="n">
        <v>3.514097800226808</v>
      </c>
      <c r="T1527" s="49" t="n">
        <v>3.439317567890867</v>
      </c>
      <c r="U1527" s="49" t="n">
        <v>3.369535640307156</v>
      </c>
      <c r="V1527" s="49" t="n">
        <v>3.301448618358163</v>
      </c>
      <c r="W1527" s="49" t="n">
        <v>3.224419559319568</v>
      </c>
      <c r="X1527" s="49" t="n">
        <v>3.150959291511076</v>
      </c>
      <c r="Y1527" s="49" t="n">
        <v>3.082309259129979</v>
      </c>
      <c r="Z1527" s="49" t="n">
        <v>3.020933124870942</v>
      </c>
      <c r="AA1527" s="49" t="n">
        <v>2.931040103467166</v>
      </c>
      <c r="AB1527" s="49" t="n">
        <v>2.869149607880213</v>
      </c>
      <c r="AC1527" s="49" t="n">
        <v>2.810582567165907</v>
      </c>
      <c r="AD1527" s="49" t="n">
        <v>2.754922659689571</v>
      </c>
      <c r="AE1527" s="49" t="n">
        <v>2.701828426592439</v>
      </c>
      <c r="AF1527" s="50" t="n">
        <v>2.651016389720574</v>
      </c>
    </row>
    <row r="1528" hidden="1" s="108">
      <c r="A1528" s="49" t="inlineStr">
        <is>
          <t>Ukraine_Offshore_2_low_temp_optimistic</t>
        </is>
      </c>
      <c r="B1528" s="49" t="n">
        <v>7.497985988561126</v>
      </c>
      <c r="C1528" s="49" t="n">
        <v>7.223766848899555</v>
      </c>
      <c r="D1528" s="49" t="n">
        <v>6.995196010901405</v>
      </c>
      <c r="E1528" s="49" t="n">
        <v>6.799073120082132</v>
      </c>
      <c r="F1528" s="49" t="n">
        <v>6.627128403306392</v>
      </c>
      <c r="G1528" s="49" t="n">
        <v>6.473855292383075</v>
      </c>
      <c r="H1528" s="49" t="n">
        <v>6.33541171923637</v>
      </c>
      <c r="I1528" s="49" t="n">
        <v>6.2090158921166</v>
      </c>
      <c r="J1528" s="49" t="n">
        <v>6.092592213296756</v>
      </c>
      <c r="K1528" s="49" t="n">
        <v>5.984552914291387</v>
      </c>
      <c r="L1528" s="49" t="n">
        <v>5.883657614517808</v>
      </c>
      <c r="M1528" s="49" t="n">
        <v>5.690079984402102</v>
      </c>
      <c r="N1528" s="49" t="n">
        <v>5.523052671579713</v>
      </c>
      <c r="O1528" s="49" t="n">
        <v>5.373337392369347</v>
      </c>
      <c r="P1528" s="49" t="n">
        <v>5.237064634337083</v>
      </c>
      <c r="Q1528" s="49" t="n">
        <v>5.111839852718398</v>
      </c>
      <c r="R1528" s="49" t="n">
        <v>4.996826016930975</v>
      </c>
      <c r="S1528" s="49" t="n">
        <v>4.888245366863069</v>
      </c>
      <c r="T1528" s="49" t="n">
        <v>4.786350640732657</v>
      </c>
      <c r="U1528" s="49" t="n">
        <v>4.691575797306497</v>
      </c>
      <c r="V1528" s="49" t="n">
        <v>4.599182501778848</v>
      </c>
      <c r="W1528" s="49" t="n">
        <v>4.493878786531207</v>
      </c>
      <c r="X1528" s="49" t="n">
        <v>4.393654887632263</v>
      </c>
      <c r="Y1528" s="49" t="n">
        <v>4.30029362054366</v>
      </c>
      <c r="Z1528" s="49" t="n">
        <v>4.217332174850839</v>
      </c>
      <c r="AA1528" s="49" t="n">
        <v>4.093408133809938</v>
      </c>
      <c r="AB1528" s="49" t="n">
        <v>4.009632656527185</v>
      </c>
      <c r="AC1528" s="49" t="n">
        <v>3.930591287558849</v>
      </c>
      <c r="AD1528" s="49" t="n">
        <v>3.855687748751568</v>
      </c>
      <c r="AE1528" s="49" t="n">
        <v>3.784433078925869</v>
      </c>
      <c r="AF1528" s="50" t="n">
        <v>3.716421430122505</v>
      </c>
    </row>
    <row r="1529" hidden="1" s="108">
      <c r="A1529" s="49" t="inlineStr">
        <is>
          <t>Ukraine_PV_4_low_temp_optimistic</t>
        </is>
      </c>
      <c r="B1529" s="49" t="n">
        <v>5.269512624895981</v>
      </c>
      <c r="C1529" s="49" t="n">
        <v>4.98781082474514</v>
      </c>
      <c r="D1529" s="49" t="n">
        <v>4.753679009611509</v>
      </c>
      <c r="E1529" s="49" t="n">
        <v>4.553192619904636</v>
      </c>
      <c r="F1529" s="49" t="n">
        <v>4.377609820065247</v>
      </c>
      <c r="G1529" s="49" t="n">
        <v>4.221119536319395</v>
      </c>
      <c r="H1529" s="49" t="n">
        <v>4.079682974064083</v>
      </c>
      <c r="I1529" s="49" t="n">
        <v>3.950391036012666</v>
      </c>
      <c r="J1529" s="49" t="n">
        <v>3.831086014199918</v>
      </c>
      <c r="K1529" s="49" t="n">
        <v>3.72012782133213</v>
      </c>
      <c r="L1529" s="49" t="n">
        <v>3.616243618815803</v>
      </c>
      <c r="M1529" s="49" t="n">
        <v>3.49113288946677</v>
      </c>
      <c r="N1529" s="49" t="n">
        <v>3.375999903538537</v>
      </c>
      <c r="O1529" s="49" t="n">
        <v>3.267661202179857</v>
      </c>
      <c r="P1529" s="49" t="n">
        <v>3.165479826280477</v>
      </c>
      <c r="Q1529" s="49" t="n">
        <v>3.067448204546169</v>
      </c>
      <c r="R1529" s="49" t="n">
        <v>2.972347762694838</v>
      </c>
      <c r="S1529" s="49" t="n">
        <v>2.882575296619051</v>
      </c>
      <c r="T1529" s="49" t="n">
        <v>2.796313573729559</v>
      </c>
      <c r="U1529" s="49" t="n">
        <v>2.713814654011367</v>
      </c>
      <c r="V1529" s="49" t="n">
        <v>2.633624619703611</v>
      </c>
      <c r="W1529" s="49" t="n">
        <v>2.552795353895066</v>
      </c>
      <c r="X1529" s="49" t="n">
        <v>2.473357269483628</v>
      </c>
      <c r="Y1529" s="49" t="n">
        <v>2.39740268903158</v>
      </c>
      <c r="Z1529" s="49" t="n">
        <v>2.332635809762904</v>
      </c>
      <c r="AA1529" s="49" t="n">
        <v>2.22105271145955</v>
      </c>
      <c r="AB1529" s="49" t="n">
        <v>2.148426748654729</v>
      </c>
      <c r="AC1529" s="49" t="n">
        <v>2.078889211639783</v>
      </c>
      <c r="AD1529" s="49" t="n">
        <v>2.012094413336265</v>
      </c>
      <c r="AE1529" s="49" t="n">
        <v>1.947751898310974</v>
      </c>
      <c r="AF1529" s="50" t="n">
        <v>1.88561540585962</v>
      </c>
    </row>
    <row r="1530" hidden="1" s="108">
      <c r="A1530" s="49" t="inlineStr">
        <is>
          <t>Ukraine_Onshore_3_high_temp_optimistic</t>
        </is>
      </c>
      <c r="B1530" s="49" t="n">
        <v>7.548027621030468</v>
      </c>
      <c r="C1530" s="49" t="n">
        <v>7.210396578885748</v>
      </c>
      <c r="D1530" s="49" t="n">
        <v>6.889203441078878</v>
      </c>
      <c r="E1530" s="49" t="n">
        <v>6.579774016987171</v>
      </c>
      <c r="F1530" s="49" t="n">
        <v>6.278709013736763</v>
      </c>
      <c r="G1530" s="49" t="n">
        <v>5.983431847553567</v>
      </c>
      <c r="H1530" s="49" t="n">
        <v>5.691916560205261</v>
      </c>
      <c r="I1530" s="49" t="n">
        <v>5.40251601229072</v>
      </c>
      <c r="J1530" s="49" t="n">
        <v>5.113848835904799</v>
      </c>
      <c r="K1530" s="49" t="n">
        <v>4.824722297918879</v>
      </c>
      <c r="L1530" s="49" t="n">
        <v>4.534077886123102</v>
      </c>
      <c r="M1530" s="49" t="n">
        <v>4.433838515720343</v>
      </c>
      <c r="N1530" s="49" t="n">
        <v>4.355965393983277</v>
      </c>
      <c r="O1530" s="49" t="n">
        <v>4.280552688036917</v>
      </c>
      <c r="P1530" s="49" t="n">
        <v>4.207758189364128</v>
      </c>
      <c r="Q1530" s="49" t="n">
        <v>4.138293366429182</v>
      </c>
      <c r="R1530" s="49" t="n">
        <v>4.069981544434381</v>
      </c>
      <c r="S1530" s="49" t="n">
        <v>4.003175756862962</v>
      </c>
      <c r="T1530" s="49" t="n">
        <v>3.941673022169649</v>
      </c>
      <c r="U1530" s="49" t="n">
        <v>3.879405871008443</v>
      </c>
      <c r="V1530" s="49" t="n">
        <v>3.81681574808749</v>
      </c>
      <c r="W1530" s="49" t="n">
        <v>3.762576141805936</v>
      </c>
      <c r="X1530" s="49" t="n">
        <v>3.710520783738134</v>
      </c>
      <c r="Y1530" s="49" t="n">
        <v>3.659479652917933</v>
      </c>
      <c r="Z1530" s="49" t="n">
        <v>3.615560550223949</v>
      </c>
      <c r="AA1530" s="49" t="n">
        <v>3.517199750999833</v>
      </c>
      <c r="AB1530" s="49" t="n">
        <v>3.461470747052423</v>
      </c>
      <c r="AC1530" s="49" t="n">
        <v>3.407459525244085</v>
      </c>
      <c r="AD1530" s="49" t="n">
        <v>3.355003528933949</v>
      </c>
      <c r="AE1530" s="49" t="n">
        <v>3.303961319760513</v>
      </c>
      <c r="AF1530" s="50" t="n">
        <v>3.254209097081785</v>
      </c>
    </row>
    <row r="1531" hidden="1" s="108">
      <c r="A1531" s="49" t="inlineStr">
        <is>
          <t>Ukraine_Offshore_1_high_temp_optimistic</t>
        </is>
      </c>
      <c r="B1531" s="49" t="n">
        <v>6.522240106589291</v>
      </c>
      <c r="C1531" s="49" t="n">
        <v>6.202197981123755</v>
      </c>
      <c r="D1531" s="49" t="n">
        <v>5.91063290179455</v>
      </c>
      <c r="E1531" s="49" t="n">
        <v>5.638833944596703</v>
      </c>
      <c r="F1531" s="49" t="n">
        <v>5.381307554631079</v>
      </c>
      <c r="G1531" s="49" t="n">
        <v>5.134364225698416</v>
      </c>
      <c r="H1531" s="49" t="n">
        <v>4.895401304642974</v>
      </c>
      <c r="I1531" s="49" t="n">
        <v>4.662508137728961</v>
      </c>
      <c r="J1531" s="49" t="n">
        <v>4.434234396941795</v>
      </c>
      <c r="K1531" s="49" t="n">
        <v>4.20944700266101</v>
      </c>
      <c r="L1531" s="49" t="n">
        <v>3.987237947220072</v>
      </c>
      <c r="M1531" s="49" t="n">
        <v>3.87498035130982</v>
      </c>
      <c r="N1531" s="49" t="n">
        <v>3.777927089145726</v>
      </c>
      <c r="O1531" s="49" t="n">
        <v>3.690663200180057</v>
      </c>
      <c r="P1531" s="49" t="n">
        <v>3.610951022314627</v>
      </c>
      <c r="Q1531" s="49" t="n">
        <v>3.537417905720168</v>
      </c>
      <c r="R1531" s="49" t="n">
        <v>3.469621158554221</v>
      </c>
      <c r="S1531" s="49" t="n">
        <v>3.405313239741426</v>
      </c>
      <c r="T1531" s="49" t="n">
        <v>3.344688865863452</v>
      </c>
      <c r="U1531" s="49" t="n">
        <v>3.288055916426981</v>
      </c>
      <c r="V1531" s="49" t="n">
        <v>3.232533219941025</v>
      </c>
      <c r="W1531" s="49" t="n">
        <v>3.168635775864288</v>
      </c>
      <c r="X1531" s="49" t="n">
        <v>3.107497978237439</v>
      </c>
      <c r="Y1531" s="49" t="n">
        <v>3.050259456449198</v>
      </c>
      <c r="Z1531" s="49" t="n">
        <v>2.999167609172619</v>
      </c>
      <c r="AA1531" s="49" t="n">
        <v>2.922121910989855</v>
      </c>
      <c r="AB1531" s="49" t="n">
        <v>2.869834264764155</v>
      </c>
      <c r="AC1531" s="49" t="n">
        <v>2.820221528999093</v>
      </c>
      <c r="AD1531" s="49" t="n">
        <v>2.772934048714824</v>
      </c>
      <c r="AE1531" s="49" t="n">
        <v>2.727685733480768</v>
      </c>
      <c r="AF1531" s="50" t="n">
        <v>2.684239668781176</v>
      </c>
    </row>
    <row r="1532" hidden="1" s="108">
      <c r="A1532" s="49" t="inlineStr">
        <is>
          <t>Ukraine_Offshore_2_high_temp_optimistic</t>
        </is>
      </c>
      <c r="B1532" s="49" t="n">
        <v>8.443994870559063</v>
      </c>
      <c r="C1532" s="49" t="n">
        <v>8.044192206863746</v>
      </c>
      <c r="D1532" s="49" t="n">
        <v>7.684855387945968</v>
      </c>
      <c r="E1532" s="49" t="n">
        <v>7.353783854386659</v>
      </c>
      <c r="F1532" s="49" t="n">
        <v>7.043294394279854</v>
      </c>
      <c r="G1532" s="49" t="n">
        <v>6.748236692313451</v>
      </c>
      <c r="H1532" s="49" t="n">
        <v>6.464986490886993</v>
      </c>
      <c r="I1532" s="49" t="n">
        <v>6.190891381249941</v>
      </c>
      <c r="J1532" s="49" t="n">
        <v>5.923945703901267</v>
      </c>
      <c r="K1532" s="49" t="n">
        <v>5.66258982738292</v>
      </c>
      <c r="L1532" s="49" t="n">
        <v>5.405580878816113</v>
      </c>
      <c r="M1532" s="49" t="n">
        <v>5.251233406363741</v>
      </c>
      <c r="N1532" s="49" t="n">
        <v>5.118560952029852</v>
      </c>
      <c r="O1532" s="49" t="n">
        <v>4.999837109776563</v>
      </c>
      <c r="P1532" s="49" t="n">
        <v>4.891869419265745</v>
      </c>
      <c r="Q1532" s="49" t="n">
        <v>4.792699690195702</v>
      </c>
      <c r="R1532" s="49" t="n">
        <v>4.701696871746583</v>
      </c>
      <c r="S1532" s="49" t="n">
        <v>4.615653657715751</v>
      </c>
      <c r="T1532" s="49" t="n">
        <v>4.534848485228094</v>
      </c>
      <c r="U1532" s="49" t="n">
        <v>4.459721356271757</v>
      </c>
      <c r="V1532" s="49" t="n">
        <v>4.386159990660385</v>
      </c>
      <c r="W1532" s="49" t="n">
        <v>4.300625924368474</v>
      </c>
      <c r="X1532" s="49" t="n">
        <v>4.219014598910618</v>
      </c>
      <c r="Y1532" s="49" t="n">
        <v>4.14295415395194</v>
      </c>
      <c r="Z1532" s="49" t="n">
        <v>4.075655061650754</v>
      </c>
      <c r="AA1532" s="49" t="n">
        <v>3.971278474494766</v>
      </c>
      <c r="AB1532" s="49" t="n">
        <v>3.902240198329676</v>
      </c>
      <c r="AC1532" s="49" t="n">
        <v>3.837007959052069</v>
      </c>
      <c r="AD1532" s="49" t="n">
        <v>3.775083264978431</v>
      </c>
      <c r="AE1532" s="49" t="n">
        <v>3.716058272767318</v>
      </c>
      <c r="AF1532" s="50" t="n">
        <v>3.659595266617419</v>
      </c>
    </row>
    <row r="1533" hidden="1" s="108">
      <c r="A1533" s="49" t="inlineStr">
        <is>
          <t>Ukraine_PV_4_high_temp_optimistic</t>
        </is>
      </c>
      <c r="B1533" s="49" t="n">
        <v>9.046740590600002</v>
      </c>
      <c r="C1533" s="49" t="n">
        <v>8.430061965907214</v>
      </c>
      <c r="D1533" s="49" t="n">
        <v>7.863962730423298</v>
      </c>
      <c r="E1533" s="49" t="n">
        <v>7.332553044116745</v>
      </c>
      <c r="F1533" s="49" t="n">
        <v>6.825777433307706</v>
      </c>
      <c r="G1533" s="49" t="n">
        <v>6.336883587427868</v>
      </c>
      <c r="H1533" s="49" t="n">
        <v>5.861118158283693</v>
      </c>
      <c r="I1533" s="49" t="n">
        <v>5.395002156473572</v>
      </c>
      <c r="J1533" s="49" t="n">
        <v>4.935903601496173</v>
      </c>
      <c r="K1533" s="49" t="n">
        <v>4.48177293521616</v>
      </c>
      <c r="L1533" s="49" t="n">
        <v>4.030972449914462</v>
      </c>
      <c r="M1533" s="49" t="n">
        <v>3.91918812926319</v>
      </c>
      <c r="N1533" s="49" t="n">
        <v>3.815784388323793</v>
      </c>
      <c r="O1533" s="49" t="n">
        <v>3.717932595999192</v>
      </c>
      <c r="P1533" s="49" t="n">
        <v>3.625119050196234</v>
      </c>
      <c r="Q1533" s="49" t="n">
        <v>3.535543524093139</v>
      </c>
      <c r="R1533" s="49" t="n">
        <v>3.448113680606355</v>
      </c>
      <c r="S1533" s="49" t="n">
        <v>3.365113612397739</v>
      </c>
      <c r="T1533" s="49" t="n">
        <v>3.284890387609251</v>
      </c>
      <c r="U1533" s="49" t="n">
        <v>3.207722284190713</v>
      </c>
      <c r="V1533" s="49" t="n">
        <v>3.132270462917923</v>
      </c>
      <c r="W1533" s="49" t="n">
        <v>3.055684463097264</v>
      </c>
      <c r="X1533" s="49" t="n">
        <v>2.979999344672596</v>
      </c>
      <c r="Y1533" s="49" t="n">
        <v>2.907238868265359</v>
      </c>
      <c r="Z1533" s="49" t="n">
        <v>2.844859125393386</v>
      </c>
      <c r="AA1533" s="49" t="n">
        <v>2.73691635222472</v>
      </c>
      <c r="AB1533" s="49" t="n">
        <v>2.666125036458713</v>
      </c>
      <c r="AC1533" s="49" t="n">
        <v>2.59797069676577</v>
      </c>
      <c r="AD1533" s="49" t="n">
        <v>2.532147595962037</v>
      </c>
      <c r="AE1533" s="49" t="n">
        <v>2.468399499976493</v>
      </c>
      <c r="AF1533" s="50" t="n">
        <v>2.406509746021779</v>
      </c>
    </row>
    <row r="1534" hidden="1" s="108">
      <c r="A1534" s="49" t="inlineStr">
        <is>
          <t>United_Kingdom_Onshore_2_low_temp_optimistic</t>
        </is>
      </c>
      <c r="B1534" s="49" t="n">
        <v>3.548614397659846</v>
      </c>
      <c r="C1534" s="49" t="n">
        <v>3.445772085942992</v>
      </c>
      <c r="D1534" s="49" t="n">
        <v>3.354337532606578</v>
      </c>
      <c r="E1534" s="49" t="n">
        <v>3.271811545062293</v>
      </c>
      <c r="F1534" s="49" t="n">
        <v>3.196422964557304</v>
      </c>
      <c r="G1534" s="49" t="n">
        <v>3.126873525825705</v>
      </c>
      <c r="H1534" s="49" t="n">
        <v>3.06218488484217</v>
      </c>
      <c r="I1534" s="49" t="n">
        <v>3.001602523760864</v>
      </c>
      <c r="J1534" s="49" t="n">
        <v>2.944533002548496</v>
      </c>
      <c r="K1534" s="49" t="n">
        <v>2.890501624405249</v>
      </c>
      <c r="L1534" s="49" t="n">
        <v>2.839123063727962</v>
      </c>
      <c r="M1534" s="49" t="n">
        <v>2.763703019537461</v>
      </c>
      <c r="N1534" s="49" t="n">
        <v>2.703489366672033</v>
      </c>
      <c r="O1534" s="49" t="n">
        <v>2.645273967713146</v>
      </c>
      <c r="P1534" s="49" t="n">
        <v>2.589136353022984</v>
      </c>
      <c r="Q1534" s="49" t="n">
        <v>2.535515110302577</v>
      </c>
      <c r="R1534" s="49" t="n">
        <v>2.482970815227751</v>
      </c>
      <c r="S1534" s="49" t="n">
        <v>2.431718269154689</v>
      </c>
      <c r="T1534" s="49" t="n">
        <v>2.384185538974883</v>
      </c>
      <c r="U1534" s="49" t="n">
        <v>2.336440919529042</v>
      </c>
      <c r="V1534" s="49" t="n">
        <v>2.288767147788784</v>
      </c>
      <c r="W1534" s="49" t="n">
        <v>2.24698900844469</v>
      </c>
      <c r="X1534" s="49" t="n">
        <v>2.206797926323448</v>
      </c>
      <c r="Y1534" s="49" t="n">
        <v>2.167435024230929</v>
      </c>
      <c r="Z1534" s="49" t="n">
        <v>2.13273885731769</v>
      </c>
      <c r="AA1534" s="49" t="n">
        <v>2.063988451784796</v>
      </c>
      <c r="AB1534" s="49" t="n">
        <v>2.022296790823045</v>
      </c>
      <c r="AC1534" s="49" t="n">
        <v>1.981860773093246</v>
      </c>
      <c r="AD1534" s="49" t="n">
        <v>1.942563933739939</v>
      </c>
      <c r="AE1534" s="49" t="n">
        <v>1.904304408064295</v>
      </c>
      <c r="AF1534" s="50" t="n">
        <v>1.866992534967939</v>
      </c>
    </row>
    <row r="1535" hidden="1" s="108">
      <c r="A1535" s="49" t="inlineStr">
        <is>
          <t>United_Kingdom_Onshore_3_low_temp_optimistic</t>
        </is>
      </c>
      <c r="B1535" s="49" t="n">
        <v>4.65156494580192</v>
      </c>
      <c r="C1535" s="49" t="n">
        <v>4.51668729043501</v>
      </c>
      <c r="D1535" s="49" t="n">
        <v>4.396800995863716</v>
      </c>
      <c r="E1535" s="49" t="n">
        <v>4.288619919972017</v>
      </c>
      <c r="F1535" s="49" t="n">
        <v>4.189815158991665</v>
      </c>
      <c r="G1535" s="49" t="n">
        <v>4.09867959069499</v>
      </c>
      <c r="H1535" s="49" t="n">
        <v>4.013926745360649</v>
      </c>
      <c r="I1535" s="49" t="n">
        <v>3.934564457930636</v>
      </c>
      <c r="J1535" s="49" t="n">
        <v>3.859812364235662</v>
      </c>
      <c r="K1535" s="49" t="n">
        <v>3.78904623740034</v>
      </c>
      <c r="L1535" s="49" t="n">
        <v>3.721759367629689</v>
      </c>
      <c r="M1535" s="49" t="n">
        <v>3.622950167071205</v>
      </c>
      <c r="N1535" s="49" t="n">
        <v>3.544106710487033</v>
      </c>
      <c r="O1535" s="49" t="n">
        <v>3.467882915064844</v>
      </c>
      <c r="P1535" s="49" t="n">
        <v>3.394383181592352</v>
      </c>
      <c r="Q1535" s="49" t="n">
        <v>3.324183419208942</v>
      </c>
      <c r="R1535" s="49" t="n">
        <v>3.255393304111602</v>
      </c>
      <c r="S1535" s="49" t="n">
        <v>3.188294895620622</v>
      </c>
      <c r="T1535" s="49" t="n">
        <v>3.12607661690363</v>
      </c>
      <c r="U1535" s="49" t="n">
        <v>3.06357540394403</v>
      </c>
      <c r="V1535" s="49" t="n">
        <v>3.001162566164683</v>
      </c>
      <c r="W1535" s="49" t="n">
        <v>2.946454586346777</v>
      </c>
      <c r="X1535" s="49" t="n">
        <v>2.893834330250712</v>
      </c>
      <c r="Y1535" s="49" t="n">
        <v>2.842305489843732</v>
      </c>
      <c r="Z1535" s="49" t="n">
        <v>2.796909563050696</v>
      </c>
      <c r="AA1535" s="49" t="n">
        <v>2.706791870701113</v>
      </c>
      <c r="AB1535" s="49" t="n">
        <v>2.652215093251366</v>
      </c>
      <c r="AC1535" s="49" t="n">
        <v>2.599291507718474</v>
      </c>
      <c r="AD1535" s="49" t="n">
        <v>2.547868429058439</v>
      </c>
      <c r="AE1535" s="49" t="n">
        <v>2.497812337669349</v>
      </c>
      <c r="AF1535" s="50" t="n">
        <v>2.449005734471281</v>
      </c>
    </row>
    <row r="1536" hidden="1" s="108">
      <c r="A1536" s="49" t="inlineStr">
        <is>
          <t>United_Kingdom_Offshore_1_low_temp_optimistic</t>
        </is>
      </c>
      <c r="B1536" s="49" t="n">
        <v>4.169010602582375</v>
      </c>
      <c r="C1536" s="49" t="n">
        <v>4.019754479451088</v>
      </c>
      <c r="D1536" s="49" t="n">
        <v>3.894539749777961</v>
      </c>
      <c r="E1536" s="49" t="n">
        <v>3.786420542382674</v>
      </c>
      <c r="F1536" s="49" t="n">
        <v>3.691045345287431</v>
      </c>
      <c r="G1536" s="49" t="n">
        <v>3.605516582369172</v>
      </c>
      <c r="H1536" s="49" t="n">
        <v>3.527812500276921</v>
      </c>
      <c r="I1536" s="49" t="n">
        <v>3.456469239835073</v>
      </c>
      <c r="J1536" s="49" t="n">
        <v>3.390394526110883</v>
      </c>
      <c r="K1536" s="49" t="n">
        <v>3.328752769903257</v>
      </c>
      <c r="L1536" s="49" t="n">
        <v>3.270891170744695</v>
      </c>
      <c r="M1536" s="49" t="n">
        <v>3.163791928617585</v>
      </c>
      <c r="N1536" s="49" t="n">
        <v>3.070715619785024</v>
      </c>
      <c r="O1536" s="49" t="n">
        <v>2.986799450259109</v>
      </c>
      <c r="P1536" s="49" t="n">
        <v>2.91000589701747</v>
      </c>
      <c r="Q1536" s="49" t="n">
        <v>2.83907371892474</v>
      </c>
      <c r="R1536" s="49" t="n">
        <v>2.773561219590941</v>
      </c>
      <c r="S1536" s="49" t="n">
        <v>2.711479892157521</v>
      </c>
      <c r="T1536" s="49" t="n">
        <v>2.652961623453045</v>
      </c>
      <c r="U1536" s="49" t="n">
        <v>2.598233607853986</v>
      </c>
      <c r="V1536" s="49" t="n">
        <v>2.544802601920678</v>
      </c>
      <c r="W1536" s="49" t="n">
        <v>2.484680484438711</v>
      </c>
      <c r="X1536" s="49" t="n">
        <v>2.427261543747543</v>
      </c>
      <c r="Y1536" s="49" t="n">
        <v>2.373481550961871</v>
      </c>
      <c r="Z1536" s="49" t="n">
        <v>2.325197926303973</v>
      </c>
      <c r="AA1536" s="49" t="n">
        <v>2.255412870709617</v>
      </c>
      <c r="AB1536" s="49" t="n">
        <v>2.206759624465758</v>
      </c>
      <c r="AC1536" s="49" t="n">
        <v>2.160620898657765</v>
      </c>
      <c r="AD1536" s="49" t="n">
        <v>2.116681980860654</v>
      </c>
      <c r="AE1536" s="49" t="n">
        <v>2.074684709510973</v>
      </c>
      <c r="AF1536" s="50" t="n">
        <v>2.034414722497702</v>
      </c>
    </row>
    <row r="1537" hidden="1" s="108">
      <c r="A1537" s="49" t="inlineStr">
        <is>
          <t>United_Kingdom_Offshore_2_low_temp_optimistic</t>
        </is>
      </c>
      <c r="B1537" s="49" t="n">
        <v>5.284098955777644</v>
      </c>
      <c r="C1537" s="49" t="n">
        <v>5.092237960251555</v>
      </c>
      <c r="D1537" s="49" t="n">
        <v>4.931968010404714</v>
      </c>
      <c r="E1537" s="49" t="n">
        <v>4.794156185902711</v>
      </c>
      <c r="F1537" s="49" t="n">
        <v>4.67308084800849</v>
      </c>
      <c r="G1537" s="49" t="n">
        <v>4.564932118249251</v>
      </c>
      <c r="H1537" s="49" t="n">
        <v>4.467051727214282</v>
      </c>
      <c r="I1537" s="49" t="n">
        <v>4.377514974962025</v>
      </c>
      <c r="J1537" s="49" t="n">
        <v>4.294885754500909</v>
      </c>
      <c r="K1537" s="49" t="n">
        <v>4.218065473007558</v>
      </c>
      <c r="L1537" s="49" t="n">
        <v>4.146195885343689</v>
      </c>
      <c r="M1537" s="49" t="n">
        <v>4.010010865690345</v>
      </c>
      <c r="N1537" s="49" t="n">
        <v>3.89221518116289</v>
      </c>
      <c r="O1537" s="49" t="n">
        <v>3.78641655769125</v>
      </c>
      <c r="P1537" s="49" t="n">
        <v>3.689937072518769</v>
      </c>
      <c r="Q1537" s="49" t="n">
        <v>3.601119341974299</v>
      </c>
      <c r="R1537" s="49" t="n">
        <v>3.519383439902501</v>
      </c>
      <c r="S1537" s="49" t="n">
        <v>3.44211568271385</v>
      </c>
      <c r="T1537" s="49" t="n">
        <v>3.369490185945885</v>
      </c>
      <c r="U1537" s="49" t="n">
        <v>3.301806367774044</v>
      </c>
      <c r="V1537" s="49" t="n">
        <v>3.235786770333549</v>
      </c>
      <c r="W1537" s="49" t="n">
        <v>3.160868277295738</v>
      </c>
      <c r="X1537" s="49" t="n">
        <v>3.089483524100485</v>
      </c>
      <c r="Y1537" s="49" t="n">
        <v>3.022865237957714</v>
      </c>
      <c r="Z1537" s="49" t="n">
        <v>2.963459463681122</v>
      </c>
      <c r="AA1537" s="49" t="n">
        <v>2.875745423693754</v>
      </c>
      <c r="AB1537" s="49" t="n">
        <v>2.81581662037242</v>
      </c>
      <c r="AC1537" s="49" t="n">
        <v>2.759181550880737</v>
      </c>
      <c r="AD1537" s="49" t="n">
        <v>2.70542768078129</v>
      </c>
      <c r="AE1537" s="49" t="n">
        <v>2.654216687222183</v>
      </c>
      <c r="AF1537" s="50" t="n">
        <v>2.605267722585708</v>
      </c>
    </row>
    <row r="1538" hidden="1" s="108">
      <c r="A1538" s="49" t="inlineStr">
        <is>
          <t>United_Kingdom_PV_4_low_temp_optimistic</t>
        </is>
      </c>
      <c r="B1538" s="49" t="n">
        <v>4.619038063793003</v>
      </c>
      <c r="C1538" s="49" t="n">
        <v>4.386309484659117</v>
      </c>
      <c r="D1538" s="49" t="n">
        <v>4.191150250061344</v>
      </c>
      <c r="E1538" s="49" t="n">
        <v>4.022585316079448</v>
      </c>
      <c r="F1538" s="49" t="n">
        <v>3.873724972194106</v>
      </c>
      <c r="G1538" s="49" t="n">
        <v>3.739989536123271</v>
      </c>
      <c r="H1538" s="49" t="n">
        <v>3.61819613337464</v>
      </c>
      <c r="I1538" s="49" t="n">
        <v>3.506052186284142</v>
      </c>
      <c r="J1538" s="49" t="n">
        <v>3.401857232829242</v>
      </c>
      <c r="K1538" s="49" t="n">
        <v>3.304318681787402</v>
      </c>
      <c r="L1538" s="49" t="n">
        <v>3.212433304012126</v>
      </c>
      <c r="M1538" s="49" t="n">
        <v>3.102876609951333</v>
      </c>
      <c r="N1538" s="49" t="n">
        <v>3.001341739001656</v>
      </c>
      <c r="O1538" s="49" t="n">
        <v>2.905300526652711</v>
      </c>
      <c r="P1538" s="49" t="n">
        <v>2.814245327091102</v>
      </c>
      <c r="Q1538" s="49" t="n">
        <v>2.726581560191976</v>
      </c>
      <c r="R1538" s="49" t="n">
        <v>2.641340818301855</v>
      </c>
      <c r="S1538" s="49" t="n">
        <v>2.560422098024128</v>
      </c>
      <c r="T1538" s="49" t="n">
        <v>2.482382257673993</v>
      </c>
      <c r="U1538" s="49" t="n">
        <v>2.40741936931315</v>
      </c>
      <c r="V1538" s="49" t="n">
        <v>2.334378825120275</v>
      </c>
      <c r="W1538" s="49" t="n">
        <v>2.261002270380812</v>
      </c>
      <c r="X1538" s="49" t="n">
        <v>2.188800211473755</v>
      </c>
      <c r="Y1538" s="49" t="n">
        <v>2.119427686456672</v>
      </c>
      <c r="Z1538" s="49" t="n">
        <v>2.058978977396091</v>
      </c>
      <c r="AA1538" s="49" t="n">
        <v>1.961548952318408</v>
      </c>
      <c r="AB1538" s="49" t="n">
        <v>1.895020551639156</v>
      </c>
      <c r="AC1538" s="49" t="n">
        <v>1.830998263834344</v>
      </c>
      <c r="AD1538" s="49" t="n">
        <v>1.769205283452477</v>
      </c>
      <c r="AE1538" s="49" t="n">
        <v>1.709408881640832</v>
      </c>
      <c r="AF1538" s="50" t="n">
        <v>1.651411603070129</v>
      </c>
    </row>
    <row r="1539" hidden="1" s="108">
      <c r="A1539" s="49" t="inlineStr">
        <is>
          <t>United_Kingdom_Onshore_2_high_temp_optimistic</t>
        </is>
      </c>
      <c r="B1539" s="49" t="n">
        <v>4.878894557276577</v>
      </c>
      <c r="C1539" s="49" t="n">
        <v>4.65436477670931</v>
      </c>
      <c r="D1539" s="49" t="n">
        <v>4.43923204161395</v>
      </c>
      <c r="E1539" s="49" t="n">
        <v>4.230624041796324</v>
      </c>
      <c r="F1539" s="49" t="n">
        <v>4.02643821929828</v>
      </c>
      <c r="G1539" s="49" t="n">
        <v>3.825067488091984</v>
      </c>
      <c r="H1539" s="49" t="n">
        <v>3.625235019015596</v>
      </c>
      <c r="I1539" s="49" t="n">
        <v>3.425889735069175</v>
      </c>
      <c r="J1539" s="49" t="n">
        <v>3.226137362422423</v>
      </c>
      <c r="K1539" s="49" t="n">
        <v>3.025193188339484</v>
      </c>
      <c r="L1539" s="49" t="n">
        <v>2.82234852782819</v>
      </c>
      <c r="M1539" s="49" t="n">
        <v>2.760219647606986</v>
      </c>
      <c r="N1539" s="49" t="n">
        <v>2.711274583705481</v>
      </c>
      <c r="O1539" s="49" t="n">
        <v>2.663781941380895</v>
      </c>
      <c r="P1539" s="49" t="n">
        <v>2.617833120465242</v>
      </c>
      <c r="Q1539" s="49" t="n">
        <v>2.573845061496316</v>
      </c>
      <c r="R1539" s="49" t="n">
        <v>2.530535788005583</v>
      </c>
      <c r="S1539" s="49" t="n">
        <v>2.488112139290728</v>
      </c>
      <c r="T1539" s="49" t="n">
        <v>2.448804314998669</v>
      </c>
      <c r="U1539" s="49" t="n">
        <v>2.409045022124875</v>
      </c>
      <c r="V1539" s="49" t="n">
        <v>2.369093986383196</v>
      </c>
      <c r="W1539" s="49" t="n">
        <v>2.334150912845036</v>
      </c>
      <c r="X1539" s="49" t="n">
        <v>2.300474040689418</v>
      </c>
      <c r="Y1539" s="49" t="n">
        <v>2.267375304894859</v>
      </c>
      <c r="Z1539" s="49" t="n">
        <v>2.238432991512927</v>
      </c>
      <c r="AA1539" s="49" t="n">
        <v>2.177580083114185</v>
      </c>
      <c r="AB1539" s="49" t="n">
        <v>2.1416959409069</v>
      </c>
      <c r="AC1539" s="49" t="n">
        <v>2.106801839189137</v>
      </c>
      <c r="AD1539" s="49" t="n">
        <v>2.07280095934088</v>
      </c>
      <c r="AE1539" s="49" t="n">
        <v>2.039608985411612</v>
      </c>
      <c r="AF1539" s="50" t="n">
        <v>2.007152042979029</v>
      </c>
    </row>
    <row r="1540" hidden="1" s="108">
      <c r="A1540" s="49" t="inlineStr">
        <is>
          <t>United_Kingdom_Onshore_3_high_temp_optimistic</t>
        </is>
      </c>
      <c r="B1540" s="49" t="n">
        <v>6.258981889001072</v>
      </c>
      <c r="C1540" s="49" t="n">
        <v>5.981556287122119</v>
      </c>
      <c r="D1540" s="49" t="n">
        <v>5.716102642750574</v>
      </c>
      <c r="E1540" s="49" t="n">
        <v>5.458600342707681</v>
      </c>
      <c r="F1540" s="49" t="n">
        <v>5.206056282367626</v>
      </c>
      <c r="G1540" s="49" t="n">
        <v>4.956130045061176</v>
      </c>
      <c r="H1540" s="49" t="n">
        <v>4.706906649987758</v>
      </c>
      <c r="I1540" s="49" t="n">
        <v>4.456751161822354</v>
      </c>
      <c r="J1540" s="49" t="n">
        <v>4.204210919134086</v>
      </c>
      <c r="K1540" s="49" t="n">
        <v>3.947946457133283</v>
      </c>
      <c r="L1540" s="49" t="n">
        <v>3.686680109485802</v>
      </c>
      <c r="M1540" s="49" t="n">
        <v>3.605433732022335</v>
      </c>
      <c r="N1540" s="49" t="n">
        <v>3.54161823636744</v>
      </c>
      <c r="O1540" s="49" t="n">
        <v>3.479728648093245</v>
      </c>
      <c r="P1540" s="49" t="n">
        <v>3.419887518524872</v>
      </c>
      <c r="Q1540" s="49" t="n">
        <v>3.362648518657731</v>
      </c>
      <c r="R1540" s="49" t="n">
        <v>3.306316330981701</v>
      </c>
      <c r="S1540" s="49" t="n">
        <v>3.251165662371763</v>
      </c>
      <c r="T1540" s="49" t="n">
        <v>3.20015255907898</v>
      </c>
      <c r="U1540" s="49" t="n">
        <v>3.148552611665037</v>
      </c>
      <c r="V1540" s="49" t="n">
        <v>3.096709545517423</v>
      </c>
      <c r="W1540" s="49" t="n">
        <v>3.051469023841948</v>
      </c>
      <c r="X1540" s="49" t="n">
        <v>3.007893686302979</v>
      </c>
      <c r="Y1540" s="49" t="n">
        <v>2.9650707168057</v>
      </c>
      <c r="Z1540" s="49" t="n">
        <v>2.927740836123417</v>
      </c>
      <c r="AA1540" s="49" t="n">
        <v>2.848119673014003</v>
      </c>
      <c r="AB1540" s="49" t="n">
        <v>2.801569213669707</v>
      </c>
      <c r="AC1540" s="49" t="n">
        <v>2.756316430736071</v>
      </c>
      <c r="AD1540" s="49" t="n">
        <v>2.712232251522251</v>
      </c>
      <c r="AE1540" s="49" t="n">
        <v>2.669204213595694</v>
      </c>
      <c r="AF1540" s="50" t="n">
        <v>2.627133724989202</v>
      </c>
    </row>
    <row r="1541" hidden="1" s="108">
      <c r="A1541" s="49" t="inlineStr">
        <is>
          <t>United_Kingdom_Offshore_1_high_temp_optimistic</t>
        </is>
      </c>
      <c r="B1541" s="49" t="n">
        <v>5.270142063124487</v>
      </c>
      <c r="C1541" s="49" t="n">
        <v>5.007099822754073</v>
      </c>
      <c r="D1541" s="49" t="n">
        <v>4.765571058338519</v>
      </c>
      <c r="E1541" s="49" t="n">
        <v>4.538850069767958</v>
      </c>
      <c r="F1541" s="49" t="n">
        <v>4.322699909931171</v>
      </c>
      <c r="G1541" s="49" t="n">
        <v>4.114267666412807</v>
      </c>
      <c r="H1541" s="49" t="n">
        <v>3.911533921000148</v>
      </c>
      <c r="I1541" s="49" t="n">
        <v>3.713009581767098</v>
      </c>
      <c r="J1541" s="49" t="n">
        <v>3.517557951810904</v>
      </c>
      <c r="K1541" s="49" t="n">
        <v>3.324284796811199</v>
      </c>
      <c r="L1541" s="49" t="n">
        <v>3.132467480143211</v>
      </c>
      <c r="M1541" s="49" t="n">
        <v>3.045136686753237</v>
      </c>
      <c r="N1541" s="49" t="n">
        <v>2.969330226948929</v>
      </c>
      <c r="O1541" s="49" t="n">
        <v>2.900945689905889</v>
      </c>
      <c r="P1541" s="49" t="n">
        <v>2.838287313652541</v>
      </c>
      <c r="Q1541" s="49" t="n">
        <v>2.780314670528297</v>
      </c>
      <c r="R1541" s="49" t="n">
        <v>2.726691567333654</v>
      </c>
      <c r="S1541" s="49" t="n">
        <v>2.675715890898914</v>
      </c>
      <c r="T1541" s="49" t="n">
        <v>2.627534375923749</v>
      </c>
      <c r="U1541" s="49" t="n">
        <v>2.582379343760006</v>
      </c>
      <c r="V1541" s="49" t="n">
        <v>2.538069942316589</v>
      </c>
      <c r="W1541" s="49" t="n">
        <v>2.487462444796218</v>
      </c>
      <c r="X1541" s="49" t="n">
        <v>2.438945772039669</v>
      </c>
      <c r="Y1541" s="49" t="n">
        <v>2.393380999500674</v>
      </c>
      <c r="Z1541" s="49" t="n">
        <v>2.352466433647767</v>
      </c>
      <c r="AA1541" s="49" t="n">
        <v>2.291927769984051</v>
      </c>
      <c r="AB1541" s="49" t="n">
        <v>2.25011298058774</v>
      </c>
      <c r="AC1541" s="49" t="n">
        <v>2.210320926973547</v>
      </c>
      <c r="AD1541" s="49" t="n">
        <v>2.172286436379891</v>
      </c>
      <c r="AE1541" s="49" t="n">
        <v>2.135792519513908</v>
      </c>
      <c r="AF1541" s="50" t="n">
        <v>2.100659464769527</v>
      </c>
    </row>
    <row r="1542" hidden="1" s="108">
      <c r="A1542" s="49" t="inlineStr">
        <is>
          <t>United_Kingdom_Offshore_2_high_temp_optimistic</t>
        </is>
      </c>
      <c r="B1542" s="49" t="n">
        <v>6.216509700266577</v>
      </c>
      <c r="C1542" s="49" t="n">
        <v>5.915643496855155</v>
      </c>
      <c r="D1542" s="49" t="n">
        <v>5.642838989232741</v>
      </c>
      <c r="E1542" s="49" t="n">
        <v>5.389545561529841</v>
      </c>
      <c r="F1542" s="49" t="n">
        <v>5.15037284626793</v>
      </c>
      <c r="G1542" s="49" t="n">
        <v>4.921702407523489</v>
      </c>
      <c r="H1542" s="49" t="n">
        <v>4.700983276626836</v>
      </c>
      <c r="I1542" s="49" t="n">
        <v>4.48634413187627</v>
      </c>
      <c r="J1542" s="49" t="n">
        <v>4.276365766012272</v>
      </c>
      <c r="K1542" s="49" t="n">
        <v>4.069940575699601</v>
      </c>
      <c r="L1542" s="49" t="n">
        <v>3.866182045046003</v>
      </c>
      <c r="M1542" s="49" t="n">
        <v>3.756770664739097</v>
      </c>
      <c r="N1542" s="49" t="n">
        <v>3.662379861244158</v>
      </c>
      <c r="O1542" s="49" t="n">
        <v>3.577658140824221</v>
      </c>
      <c r="P1542" s="49" t="n">
        <v>3.500394105883558</v>
      </c>
      <c r="Q1542" s="49" t="n">
        <v>3.429231237300633</v>
      </c>
      <c r="R1542" s="49" t="n">
        <v>3.363732091792697</v>
      </c>
      <c r="S1542" s="49" t="n">
        <v>3.301675461048382</v>
      </c>
      <c r="T1542" s="49" t="n">
        <v>3.243253841469275</v>
      </c>
      <c r="U1542" s="49" t="n">
        <v>3.188771572402779</v>
      </c>
      <c r="V1542" s="49" t="n">
        <v>3.135381183926231</v>
      </c>
      <c r="W1542" s="49" t="n">
        <v>3.073716755534443</v>
      </c>
      <c r="X1542" s="49" t="n">
        <v>3.014776380166495</v>
      </c>
      <c r="Y1542" s="49" t="n">
        <v>2.959687130331541</v>
      </c>
      <c r="Z1542" s="49" t="n">
        <v>2.910671504267462</v>
      </c>
      <c r="AA1542" s="49" t="n">
        <v>2.835994549299304</v>
      </c>
      <c r="AB1542" s="49" t="n">
        <v>2.785790753329905</v>
      </c>
      <c r="AC1542" s="49" t="n">
        <v>2.738229617406322</v>
      </c>
      <c r="AD1542" s="49" t="n">
        <v>2.692965918537966</v>
      </c>
      <c r="AE1542" s="49" t="n">
        <v>2.649717204592894</v>
      </c>
      <c r="AF1542" s="50" t="n">
        <v>2.608249584585566</v>
      </c>
    </row>
    <row r="1543" hidden="1" s="108">
      <c r="A1543" s="49" t="inlineStr">
        <is>
          <t>United_Kingdom_PV_4_high_temp_optimistic</t>
        </is>
      </c>
      <c r="B1543" s="49" t="n">
        <v>8.737452548178206</v>
      </c>
      <c r="C1543" s="49" t="n">
        <v>8.145136182450187</v>
      </c>
      <c r="D1543" s="49" t="n">
        <v>7.596440784422732</v>
      </c>
      <c r="E1543" s="49" t="n">
        <v>7.076961310362099</v>
      </c>
      <c r="F1543" s="49" t="n">
        <v>6.577529609884026</v>
      </c>
      <c r="G1543" s="49" t="n">
        <v>6.091940734488055</v>
      </c>
      <c r="H1543" s="49" t="n">
        <v>5.615780610895141</v>
      </c>
      <c r="I1543" s="49" t="n">
        <v>5.145774135344778</v>
      </c>
      <c r="J1543" s="49" t="n">
        <v>4.679400244562148</v>
      </c>
      <c r="K1543" s="49" t="n">
        <v>4.214653197117704</v>
      </c>
      <c r="L1543" s="49" t="n">
        <v>3.749888309306884</v>
      </c>
      <c r="M1543" s="49" t="n">
        <v>3.649158583386892</v>
      </c>
      <c r="N1543" s="49" t="n">
        <v>3.555302619911034</v>
      </c>
      <c r="O1543" s="49" t="n">
        <v>3.466012086375969</v>
      </c>
      <c r="P1543" s="49" t="n">
        <v>3.380871472606506</v>
      </c>
      <c r="Q1543" s="49" t="n">
        <v>3.298409891066513</v>
      </c>
      <c r="R1543" s="49" t="n">
        <v>3.217734453995353</v>
      </c>
      <c r="S1543" s="49" t="n">
        <v>3.140720891039821</v>
      </c>
      <c r="T1543" s="49" t="n">
        <v>3.066016629382108</v>
      </c>
      <c r="U1543" s="49" t="n">
        <v>2.993852562160468</v>
      </c>
      <c r="V1543" s="49" t="n">
        <v>2.923131539252666</v>
      </c>
      <c r="W1543" s="49" t="n">
        <v>2.851517040414686</v>
      </c>
      <c r="X1543" s="49" t="n">
        <v>2.780673061509431</v>
      </c>
      <c r="Y1543" s="49" t="n">
        <v>2.712259430806933</v>
      </c>
      <c r="Z1543" s="49" t="n">
        <v>2.652389229407251</v>
      </c>
      <c r="AA1543" s="49" t="n">
        <v>2.555183416513757</v>
      </c>
      <c r="AB1543" s="49" t="n">
        <v>2.488478170194552</v>
      </c>
      <c r="AC1543" s="49" t="n">
        <v>2.423961226546025</v>
      </c>
      <c r="AD1543" s="49" t="n">
        <v>2.361379776812482</v>
      </c>
      <c r="AE1543" s="49" t="n">
        <v>2.300521908781103</v>
      </c>
      <c r="AF1543" s="50" t="n">
        <v>2.241208403864127</v>
      </c>
    </row>
    <row r="1544" hidden="1" s="108">
      <c r="A1544" s="49" t="inlineStr">
        <is>
          <t>United_States_Onshore_2_low_temp_optimistic</t>
        </is>
      </c>
      <c r="B1544" s="49" t="n">
        <v>3.540155785243251</v>
      </c>
      <c r="C1544" s="49" t="n">
        <v>3.437956027669214</v>
      </c>
      <c r="D1544" s="49" t="n">
        <v>3.346951724406507</v>
      </c>
      <c r="E1544" s="49" t="n">
        <v>3.264692480295232</v>
      </c>
      <c r="F1544" s="49" t="n">
        <v>3.189441733883743</v>
      </c>
      <c r="G1544" s="49" t="n">
        <v>3.119926587938898</v>
      </c>
      <c r="H1544" s="49" t="n">
        <v>3.055187818967688</v>
      </c>
      <c r="I1544" s="49" t="n">
        <v>2.994485656158989</v>
      </c>
      <c r="J1544" s="49" t="n">
        <v>2.937238257291105</v>
      </c>
      <c r="K1544" s="49" t="n">
        <v>2.882980200529413</v>
      </c>
      <c r="L1544" s="49" t="n">
        <v>2.831333686007422</v>
      </c>
      <c r="M1544" s="49" t="n">
        <v>2.755943537954052</v>
      </c>
      <c r="N1544" s="49" t="n">
        <v>2.695504351354687</v>
      </c>
      <c r="O1544" s="49" t="n">
        <v>2.637053043649441</v>
      </c>
      <c r="P1544" s="49" t="n">
        <v>2.580668612914956</v>
      </c>
      <c r="Q1544" s="49" t="n">
        <v>2.526783011614965</v>
      </c>
      <c r="R1544" s="49" t="n">
        <v>2.473982747849187</v>
      </c>
      <c r="S1544" s="49" t="n">
        <v>2.422479334157537</v>
      </c>
      <c r="T1544" s="49" t="n">
        <v>2.374661056957124</v>
      </c>
      <c r="U1544" s="49" t="n">
        <v>2.32666286066178</v>
      </c>
      <c r="V1544" s="49" t="n">
        <v>2.278762388575108</v>
      </c>
      <c r="W1544" s="49" t="n">
        <v>2.236587972186874</v>
      </c>
      <c r="X1544" s="49" t="n">
        <v>2.196015196788802</v>
      </c>
      <c r="Y1544" s="49" t="n">
        <v>2.156298360504429</v>
      </c>
      <c r="Z1544" s="49" t="n">
        <v>2.121219878245988</v>
      </c>
      <c r="AA1544" s="49" t="n">
        <v>2.05262784523867</v>
      </c>
      <c r="AB1544" s="49" t="n">
        <v>2.010731623986085</v>
      </c>
      <c r="AC1544" s="49" t="n">
        <v>1.970113881309805</v>
      </c>
      <c r="AD1544" s="49" t="n">
        <v>1.930661322260427</v>
      </c>
      <c r="AE1544" s="49" t="n">
        <v>1.892274982709929</v>
      </c>
      <c r="AF1544" s="50" t="n">
        <v>1.85486788317127</v>
      </c>
    </row>
    <row r="1545" hidden="1" s="108">
      <c r="A1545" s="49" t="inlineStr">
        <is>
          <t>United_States_Onshore_3_low_temp_optimistic</t>
        </is>
      </c>
      <c r="B1545" s="49" t="n">
        <v>4.65925732441372</v>
      </c>
      <c r="C1545" s="49" t="n">
        <v>4.524445771180243</v>
      </c>
      <c r="D1545" s="49" t="n">
        <v>4.404506758117209</v>
      </c>
      <c r="E1545" s="49" t="n">
        <v>4.296184352808356</v>
      </c>
      <c r="F1545" s="49" t="n">
        <v>4.197171133402144</v>
      </c>
      <c r="G1545" s="49" t="n">
        <v>4.10577577328903</v>
      </c>
      <c r="H1545" s="49" t="n">
        <v>4.020723739967481</v>
      </c>
      <c r="I1545" s="49" t="n">
        <v>3.941032098181344</v>
      </c>
      <c r="J1545" s="49" t="n">
        <v>3.865927759484777</v>
      </c>
      <c r="K1545" s="49" t="n">
        <v>3.79479232809566</v>
      </c>
      <c r="L1545" s="49" t="n">
        <v>3.727123834965369</v>
      </c>
      <c r="M1545" s="49" t="n">
        <v>3.627997636749329</v>
      </c>
      <c r="N1545" s="49" t="n">
        <v>3.548725523838599</v>
      </c>
      <c r="O1545" s="49" t="n">
        <v>3.472079903754269</v>
      </c>
      <c r="P1545" s="49" t="n">
        <v>3.398165463705163</v>
      </c>
      <c r="Q1545" s="49" t="n">
        <v>3.327555733526088</v>
      </c>
      <c r="R1545" s="49" t="n">
        <v>3.258372607400188</v>
      </c>
      <c r="S1545" s="49" t="n">
        <v>3.190896980606253</v>
      </c>
      <c r="T1545" s="49" t="n">
        <v>3.128300786578791</v>
      </c>
      <c r="U1545" s="49" t="n">
        <v>3.06545007534914</v>
      </c>
      <c r="V1545" s="49" t="n">
        <v>3.002713846395578</v>
      </c>
      <c r="W1545" s="49" t="n">
        <v>2.947582924429482</v>
      </c>
      <c r="X1545" s="49" t="n">
        <v>2.894567063015904</v>
      </c>
      <c r="Y1545" s="49" t="n">
        <v>2.842675921461313</v>
      </c>
      <c r="Z1545" s="49" t="n">
        <v>2.796931600051521</v>
      </c>
      <c r="AA1545" s="49" t="n">
        <v>2.706678378606668</v>
      </c>
      <c r="AB1545" s="49" t="n">
        <v>2.651859584848686</v>
      </c>
      <c r="AC1545" s="49" t="n">
        <v>2.598726637210272</v>
      </c>
      <c r="AD1545" s="49" t="n">
        <v>2.547128951985425</v>
      </c>
      <c r="AE1545" s="49" t="n">
        <v>2.496934980825979</v>
      </c>
      <c r="AF1545" s="50" t="n">
        <v>2.448029093316551</v>
      </c>
    </row>
    <row r="1546" hidden="1" s="108">
      <c r="A1546" s="49" t="inlineStr">
        <is>
          <t>United_States_Offshore_1_low_temp_optimistic</t>
        </is>
      </c>
      <c r="B1546" s="49" t="n">
        <v>6.610894333779164</v>
      </c>
      <c r="C1546" s="49" t="n">
        <v>6.373908014592526</v>
      </c>
      <c r="D1546" s="49" t="n">
        <v>6.175172852676318</v>
      </c>
      <c r="E1546" s="49" t="n">
        <v>6.003636954801727</v>
      </c>
      <c r="F1546" s="49" t="n">
        <v>5.85237643681905</v>
      </c>
      <c r="G1546" s="49" t="n">
        <v>5.716780841436468</v>
      </c>
      <c r="H1546" s="49" t="n">
        <v>5.593633274800171</v>
      </c>
      <c r="I1546" s="49" t="n">
        <v>5.480604535074627</v>
      </c>
      <c r="J1546" s="49" t="n">
        <v>5.37595666578491</v>
      </c>
      <c r="K1546" s="49" t="n">
        <v>5.278360135292518</v>
      </c>
      <c r="L1546" s="49" t="n">
        <v>5.186776255743013</v>
      </c>
      <c r="M1546" s="49" t="n">
        <v>5.016896648135194</v>
      </c>
      <c r="N1546" s="49" t="n">
        <v>4.869324189561528</v>
      </c>
      <c r="O1546" s="49" t="n">
        <v>4.736321599695923</v>
      </c>
      <c r="P1546" s="49" t="n">
        <v>4.614647000216961</v>
      </c>
      <c r="Q1546" s="49" t="n">
        <v>4.502293679908808</v>
      </c>
      <c r="R1546" s="49" t="n">
        <v>4.398558942707685</v>
      </c>
      <c r="S1546" s="49" t="n">
        <v>4.300278855258239</v>
      </c>
      <c r="T1546" s="49" t="n">
        <v>4.207663365454955</v>
      </c>
      <c r="U1546" s="49" t="n">
        <v>4.121074071747678</v>
      </c>
      <c r="V1546" s="49" t="n">
        <v>4.036543886247886</v>
      </c>
      <c r="W1546" s="49" t="n">
        <v>3.941346775578415</v>
      </c>
      <c r="X1546" s="49" t="n">
        <v>3.850453549287315</v>
      </c>
      <c r="Y1546" s="49" t="n">
        <v>3.765353984362063</v>
      </c>
      <c r="Z1546" s="49" t="n">
        <v>3.689004974050839</v>
      </c>
      <c r="AA1546" s="49" t="n">
        <v>3.578438752178666</v>
      </c>
      <c r="AB1546" s="49" t="n">
        <v>3.501507517653458</v>
      </c>
      <c r="AC1546" s="49" t="n">
        <v>3.428582539343906</v>
      </c>
      <c r="AD1546" s="49" t="n">
        <v>3.359163438932192</v>
      </c>
      <c r="AE1546" s="49" t="n">
        <v>3.292839767191817</v>
      </c>
      <c r="AF1546" s="50" t="n">
        <v>3.229270725796008</v>
      </c>
    </row>
    <row r="1547" hidden="1" s="108">
      <c r="A1547" s="49" t="inlineStr">
        <is>
          <t>United_States_Offshore_2_low_temp_optimistic</t>
        </is>
      </c>
      <c r="B1547" s="49" t="n">
        <v>4.316840002383921</v>
      </c>
      <c r="C1547" s="49" t="n">
        <v>4.160216851905237</v>
      </c>
      <c r="D1547" s="49" t="n">
        <v>4.029352286119396</v>
      </c>
      <c r="E1547" s="49" t="n">
        <v>3.916800020913155</v>
      </c>
      <c r="F1547" s="49" t="n">
        <v>3.81789507839214</v>
      </c>
      <c r="G1547" s="49" t="n">
        <v>3.729531185337165</v>
      </c>
      <c r="H1547" s="49" t="n">
        <v>3.649541001657941</v>
      </c>
      <c r="I1547" s="49" t="n">
        <v>3.576355282066841</v>
      </c>
      <c r="J1547" s="49" t="n">
        <v>3.508803140776869</v>
      </c>
      <c r="K1547" s="49" t="n">
        <v>3.445988873483965</v>
      </c>
      <c r="L1547" s="49" t="n">
        <v>3.387212735406193</v>
      </c>
      <c r="M1547" s="49" t="n">
        <v>3.275288825247622</v>
      </c>
      <c r="N1547" s="49" t="n">
        <v>3.178402558223369</v>
      </c>
      <c r="O1547" s="49" t="n">
        <v>3.091337224365664</v>
      </c>
      <c r="P1547" s="49" t="n">
        <v>3.011906113923708</v>
      </c>
      <c r="Q1547" s="49" t="n">
        <v>2.938755332615572</v>
      </c>
      <c r="R1547" s="49" t="n">
        <v>2.871409599382785</v>
      </c>
      <c r="S1547" s="49" t="n">
        <v>2.807737125550149</v>
      </c>
      <c r="T1547" s="49" t="n">
        <v>2.747878037859766</v>
      </c>
      <c r="U1547" s="49" t="n">
        <v>2.692074438519012</v>
      </c>
      <c r="V1547" s="49" t="n">
        <v>2.637655647612856</v>
      </c>
      <c r="W1547" s="49" t="n">
        <v>2.57547068920394</v>
      </c>
      <c r="X1547" s="49" t="n">
        <v>2.516219788511806</v>
      </c>
      <c r="Y1547" s="49" t="n">
        <v>2.460902829272744</v>
      </c>
      <c r="Z1547" s="49" t="n">
        <v>2.411505129618757</v>
      </c>
      <c r="AA1547" s="49" t="n">
        <v>2.339142990692239</v>
      </c>
      <c r="AB1547" s="49" t="n">
        <v>2.289427008523999</v>
      </c>
      <c r="AC1547" s="49" t="n">
        <v>2.242436772468764</v>
      </c>
      <c r="AD1547" s="49" t="n">
        <v>2.197834480337588</v>
      </c>
      <c r="AE1547" s="49" t="n">
        <v>2.155343022765841</v>
      </c>
      <c r="AF1547" s="50" t="n">
        <v>2.114732301054074</v>
      </c>
    </row>
    <row r="1548" hidden="1" s="108">
      <c r="A1548" s="49" t="inlineStr">
        <is>
          <t>United_States_PV_1_low_temp_optimistic</t>
        </is>
      </c>
      <c r="B1548" s="49" t="n">
        <v>3.138554622250722</v>
      </c>
      <c r="C1548" s="49" t="n">
        <v>2.976402359509219</v>
      </c>
      <c r="D1548" s="49" t="n">
        <v>2.840966622277451</v>
      </c>
      <c r="E1548" s="49" t="n">
        <v>2.724433482329857</v>
      </c>
      <c r="F1548" s="49" t="n">
        <v>2.621897434884101</v>
      </c>
      <c r="G1548" s="49" t="n">
        <v>2.530097618035744</v>
      </c>
      <c r="H1548" s="49" t="n">
        <v>2.446767692893272</v>
      </c>
      <c r="I1548" s="49" t="n">
        <v>2.370275243548055</v>
      </c>
      <c r="J1548" s="49" t="n">
        <v>2.299409483803631</v>
      </c>
      <c r="K1548" s="49" t="n">
        <v>2.23325007633824</v>
      </c>
      <c r="L1548" s="49" t="n">
        <v>2.171082751746368</v>
      </c>
      <c r="M1548" s="49" t="n">
        <v>2.096609948084125</v>
      </c>
      <c r="N1548" s="49" t="n">
        <v>2.027789848218494</v>
      </c>
      <c r="O1548" s="49" t="n">
        <v>1.962830583829017</v>
      </c>
      <c r="P1548" s="49" t="n">
        <v>1.90137208779069</v>
      </c>
      <c r="Q1548" s="49" t="n">
        <v>1.842284654506039</v>
      </c>
      <c r="R1548" s="49" t="n">
        <v>1.784882439706237</v>
      </c>
      <c r="S1548" s="49" t="n">
        <v>1.73051014845542</v>
      </c>
      <c r="T1548" s="49" t="n">
        <v>1.67814574020497</v>
      </c>
      <c r="U1548" s="49" t="n">
        <v>1.627929412394121</v>
      </c>
      <c r="V1548" s="49" t="n">
        <v>1.579043817644562</v>
      </c>
      <c r="W1548" s="49" t="n">
        <v>1.529837906968565</v>
      </c>
      <c r="X1548" s="49" t="n">
        <v>1.48145170879086</v>
      </c>
      <c r="Y1548" s="49" t="n">
        <v>1.435059331775726</v>
      </c>
      <c r="Z1548" s="49" t="n">
        <v>1.394985776379656</v>
      </c>
      <c r="AA1548" s="49" t="n">
        <v>1.328665882921832</v>
      </c>
      <c r="AB1548" s="49" t="n">
        <v>1.284253741827799</v>
      </c>
      <c r="AC1548" s="49" t="n">
        <v>1.241612447002793</v>
      </c>
      <c r="AD1548" s="49" t="n">
        <v>1.200547743832245</v>
      </c>
      <c r="AE1548" s="49" t="n">
        <v>1.16089635529391</v>
      </c>
      <c r="AF1548" s="50" t="n">
        <v>1.122519793251946</v>
      </c>
    </row>
    <row r="1549" hidden="1" s="108">
      <c r="A1549" s="49" t="inlineStr">
        <is>
          <t>United_States_PV_2_low_temp_optimistic</t>
        </is>
      </c>
      <c r="B1549" s="49" t="n">
        <v>3.309109220421712</v>
      </c>
      <c r="C1549" s="49" t="n">
        <v>3.137480129479788</v>
      </c>
      <c r="D1549" s="49" t="n">
        <v>2.994214479501808</v>
      </c>
      <c r="E1549" s="49" t="n">
        <v>2.871014322965507</v>
      </c>
      <c r="F1549" s="49" t="n">
        <v>2.762670140817977</v>
      </c>
      <c r="G1549" s="49" t="n">
        <v>2.665718895797613</v>
      </c>
      <c r="H1549" s="49" t="n">
        <v>2.577753686330883</v>
      </c>
      <c r="I1549" s="49" t="n">
        <v>2.497040825669522</v>
      </c>
      <c r="J1549" s="49" t="n">
        <v>2.422294402750428</v>
      </c>
      <c r="K1549" s="49" t="n">
        <v>2.35253697507618</v>
      </c>
      <c r="L1549" s="49" t="n">
        <v>2.287009958567165</v>
      </c>
      <c r="M1549" s="49" t="n">
        <v>2.208499385258219</v>
      </c>
      <c r="N1549" s="49" t="n">
        <v>2.135971272968347</v>
      </c>
      <c r="O1549" s="49" t="n">
        <v>2.067529520211018</v>
      </c>
      <c r="P1549" s="49" t="n">
        <v>2.002794460578321</v>
      </c>
      <c r="Q1549" s="49" t="n">
        <v>1.940570063021418</v>
      </c>
      <c r="R1549" s="49" t="n">
        <v>1.88013010699773</v>
      </c>
      <c r="S1549" s="49" t="n">
        <v>1.82290173401412</v>
      </c>
      <c r="T1549" s="49" t="n">
        <v>1.767802177530234</v>
      </c>
      <c r="U1549" s="49" t="n">
        <v>1.714981167853221</v>
      </c>
      <c r="V1549" s="49" t="n">
        <v>1.663572236955564</v>
      </c>
      <c r="W1549" s="49" t="n">
        <v>1.611833420322569</v>
      </c>
      <c r="X1549" s="49" t="n">
        <v>1.560957534570166</v>
      </c>
      <c r="Y1549" s="49" t="n">
        <v>1.512190564999845</v>
      </c>
      <c r="Z1549" s="49" t="n">
        <v>1.470121768472437</v>
      </c>
      <c r="AA1549" s="49" t="n">
        <v>1.400195687006351</v>
      </c>
      <c r="AB1549" s="49" t="n">
        <v>1.353510000260474</v>
      </c>
      <c r="AC1549" s="49" t="n">
        <v>1.308696291541419</v>
      </c>
      <c r="AD1549" s="49" t="n">
        <v>1.265548282687813</v>
      </c>
      <c r="AE1549" s="49" t="n">
        <v>1.223892598960827</v>
      </c>
      <c r="AF1549" s="50" t="n">
        <v>1.183582195454878</v>
      </c>
    </row>
    <row r="1550" hidden="1" s="108">
      <c r="A1550" s="49" t="inlineStr">
        <is>
          <t>United_States_PV_3_low_temp_optimistic</t>
        </is>
      </c>
      <c r="B1550" s="49" t="n">
        <v>3.460981850906396</v>
      </c>
      <c r="C1550" s="49" t="n">
        <v>3.280963560955541</v>
      </c>
      <c r="D1550" s="49" t="n">
        <v>3.130741256033254</v>
      </c>
      <c r="E1550" s="49" t="n">
        <v>3.001599571935182</v>
      </c>
      <c r="F1550" s="49" t="n">
        <v>2.88806705307489</v>
      </c>
      <c r="G1550" s="49" t="n">
        <v>2.786506604813772</v>
      </c>
      <c r="H1550" s="49" t="n">
        <v>2.694390384571814</v>
      </c>
      <c r="I1550" s="49" t="n">
        <v>2.609897606297926</v>
      </c>
      <c r="J1550" s="49" t="n">
        <v>2.531677758084582</v>
      </c>
      <c r="K1550" s="49" t="n">
        <v>2.458704288383592</v>
      </c>
      <c r="L1550" s="49" t="n">
        <v>2.39018049054409</v>
      </c>
      <c r="M1550" s="49" t="n">
        <v>2.308059621445717</v>
      </c>
      <c r="N1550" s="49" t="n">
        <v>2.232230126862068</v>
      </c>
      <c r="O1550" s="49" t="n">
        <v>2.160695918141402</v>
      </c>
      <c r="P1550" s="49" t="n">
        <v>2.093056929532779</v>
      </c>
      <c r="Q1550" s="49" t="n">
        <v>2.02805430004314</v>
      </c>
      <c r="R1550" s="49" t="n">
        <v>1.964923732514411</v>
      </c>
      <c r="S1550" s="49" t="n">
        <v>1.905166364875185</v>
      </c>
      <c r="T1550" s="49" t="n">
        <v>1.847642799214046</v>
      </c>
      <c r="U1550" s="49" t="n">
        <v>1.792510292142129</v>
      </c>
      <c r="V1550" s="49" t="n">
        <v>1.73885726037007</v>
      </c>
      <c r="W1550" s="49" t="n">
        <v>1.684859878890555</v>
      </c>
      <c r="X1550" s="49" t="n">
        <v>1.631764221923659</v>
      </c>
      <c r="Y1550" s="49" t="n">
        <v>1.58088055971854</v>
      </c>
      <c r="Z1550" s="49" t="n">
        <v>1.537034463996659</v>
      </c>
      <c r="AA1550" s="49" t="n">
        <v>1.463890442034097</v>
      </c>
      <c r="AB1550" s="49" t="n">
        <v>1.415178827451141</v>
      </c>
      <c r="AC1550" s="49" t="n">
        <v>1.368429688008476</v>
      </c>
      <c r="AD1550" s="49" t="n">
        <v>1.323425960606643</v>
      </c>
      <c r="AE1550" s="49" t="n">
        <v>1.279985212268718</v>
      </c>
      <c r="AF1550" s="50" t="n">
        <v>1.23795272147975</v>
      </c>
    </row>
    <row r="1551" hidden="1" s="108">
      <c r="A1551" s="49" t="inlineStr">
        <is>
          <t>United_States_PV_4_low_temp_optimistic</t>
        </is>
      </c>
      <c r="B1551" s="49" t="n">
        <v>4.213046023017698</v>
      </c>
      <c r="C1551" s="49" t="n">
        <v>3.990950961995482</v>
      </c>
      <c r="D1551" s="49" t="n">
        <v>3.805964201509398</v>
      </c>
      <c r="E1551" s="49" t="n">
        <v>3.647230378683304</v>
      </c>
      <c r="F1551" s="49" t="n">
        <v>3.507934690736073</v>
      </c>
      <c r="G1551" s="49" t="n">
        <v>3.383547141073003</v>
      </c>
      <c r="H1551" s="49" t="n">
        <v>3.270919346486024</v>
      </c>
      <c r="I1551" s="49" t="n">
        <v>3.167783571627153</v>
      </c>
      <c r="J1551" s="49" t="n">
        <v>3.072457802810491</v>
      </c>
      <c r="K1551" s="49" t="n">
        <v>2.98366350849617</v>
      </c>
      <c r="L1551" s="49" t="n">
        <v>2.900408416614525</v>
      </c>
      <c r="M1551" s="49" t="n">
        <v>2.80040508808397</v>
      </c>
      <c r="N1551" s="49" t="n">
        <v>2.708226709249757</v>
      </c>
      <c r="O1551" s="49" t="n">
        <v>2.621382020108525</v>
      </c>
      <c r="P1551" s="49" t="n">
        <v>2.53937101036435</v>
      </c>
      <c r="Q1551" s="49" t="n">
        <v>2.460623136152256</v>
      </c>
      <c r="R1551" s="49" t="n">
        <v>2.38418510163071</v>
      </c>
      <c r="S1551" s="49" t="n">
        <v>2.311927917329361</v>
      </c>
      <c r="T1551" s="49" t="n">
        <v>2.242430644998591</v>
      </c>
      <c r="U1551" s="49" t="n">
        <v>2.175888903407272</v>
      </c>
      <c r="V1551" s="49" t="n">
        <v>2.111166347135621</v>
      </c>
      <c r="W1551" s="49" t="n">
        <v>2.045993252146314</v>
      </c>
      <c r="X1551" s="49" t="n">
        <v>1.981923984571244</v>
      </c>
      <c r="Y1551" s="49" t="n">
        <v>1.92059161978955</v>
      </c>
      <c r="Z1551" s="49" t="n">
        <v>1.868009929968617</v>
      </c>
      <c r="AA1551" s="49" t="n">
        <v>1.77889927222889</v>
      </c>
      <c r="AB1551" s="49" t="n">
        <v>1.720216492280873</v>
      </c>
      <c r="AC1551" s="49" t="n">
        <v>1.663960940320237</v>
      </c>
      <c r="AD1551" s="49" t="n">
        <v>1.609862438326506</v>
      </c>
      <c r="AE1551" s="49" t="n">
        <v>1.557693944502711</v>
      </c>
      <c r="AF1551" s="50" t="n">
        <v>1.507262934262127</v>
      </c>
    </row>
    <row r="1552" hidden="1" s="108">
      <c r="A1552" s="49" t="inlineStr">
        <is>
          <t>United_States_Onshore_2_high_temp_optimistic</t>
        </is>
      </c>
      <c r="B1552" s="49" t="n">
        <v>5.115911962577325</v>
      </c>
      <c r="C1552" s="49" t="n">
        <v>4.870658607392286</v>
      </c>
      <c r="D1552" s="49" t="n">
        <v>4.634650154528636</v>
      </c>
      <c r="E1552" s="49" t="n">
        <v>4.405127446423704</v>
      </c>
      <c r="F1552" s="49" t="n">
        <v>4.180081776803755</v>
      </c>
      <c r="G1552" s="49" t="n">
        <v>3.957989320346408</v>
      </c>
      <c r="H1552" s="49" t="n">
        <v>3.737651397397301</v>
      </c>
      <c r="I1552" s="49" t="n">
        <v>3.518093691506992</v>
      </c>
      <c r="J1552" s="49" t="n">
        <v>3.298500036186946</v>
      </c>
      <c r="K1552" s="49" t="n">
        <v>3.078167352821676</v>
      </c>
      <c r="L1552" s="49" t="n">
        <v>2.856473997698494</v>
      </c>
      <c r="M1552" s="49" t="n">
        <v>2.793749158757554</v>
      </c>
      <c r="N1552" s="49" t="n">
        <v>2.743805098860576</v>
      </c>
      <c r="O1552" s="49" t="n">
        <v>2.695283814779117</v>
      </c>
      <c r="P1552" s="49" t="n">
        <v>2.648275032217088</v>
      </c>
      <c r="Q1552" s="49" t="n">
        <v>2.603184295431079</v>
      </c>
      <c r="R1552" s="49" t="n">
        <v>2.558769661756166</v>
      </c>
      <c r="S1552" s="49" t="n">
        <v>2.515232317988199</v>
      </c>
      <c r="T1552" s="49" t="n">
        <v>2.474737683590486</v>
      </c>
      <c r="U1552" s="49" t="n">
        <v>2.433824836687079</v>
      </c>
      <c r="V1552" s="49" t="n">
        <v>2.392745517692588</v>
      </c>
      <c r="W1552" s="49" t="n">
        <v>2.356492023712921</v>
      </c>
      <c r="X1552" s="49" t="n">
        <v>2.321488609227057</v>
      </c>
      <c r="Y1552" s="49" t="n">
        <v>2.287067496305542</v>
      </c>
      <c r="Z1552" s="49" t="n">
        <v>2.256707751719489</v>
      </c>
      <c r="AA1552" s="49" t="n">
        <v>2.195342711202703</v>
      </c>
      <c r="AB1552" s="49" t="n">
        <v>2.158270154898628</v>
      </c>
      <c r="AC1552" s="49" t="n">
        <v>2.122180648442543</v>
      </c>
      <c r="AD1552" s="49" t="n">
        <v>2.086980828329719</v>
      </c>
      <c r="AE1552" s="49" t="n">
        <v>2.052589437027623</v>
      </c>
      <c r="AF1552" s="50" t="n">
        <v>2.018935328239027</v>
      </c>
    </row>
    <row r="1553" hidden="1" s="108">
      <c r="A1553" s="49" t="inlineStr">
        <is>
          <t>United_States_Onshore_3_high_temp_optimistic</t>
        </is>
      </c>
      <c r="B1553" s="49" t="n">
        <v>6.557955741541965</v>
      </c>
      <c r="C1553" s="49" t="n">
        <v>6.251843086873334</v>
      </c>
      <c r="D1553" s="49" t="n">
        <v>5.957832252768478</v>
      </c>
      <c r="E1553" s="49" t="n">
        <v>5.672136456061598</v>
      </c>
      <c r="F1553" s="49" t="n">
        <v>5.391978732735896</v>
      </c>
      <c r="G1553" s="49" t="n">
        <v>5.115231775430352</v>
      </c>
      <c r="H1553" s="49" t="n">
        <v>4.840200928232002</v>
      </c>
      <c r="I1553" s="49" t="n">
        <v>4.565486869666672</v>
      </c>
      <c r="J1553" s="49" t="n">
        <v>4.289894964080348</v>
      </c>
      <c r="K1553" s="49" t="n">
        <v>4.012373100708041</v>
      </c>
      <c r="L1553" s="49" t="n">
        <v>3.731967519012766</v>
      </c>
      <c r="M1553" s="49" t="n">
        <v>3.649927794908277</v>
      </c>
      <c r="N1553" s="49" t="n">
        <v>3.584951021870417</v>
      </c>
      <c r="O1553" s="49" t="n">
        <v>3.521862242567324</v>
      </c>
      <c r="P1553" s="49" t="n">
        <v>3.460780263906553</v>
      </c>
      <c r="Q1553" s="49" t="n">
        <v>3.402245292556012</v>
      </c>
      <c r="R1553" s="49" t="n">
        <v>3.344598693155135</v>
      </c>
      <c r="S1553" s="49" t="n">
        <v>3.28810846048149</v>
      </c>
      <c r="T1553" s="49" t="n">
        <v>3.23566235245243</v>
      </c>
      <c r="U1553" s="49" t="n">
        <v>3.182642599201634</v>
      </c>
      <c r="V1553" s="49" t="n">
        <v>3.129385302208021</v>
      </c>
      <c r="W1553" s="49" t="n">
        <v>3.082576550433956</v>
      </c>
      <c r="X1553" s="49" t="n">
        <v>3.037432825424057</v>
      </c>
      <c r="Y1553" s="49" t="n">
        <v>2.993063953509441</v>
      </c>
      <c r="Z1553" s="49" t="n">
        <v>2.954110020509948</v>
      </c>
      <c r="AA1553" s="49" t="n">
        <v>2.873801736684702</v>
      </c>
      <c r="AB1553" s="49" t="n">
        <v>2.82588944597709</v>
      </c>
      <c r="AC1553" s="49" t="n">
        <v>2.779286460033627</v>
      </c>
      <c r="AD1553" s="49" t="n">
        <v>2.733868518895698</v>
      </c>
      <c r="AE1553" s="49" t="n">
        <v>2.689527481731033</v>
      </c>
      <c r="AF1553" s="50" t="n">
        <v>2.646168670668251</v>
      </c>
    </row>
    <row r="1554" hidden="1" s="108">
      <c r="A1554" s="49" t="inlineStr">
        <is>
          <t>United_States_Offshore_1_high_temp_optimistic</t>
        </is>
      </c>
      <c r="B1554" s="49" t="n">
        <v>8.299621366396417</v>
      </c>
      <c r="C1554" s="49" t="n">
        <v>7.889193797552453</v>
      </c>
      <c r="D1554" s="49" t="n">
        <v>7.512803184300116</v>
      </c>
      <c r="E1554" s="49" t="n">
        <v>7.159603834621808</v>
      </c>
      <c r="F1554" s="49" t="n">
        <v>6.822722683030594</v>
      </c>
      <c r="G1554" s="49" t="n">
        <v>6.497512285970577</v>
      </c>
      <c r="H1554" s="49" t="n">
        <v>6.18066388979017</v>
      </c>
      <c r="I1554" s="49" t="n">
        <v>5.869718803578342</v>
      </c>
      <c r="J1554" s="49" t="n">
        <v>5.562781417527293</v>
      </c>
      <c r="K1554" s="49" t="n">
        <v>5.258341695857109</v>
      </c>
      <c r="L1554" s="49" t="n">
        <v>4.955160550357377</v>
      </c>
      <c r="M1554" s="49" t="n">
        <v>4.816895009947915</v>
      </c>
      <c r="N1554" s="49" t="n">
        <v>4.696913873136239</v>
      </c>
      <c r="O1554" s="49" t="n">
        <v>4.588709279388742</v>
      </c>
      <c r="P1554" s="49" t="n">
        <v>4.489591774161634</v>
      </c>
      <c r="Q1554" s="49" t="n">
        <v>4.397911490766363</v>
      </c>
      <c r="R1554" s="49" t="n">
        <v>4.313136121417106</v>
      </c>
      <c r="S1554" s="49" t="n">
        <v>4.232564646879135</v>
      </c>
      <c r="T1554" s="49" t="n">
        <v>4.156430816386971</v>
      </c>
      <c r="U1554" s="49" t="n">
        <v>4.085104341670463</v>
      </c>
      <c r="V1554" s="49" t="n">
        <v>4.015123047510469</v>
      </c>
      <c r="W1554" s="49" t="n">
        <v>3.935109451255071</v>
      </c>
      <c r="X1554" s="49" t="n">
        <v>3.858423855505694</v>
      </c>
      <c r="Y1554" s="49" t="n">
        <v>3.786435908699869</v>
      </c>
      <c r="Z1554" s="49" t="n">
        <v>3.721846619330867</v>
      </c>
      <c r="AA1554" s="49" t="n">
        <v>3.626080293366154</v>
      </c>
      <c r="AB1554" s="49" t="n">
        <v>3.560078089484825</v>
      </c>
      <c r="AC1554" s="49" t="n">
        <v>3.497302920356839</v>
      </c>
      <c r="AD1554" s="49" t="n">
        <v>3.43733476879838</v>
      </c>
      <c r="AE1554" s="49" t="n">
        <v>3.379829971070064</v>
      </c>
      <c r="AF1554" s="50" t="n">
        <v>3.324503933121957</v>
      </c>
    </row>
    <row r="1555" hidden="1" s="108">
      <c r="A1555" s="49" t="inlineStr">
        <is>
          <t>United_States_Offshore_2_high_temp_optimistic</t>
        </is>
      </c>
      <c r="B1555" s="49" t="n">
        <v>5.390172342288429</v>
      </c>
      <c r="C1555" s="49" t="n">
        <v>5.109514039882815</v>
      </c>
      <c r="D1555" s="49" t="n">
        <v>4.854135380242172</v>
      </c>
      <c r="E1555" s="49" t="n">
        <v>4.616840335972533</v>
      </c>
      <c r="F1555" s="49" t="n">
        <v>4.393106186167875</v>
      </c>
      <c r="G1555" s="49" t="n">
        <v>4.179910829433219</v>
      </c>
      <c r="H1555" s="49" t="n">
        <v>3.97513757946352</v>
      </c>
      <c r="I1555" s="49" t="n">
        <v>3.777247434337171</v>
      </c>
      <c r="J1555" s="49" t="n">
        <v>3.585086786718896</v>
      </c>
      <c r="K1555" s="49" t="n">
        <v>3.397768692062447</v>
      </c>
      <c r="L1555" s="49" t="n">
        <v>3.214596412436898</v>
      </c>
      <c r="M1555" s="49" t="n">
        <v>3.123727789896531</v>
      </c>
      <c r="N1555" s="49" t="n">
        <v>3.045233102052863</v>
      </c>
      <c r="O1555" s="49" t="n">
        <v>2.974706389822275</v>
      </c>
      <c r="P1555" s="49" t="n">
        <v>2.910326784035433</v>
      </c>
      <c r="Q1555" s="49" t="n">
        <v>2.850977243504034</v>
      </c>
      <c r="R1555" s="49" t="n">
        <v>2.796297299385645</v>
      </c>
      <c r="S1555" s="49" t="n">
        <v>2.744458418058992</v>
      </c>
      <c r="T1555" s="49" t="n">
        <v>2.695618774815598</v>
      </c>
      <c r="U1555" s="49" t="n">
        <v>2.650028574289558</v>
      </c>
      <c r="V1555" s="49" t="n">
        <v>2.605344148171739</v>
      </c>
      <c r="W1555" s="49" t="n">
        <v>2.553231838744253</v>
      </c>
      <c r="X1555" s="49" t="n">
        <v>2.503395392949621</v>
      </c>
      <c r="Y1555" s="49" t="n">
        <v>2.456760677595553</v>
      </c>
      <c r="Z1555" s="49" t="n">
        <v>2.415153811197806</v>
      </c>
      <c r="AA1555" s="49" t="n">
        <v>2.352477655631909</v>
      </c>
      <c r="AB1555" s="49" t="n">
        <v>2.309959760526821</v>
      </c>
      <c r="AC1555" s="49" t="n">
        <v>2.269645449541693</v>
      </c>
      <c r="AD1555" s="49" t="n">
        <v>2.231249851206451</v>
      </c>
      <c r="AE1555" s="49" t="n">
        <v>2.194539869930622</v>
      </c>
      <c r="AF1555" s="50" t="n">
        <v>2.159322467272585</v>
      </c>
    </row>
    <row r="1556" hidden="1" s="108">
      <c r="A1556" s="49" t="inlineStr">
        <is>
          <t>United_States_PV_1_high_temp_optimistic</t>
        </is>
      </c>
      <c r="B1556" s="49" t="n">
        <v>5.858734780759651</v>
      </c>
      <c r="C1556" s="49" t="n">
        <v>5.458658304513439</v>
      </c>
      <c r="D1556" s="49" t="n">
        <v>5.087242631943623</v>
      </c>
      <c r="E1556" s="49" t="n">
        <v>4.735433664999602</v>
      </c>
      <c r="F1556" s="49" t="n">
        <v>4.397497903600233</v>
      </c>
      <c r="G1556" s="49" t="n">
        <v>4.069582363916441</v>
      </c>
      <c r="H1556" s="49" t="n">
        <v>3.748972436859029</v>
      </c>
      <c r="I1556" s="49" t="n">
        <v>3.433679486925919</v>
      </c>
      <c r="J1556" s="49" t="n">
        <v>3.122197591129357</v>
      </c>
      <c r="K1556" s="49" t="n">
        <v>2.813352907732027</v>
      </c>
      <c r="L1556" s="49" t="n">
        <v>2.506206558965848</v>
      </c>
      <c r="M1556" s="49" t="n">
        <v>2.43871764211798</v>
      </c>
      <c r="N1556" s="49" t="n">
        <v>2.375879159900776</v>
      </c>
      <c r="O1556" s="49" t="n">
        <v>2.316128559291387</v>
      </c>
      <c r="P1556" s="49" t="n">
        <v>2.259180937109526</v>
      </c>
      <c r="Q1556" s="49" t="n">
        <v>2.204042259943028</v>
      </c>
      <c r="R1556" s="49" t="n">
        <v>2.150109409154274</v>
      </c>
      <c r="S1556" s="49" t="n">
        <v>2.098640675337704</v>
      </c>
      <c r="T1556" s="49" t="n">
        <v>2.048723894168676</v>
      </c>
      <c r="U1556" s="49" t="n">
        <v>2.000511594174041</v>
      </c>
      <c r="V1556" s="49" t="n">
        <v>1.953265340052581</v>
      </c>
      <c r="W1556" s="49" t="n">
        <v>1.90541077846362</v>
      </c>
      <c r="X1556" s="49" t="n">
        <v>1.858073739744796</v>
      </c>
      <c r="Y1556" s="49" t="n">
        <v>1.812369971293883</v>
      </c>
      <c r="Z1556" s="49" t="n">
        <v>1.772411547670529</v>
      </c>
      <c r="AA1556" s="49" t="n">
        <v>1.707348413549434</v>
      </c>
      <c r="AB1556" s="49" t="n">
        <v>1.662791773042134</v>
      </c>
      <c r="AC1556" s="49" t="n">
        <v>1.619711489775032</v>
      </c>
      <c r="AD1556" s="49" t="n">
        <v>1.577939615168263</v>
      </c>
      <c r="AE1556" s="49" t="n">
        <v>1.537335381537356</v>
      </c>
      <c r="AF1556" s="50" t="n">
        <v>1.497779748156877</v>
      </c>
    </row>
    <row r="1557" hidden="1" s="108">
      <c r="A1557" s="49" t="inlineStr">
        <is>
          <t>United_States_PV_2_high_temp_optimistic</t>
        </is>
      </c>
      <c r="B1557" s="49" t="n">
        <v>6.124575139770528</v>
      </c>
      <c r="C1557" s="49" t="n">
        <v>5.706093046045627</v>
      </c>
      <c r="D1557" s="49" t="n">
        <v>5.318187843691697</v>
      </c>
      <c r="E1557" s="49" t="n">
        <v>4.951179611175609</v>
      </c>
      <c r="F1557" s="49" t="n">
        <v>4.598937016047302</v>
      </c>
      <c r="G1557" s="49" t="n">
        <v>4.257338287028218</v>
      </c>
      <c r="H1557" s="49" t="n">
        <v>3.923478056252203</v>
      </c>
      <c r="I1557" s="49" t="n">
        <v>3.595226591493998</v>
      </c>
      <c r="J1557" s="49" t="n">
        <v>3.270969788829432</v>
      </c>
      <c r="K1557" s="49" t="n">
        <v>2.949448159851238</v>
      </c>
      <c r="L1557" s="49" t="n">
        <v>2.629653010035397</v>
      </c>
      <c r="M1557" s="49" t="n">
        <v>2.558615887016619</v>
      </c>
      <c r="N1557" s="49" t="n">
        <v>2.492521236349333</v>
      </c>
      <c r="O1557" s="49" t="n">
        <v>2.429707437072519</v>
      </c>
      <c r="P1557" s="49" t="n">
        <v>2.369871747882693</v>
      </c>
      <c r="Q1557" s="49" t="n">
        <v>2.31195702318054</v>
      </c>
      <c r="R1557" s="49" t="n">
        <v>2.255321840655539</v>
      </c>
      <c r="S1557" s="49" t="n">
        <v>2.201304963107527</v>
      </c>
      <c r="T1557" s="49" t="n">
        <v>2.148936201920764</v>
      </c>
      <c r="U1557" s="49" t="n">
        <v>2.098377993755888</v>
      </c>
      <c r="V1557" s="49" t="n">
        <v>2.048844846941821</v>
      </c>
      <c r="W1557" s="49" t="n">
        <v>1.998659282025613</v>
      </c>
      <c r="X1557" s="49" t="n">
        <v>1.949021430492464</v>
      </c>
      <c r="Y1557" s="49" t="n">
        <v>1.901117903006993</v>
      </c>
      <c r="Z1557" s="49" t="n">
        <v>1.859321347741973</v>
      </c>
      <c r="AA1557" s="49" t="n">
        <v>1.790824725261327</v>
      </c>
      <c r="AB1557" s="49" t="n">
        <v>1.744133284571048</v>
      </c>
      <c r="AC1557" s="49" t="n">
        <v>1.69900822070888</v>
      </c>
      <c r="AD1557" s="49" t="n">
        <v>1.655270548204346</v>
      </c>
      <c r="AE1557" s="49" t="n">
        <v>1.612770249372328</v>
      </c>
      <c r="AF1557" s="50" t="n">
        <v>1.571380462228515</v>
      </c>
    </row>
    <row r="1558" hidden="1" s="108">
      <c r="A1558" s="49" t="inlineStr">
        <is>
          <t>United_States_PV_3_high_temp_optimistic</t>
        </is>
      </c>
      <c r="B1558" s="49" t="n">
        <v>6.360821591473625</v>
      </c>
      <c r="C1558" s="49" t="n">
        <v>5.926161996244717</v>
      </c>
      <c r="D1558" s="49" t="n">
        <v>5.523757291804455</v>
      </c>
      <c r="E1558" s="49" t="n">
        <v>5.143363956767085</v>
      </c>
      <c r="F1558" s="49" t="n">
        <v>4.778491392954623</v>
      </c>
      <c r="G1558" s="49" t="n">
        <v>4.424774162434637</v>
      </c>
      <c r="H1558" s="49" t="n">
        <v>4.079133068388677</v>
      </c>
      <c r="I1558" s="49" t="n">
        <v>3.739308934753002</v>
      </c>
      <c r="J1558" s="49" t="n">
        <v>3.403587566071117</v>
      </c>
      <c r="K1558" s="49" t="n">
        <v>3.070629409044821</v>
      </c>
      <c r="L1558" s="49" t="n">
        <v>2.739359702241436</v>
      </c>
      <c r="M1558" s="49" t="n">
        <v>2.66517808139064</v>
      </c>
      <c r="N1558" s="49" t="n">
        <v>2.596193714265993</v>
      </c>
      <c r="O1558" s="49" t="n">
        <v>2.530658747893527</v>
      </c>
      <c r="P1558" s="49" t="n">
        <v>2.468254896312519</v>
      </c>
      <c r="Q1558" s="49" t="n">
        <v>2.407870084046764</v>
      </c>
      <c r="R1558" s="49" t="n">
        <v>2.34882955079897</v>
      </c>
      <c r="S1558" s="49" t="n">
        <v>2.292542051805007</v>
      </c>
      <c r="T1558" s="49" t="n">
        <v>2.237986904079063</v>
      </c>
      <c r="U1558" s="49" t="n">
        <v>2.185335148823873</v>
      </c>
      <c r="V1558" s="49" t="n">
        <v>2.133760349912892</v>
      </c>
      <c r="W1558" s="49" t="n">
        <v>2.081501189238455</v>
      </c>
      <c r="X1558" s="49" t="n">
        <v>2.02981684400987</v>
      </c>
      <c r="Y1558" s="49" t="n">
        <v>1.979956788592545</v>
      </c>
      <c r="Z1558" s="49" t="n">
        <v>1.936526168443106</v>
      </c>
      <c r="AA1558" s="49" t="n">
        <v>1.864977135288675</v>
      </c>
      <c r="AB1558" s="49" t="n">
        <v>1.816387730272766</v>
      </c>
      <c r="AC1558" s="49" t="n">
        <v>1.769447593526252</v>
      </c>
      <c r="AD1558" s="49" t="n">
        <v>1.723968878677078</v>
      </c>
      <c r="AE1558" s="49" t="n">
        <v>1.679794144890539</v>
      </c>
      <c r="AF1558" s="50" t="n">
        <v>1.636790255642243</v>
      </c>
    </row>
    <row r="1559" hidden="1" s="108">
      <c r="A1559" s="49" t="inlineStr">
        <is>
          <t>United_States_PV_4_high_temp_optimistic</t>
        </is>
      </c>
      <c r="B1559" s="49" t="n">
        <v>7.502126391066945</v>
      </c>
      <c r="C1559" s="49" t="n">
        <v>6.989865305665086</v>
      </c>
      <c r="D1559" s="49" t="n">
        <v>6.516958116563613</v>
      </c>
      <c r="E1559" s="49" t="n">
        <v>6.071105948565412</v>
      </c>
      <c r="F1559" s="49" t="n">
        <v>5.644529456750375</v>
      </c>
      <c r="G1559" s="49" t="n">
        <v>5.232008551234822</v>
      </c>
      <c r="H1559" s="49" t="n">
        <v>4.829872367231031</v>
      </c>
      <c r="I1559" s="49" t="n">
        <v>4.435438113850014</v>
      </c>
      <c r="J1559" s="49" t="n">
        <v>4.046680143935752</v>
      </c>
      <c r="K1559" s="49" t="n">
        <v>3.662025088613146</v>
      </c>
      <c r="L1559" s="49" t="n">
        <v>3.280219813119739</v>
      </c>
      <c r="M1559" s="49" t="n">
        <v>3.19041590246103</v>
      </c>
      <c r="N1559" s="49" t="n">
        <v>3.10710289894493</v>
      </c>
      <c r="O1559" s="49" t="n">
        <v>3.028094224364909</v>
      </c>
      <c r="P1559" s="49" t="n">
        <v>2.952993750223216</v>
      </c>
      <c r="Q1559" s="49" t="n">
        <v>2.880409386808277</v>
      </c>
      <c r="R1559" s="49" t="n">
        <v>2.80949633495366</v>
      </c>
      <c r="S1559" s="49" t="n">
        <v>2.742023343556272</v>
      </c>
      <c r="T1559" s="49" t="n">
        <v>2.676711681215798</v>
      </c>
      <c r="U1559" s="49" t="n">
        <v>2.613777457415371</v>
      </c>
      <c r="V1559" s="49" t="n">
        <v>2.552184498157192</v>
      </c>
      <c r="W1559" s="49" t="n">
        <v>2.489724186467408</v>
      </c>
      <c r="X1559" s="49" t="n">
        <v>2.427973619940317</v>
      </c>
      <c r="Y1559" s="49" t="n">
        <v>2.3685006836122</v>
      </c>
      <c r="Z1559" s="49" t="n">
        <v>2.317082761889315</v>
      </c>
      <c r="AA1559" s="49" t="n">
        <v>2.23037381784034</v>
      </c>
      <c r="AB1559" s="49" t="n">
        <v>2.172461266662039</v>
      </c>
      <c r="AC1559" s="49" t="n">
        <v>2.116604638396837</v>
      </c>
      <c r="AD1559" s="49" t="n">
        <v>2.062567484596499</v>
      </c>
      <c r="AE1559" s="49" t="n">
        <v>2.01015163528385</v>
      </c>
      <c r="AF1559" s="50" t="n">
        <v>1.959189518709053</v>
      </c>
    </row>
    <row r="1560" hidden="1" s="108">
      <c r="A1560" s="49" t="inlineStr">
        <is>
          <t>Uzbekistan_Onshore_2_low_temp_optimistic</t>
        </is>
      </c>
      <c r="B1560" s="49" t="n">
        <v>3.955551410229263</v>
      </c>
      <c r="C1560" s="49" t="n">
        <v>3.839756483249662</v>
      </c>
      <c r="D1560" s="49" t="n">
        <v>3.737202909158962</v>
      </c>
      <c r="E1560" s="49" t="n">
        <v>3.644989043437618</v>
      </c>
      <c r="F1560" s="49" t="n">
        <v>3.561058611662745</v>
      </c>
      <c r="G1560" s="49" t="n">
        <v>3.483904432479572</v>
      </c>
      <c r="H1560" s="49" t="n">
        <v>3.412390785347216</v>
      </c>
      <c r="I1560" s="49" t="n">
        <v>3.345641826873554</v>
      </c>
      <c r="J1560" s="49" t="n">
        <v>3.28296873027768</v>
      </c>
      <c r="K1560" s="49" t="n">
        <v>3.22382052949726</v>
      </c>
      <c r="L1560" s="49" t="n">
        <v>3.167750015228758</v>
      </c>
      <c r="M1560" s="49" t="n">
        <v>3.083999706259832</v>
      </c>
      <c r="N1560" s="49" t="n">
        <v>3.017933174526991</v>
      </c>
      <c r="O1560" s="49" t="n">
        <v>2.954179719290314</v>
      </c>
      <c r="P1560" s="49" t="n">
        <v>2.892834744847409</v>
      </c>
      <c r="Q1560" s="49" t="n">
        <v>2.834412644094281</v>
      </c>
      <c r="R1560" s="49" t="n">
        <v>2.777237448327167</v>
      </c>
      <c r="S1560" s="49" t="n">
        <v>2.721561389011434</v>
      </c>
      <c r="T1560" s="49" t="n">
        <v>2.670221856276893</v>
      </c>
      <c r="U1560" s="49" t="n">
        <v>2.618630930990149</v>
      </c>
      <c r="V1560" s="49" t="n">
        <v>2.567118727273306</v>
      </c>
      <c r="W1560" s="49" t="n">
        <v>2.522255811860884</v>
      </c>
      <c r="X1560" s="49" t="n">
        <v>2.479276422102798</v>
      </c>
      <c r="Y1560" s="49" t="n">
        <v>2.437295869172956</v>
      </c>
      <c r="Z1560" s="49" t="n">
        <v>2.400813016913744</v>
      </c>
      <c r="AA1560" s="49" t="n">
        <v>2.324454674064873</v>
      </c>
      <c r="AB1560" s="49" t="n">
        <v>2.279822125348826</v>
      </c>
      <c r="AC1560" s="49" t="n">
        <v>2.236693108865921</v>
      </c>
      <c r="AD1560" s="49" t="n">
        <v>2.194934340172921</v>
      </c>
      <c r="AE1560" s="49" t="n">
        <v>2.154429479479854</v>
      </c>
      <c r="AF1560" s="50" t="n">
        <v>2.115076356806207</v>
      </c>
    </row>
    <row r="1561" hidden="1" s="108">
      <c r="A1561" s="49" t="inlineStr">
        <is>
          <t>Uzbekistan_Onshore_3_low_temp_optimistic</t>
        </is>
      </c>
      <c r="B1561" s="49" t="n">
        <v>4.671597628810849</v>
      </c>
      <c r="C1561" s="49" t="n">
        <v>4.534582054107547</v>
      </c>
      <c r="D1561" s="49" t="n">
        <v>4.413327299732662</v>
      </c>
      <c r="E1561" s="49" t="n">
        <v>4.304377381111081</v>
      </c>
      <c r="F1561" s="49" t="n">
        <v>4.205283159095819</v>
      </c>
      <c r="G1561" s="49" t="n">
        <v>4.114249478648862</v>
      </c>
      <c r="H1561" s="49" t="n">
        <v>4.029923609570223</v>
      </c>
      <c r="I1561" s="49" t="n">
        <v>3.951262349550689</v>
      </c>
      <c r="J1561" s="49" t="n">
        <v>3.877445245921186</v>
      </c>
      <c r="K1561" s="49" t="n">
        <v>3.807816049516977</v>
      </c>
      <c r="L1561" s="49" t="n">
        <v>3.741842095457934</v>
      </c>
      <c r="M1561" s="49" t="n">
        <v>3.643016552086816</v>
      </c>
      <c r="N1561" s="49" t="n">
        <v>3.565221076665651</v>
      </c>
      <c r="O1561" s="49" t="n">
        <v>3.490167692085175</v>
      </c>
      <c r="P1561" s="49" t="n">
        <v>3.417969891679089</v>
      </c>
      <c r="Q1561" s="49" t="n">
        <v>3.34923961017777</v>
      </c>
      <c r="R1561" s="49" t="n">
        <v>3.281982969534499</v>
      </c>
      <c r="S1561" s="49" t="n">
        <v>3.216500081294557</v>
      </c>
      <c r="T1561" s="49" t="n">
        <v>3.156166309256656</v>
      </c>
      <c r="U1561" s="49" t="n">
        <v>3.095523817484424</v>
      </c>
      <c r="V1561" s="49" t="n">
        <v>3.034965445298188</v>
      </c>
      <c r="W1561" s="49" t="n">
        <v>2.982341633827315</v>
      </c>
      <c r="X1561" s="49" t="n">
        <v>2.931934011727272</v>
      </c>
      <c r="Y1561" s="49" t="n">
        <v>2.882689723699227</v>
      </c>
      <c r="Z1561" s="49" t="n">
        <v>2.839957221062411</v>
      </c>
      <c r="AA1561" s="49" t="n">
        <v>2.749793971960205</v>
      </c>
      <c r="AB1561" s="49" t="n">
        <v>2.697327373618437</v>
      </c>
      <c r="AC1561" s="49" t="n">
        <v>2.646623617743055</v>
      </c>
      <c r="AD1561" s="49" t="n">
        <v>2.597523498205546</v>
      </c>
      <c r="AE1561" s="49" t="n">
        <v>2.549887988476032</v>
      </c>
      <c r="AF1561" s="50" t="n">
        <v>2.503594934218465</v>
      </c>
    </row>
    <row r="1562" hidden="1" s="108">
      <c r="A1562" s="49" t="inlineStr">
        <is>
          <t>Uzbekistan_PV_4_low_temp_optimistic</t>
        </is>
      </c>
      <c r="B1562" s="49" t="n">
        <v>4.357232020285142</v>
      </c>
      <c r="C1562" s="49" t="n">
        <v>4.126752663050113</v>
      </c>
      <c r="D1562" s="49" t="n">
        <v>3.934936558569945</v>
      </c>
      <c r="E1562" s="49" t="n">
        <v>3.770463504743568</v>
      </c>
      <c r="F1562" s="49" t="n">
        <v>3.626226340606857</v>
      </c>
      <c r="G1562" s="49" t="n">
        <v>3.497500440004734</v>
      </c>
      <c r="H1562" s="49" t="n">
        <v>3.381002003526414</v>
      </c>
      <c r="I1562" s="49" t="n">
        <v>3.274365696194283</v>
      </c>
      <c r="J1562" s="49" t="n">
        <v>3.175837104709656</v>
      </c>
      <c r="K1562" s="49" t="n">
        <v>3.084082689647166</v>
      </c>
      <c r="L1562" s="49" t="n">
        <v>2.998067532291093</v>
      </c>
      <c r="M1562" s="49" t="n">
        <v>2.894666948087275</v>
      </c>
      <c r="N1562" s="49" t="n">
        <v>2.799366154984543</v>
      </c>
      <c r="O1562" s="49" t="n">
        <v>2.709587330809507</v>
      </c>
      <c r="P1562" s="49" t="n">
        <v>2.624814374597904</v>
      </c>
      <c r="Q1562" s="49" t="n">
        <v>2.543421569111434</v>
      </c>
      <c r="R1562" s="49" t="n">
        <v>2.464422010868293</v>
      </c>
      <c r="S1562" s="49" t="n">
        <v>2.389755764092744</v>
      </c>
      <c r="T1562" s="49" t="n">
        <v>2.317951271487192</v>
      </c>
      <c r="U1562" s="49" t="n">
        <v>2.249212258562681</v>
      </c>
      <c r="V1562" s="49" t="n">
        <v>2.182361353506573</v>
      </c>
      <c r="W1562" s="49" t="n">
        <v>2.115021736841261</v>
      </c>
      <c r="X1562" s="49" t="n">
        <v>2.048833665760551</v>
      </c>
      <c r="Y1562" s="49" t="n">
        <v>1.985492272606791</v>
      </c>
      <c r="Z1562" s="49" t="n">
        <v>1.931241648240962</v>
      </c>
      <c r="AA1562" s="49" t="n">
        <v>1.839075371803469</v>
      </c>
      <c r="AB1562" s="49" t="n">
        <v>1.778501645234471</v>
      </c>
      <c r="AC1562" s="49" t="n">
        <v>1.720456898208727</v>
      </c>
      <c r="AD1562" s="49" t="n">
        <v>1.664661964641334</v>
      </c>
      <c r="AE1562" s="49" t="n">
        <v>1.610882253532635</v>
      </c>
      <c r="AF1562" s="50" t="n">
        <v>1.558918841791876</v>
      </c>
    </row>
    <row r="1563" hidden="1" s="108">
      <c r="A1563" s="49" t="inlineStr">
        <is>
          <t>Uzbekistan_Onshore_2_high_temp_optimistic</t>
        </is>
      </c>
      <c r="B1563" s="49" t="n">
        <v>5.184492137207547</v>
      </c>
      <c r="C1563" s="49" t="n">
        <v>4.948700900108725</v>
      </c>
      <c r="D1563" s="49" t="n">
        <v>4.723999171282873</v>
      </c>
      <c r="E1563" s="49" t="n">
        <v>4.507295535760395</v>
      </c>
      <c r="F1563" s="49" t="n">
        <v>4.296349531203823</v>
      </c>
      <c r="G1563" s="49" t="n">
        <v>4.089470921914948</v>
      </c>
      <c r="H1563" s="49" t="n">
        <v>3.885338897412991</v>
      </c>
      <c r="I1563" s="49" t="n">
        <v>3.6828880622633</v>
      </c>
      <c r="J1563" s="49" t="n">
        <v>3.481233586955692</v>
      </c>
      <c r="K1563" s="49" t="n">
        <v>3.279620317774948</v>
      </c>
      <c r="L1563" s="49" t="n">
        <v>3.077387075816648</v>
      </c>
      <c r="M1563" s="49" t="n">
        <v>3.009426953044016</v>
      </c>
      <c r="N1563" s="49" t="n">
        <v>2.956450050245739</v>
      </c>
      <c r="O1563" s="49" t="n">
        <v>2.905123749498192</v>
      </c>
      <c r="P1563" s="49" t="n">
        <v>2.85555373739164</v>
      </c>
      <c r="Q1563" s="49" t="n">
        <v>2.808216552322439</v>
      </c>
      <c r="R1563" s="49" t="n">
        <v>2.761654270536262</v>
      </c>
      <c r="S1563" s="49" t="n">
        <v>2.716103345952537</v>
      </c>
      <c r="T1563" s="49" t="n">
        <v>2.674107021102297</v>
      </c>
      <c r="U1563" s="49" t="n">
        <v>2.631601305661195</v>
      </c>
      <c r="V1563" s="49" t="n">
        <v>2.58888186258898</v>
      </c>
      <c r="W1563" s="49" t="n">
        <v>2.551769730988618</v>
      </c>
      <c r="X1563" s="49" t="n">
        <v>2.516124489577344</v>
      </c>
      <c r="Y1563" s="49" t="n">
        <v>2.481162529935215</v>
      </c>
      <c r="Z1563" s="49" t="n">
        <v>2.450975542359928</v>
      </c>
      <c r="AA1563" s="49" t="n">
        <v>2.384321089341183</v>
      </c>
      <c r="AB1563" s="49" t="n">
        <v>2.346229339866359</v>
      </c>
      <c r="AC1563" s="49" t="n">
        <v>2.309292172115216</v>
      </c>
      <c r="AD1563" s="49" t="n">
        <v>2.273400809883575</v>
      </c>
      <c r="AE1563" s="49" t="n">
        <v>2.238460614416695</v>
      </c>
      <c r="AF1563" s="50" t="n">
        <v>2.204388754473852</v>
      </c>
    </row>
    <row r="1564" hidden="1" s="108">
      <c r="A1564" s="49" t="inlineStr">
        <is>
          <t>Uzbekistan_Onshore_3_high_temp_optimistic</t>
        </is>
      </c>
      <c r="B1564" s="49" t="n">
        <v>6.007189516375703</v>
      </c>
      <c r="C1564" s="49" t="n">
        <v>5.738589417829985</v>
      </c>
      <c r="D1564" s="49" t="n">
        <v>5.483149716093525</v>
      </c>
      <c r="E1564" s="49" t="n">
        <v>5.237160311776187</v>
      </c>
      <c r="F1564" s="49" t="n">
        <v>4.997926052430572</v>
      </c>
      <c r="G1564" s="49" t="n">
        <v>4.763407100132723</v>
      </c>
      <c r="H1564" s="49" t="n">
        <v>4.532002591303666</v>
      </c>
      <c r="I1564" s="49" t="n">
        <v>4.30241408293067</v>
      </c>
      <c r="J1564" s="49" t="n">
        <v>4.073555758373395</v>
      </c>
      <c r="K1564" s="49" t="n">
        <v>3.844493218302763</v>
      </c>
      <c r="L1564" s="49" t="n">
        <v>3.614400368529847</v>
      </c>
      <c r="M1564" s="49" t="n">
        <v>3.534482236680792</v>
      </c>
      <c r="N1564" s="49" t="n">
        <v>3.472432157492437</v>
      </c>
      <c r="O1564" s="49" t="n">
        <v>3.412346778619316</v>
      </c>
      <c r="P1564" s="49" t="n">
        <v>3.354352098895217</v>
      </c>
      <c r="Q1564" s="49" t="n">
        <v>3.299016431628384</v>
      </c>
      <c r="R1564" s="49" t="n">
        <v>3.244600810165507</v>
      </c>
      <c r="S1564" s="49" t="n">
        <v>3.191387234476722</v>
      </c>
      <c r="T1564" s="49" t="n">
        <v>3.142408921772294</v>
      </c>
      <c r="U1564" s="49" t="n">
        <v>3.092818779823448</v>
      </c>
      <c r="V1564" s="49" t="n">
        <v>3.042969477873886</v>
      </c>
      <c r="W1564" s="49" t="n">
        <v>2.99981873724803</v>
      </c>
      <c r="X1564" s="49" t="n">
        <v>2.958405885313087</v>
      </c>
      <c r="Y1564" s="49" t="n">
        <v>2.917796037055783</v>
      </c>
      <c r="Z1564" s="49" t="n">
        <v>2.882866567466002</v>
      </c>
      <c r="AA1564" s="49" t="n">
        <v>2.804455904586936</v>
      </c>
      <c r="AB1564" s="49" t="n">
        <v>2.760083811819371</v>
      </c>
      <c r="AC1564" s="49" t="n">
        <v>2.717076474891258</v>
      </c>
      <c r="AD1564" s="49" t="n">
        <v>2.675303734897877</v>
      </c>
      <c r="AE1564" s="49" t="n">
        <v>2.634652323769325</v>
      </c>
      <c r="AF1564" s="50" t="n">
        <v>2.595023080228516</v>
      </c>
    </row>
    <row r="1565" hidden="1" s="108">
      <c r="A1565" s="49" t="inlineStr">
        <is>
          <t>Uzbekistan_PV_4_high_temp_optimistic</t>
        </is>
      </c>
      <c r="B1565" s="49" t="n">
        <v>7.785361523267876</v>
      </c>
      <c r="C1565" s="49" t="n">
        <v>7.254513031680486</v>
      </c>
      <c r="D1565" s="49" t="n">
        <v>6.764101948208045</v>
      </c>
      <c r="E1565" s="49" t="n">
        <v>6.301408517546554</v>
      </c>
      <c r="F1565" s="49" t="n">
        <v>5.858382315168923</v>
      </c>
      <c r="G1565" s="49" t="n">
        <v>5.429616875574633</v>
      </c>
      <c r="H1565" s="49" t="n">
        <v>5.011306058139931</v>
      </c>
      <c r="I1565" s="49" t="n">
        <v>4.600664183790807</v>
      </c>
      <c r="J1565" s="49" t="n">
        <v>4.195584037775874</v>
      </c>
      <c r="K1565" s="49" t="n">
        <v>3.794425126697388</v>
      </c>
      <c r="L1565" s="49" t="n">
        <v>3.395877178154475</v>
      </c>
      <c r="M1565" s="49" t="n">
        <v>3.303146179631625</v>
      </c>
      <c r="N1565" s="49" t="n">
        <v>3.217070193308777</v>
      </c>
      <c r="O1565" s="49" t="n">
        <v>3.13540823670578</v>
      </c>
      <c r="P1565" s="49" t="n">
        <v>3.057753321874825</v>
      </c>
      <c r="Q1565" s="49" t="n">
        <v>2.982679161514736</v>
      </c>
      <c r="R1565" s="49" t="n">
        <v>2.909320277693955</v>
      </c>
      <c r="S1565" s="49" t="n">
        <v>2.839486291484668</v>
      </c>
      <c r="T1565" s="49" t="n">
        <v>2.771867578140103</v>
      </c>
      <c r="U1565" s="49" t="n">
        <v>2.706684583139013</v>
      </c>
      <c r="V1565" s="49" t="n">
        <v>2.642876497022159</v>
      </c>
      <c r="W1565" s="49" t="n">
        <v>2.578184352192427</v>
      </c>
      <c r="X1565" s="49" t="n">
        <v>2.514221543641058</v>
      </c>
      <c r="Y1565" s="49" t="n">
        <v>2.452592807076484</v>
      </c>
      <c r="Z1565" s="49" t="n">
        <v>2.3992121220939</v>
      </c>
      <c r="AA1565" s="49" t="n">
        <v>2.309711529739777</v>
      </c>
      <c r="AB1565" s="49" t="n">
        <v>2.249688431583797</v>
      </c>
      <c r="AC1565" s="49" t="n">
        <v>2.191773981927558</v>
      </c>
      <c r="AD1565" s="49" t="n">
        <v>2.135726692087797</v>
      </c>
      <c r="AE1565" s="49" t="n">
        <v>2.081344167833753</v>
      </c>
      <c r="AF1565" s="50" t="n">
        <v>2.02845526487276</v>
      </c>
    </row>
    <row r="1566" hidden="1" s="108">
      <c r="A1566" s="49" t="inlineStr">
        <is>
          <t>Venezuela_Onshore_1_low_temp_optimistic</t>
        </is>
      </c>
      <c r="B1566" s="49" t="n">
        <v>2.400847824761943</v>
      </c>
      <c r="C1566" s="49" t="n">
        <v>2.330984052751662</v>
      </c>
      <c r="D1566" s="49" t="n">
        <v>2.268963678249835</v>
      </c>
      <c r="E1566" s="49" t="n">
        <v>2.213069435413077</v>
      </c>
      <c r="F1566" s="49" t="n">
        <v>2.162084363127434</v>
      </c>
      <c r="G1566" s="49" t="n">
        <v>2.115116461980569</v>
      </c>
      <c r="H1566" s="49" t="n">
        <v>2.071493568039616</v>
      </c>
      <c r="I1566" s="49" t="n">
        <v>2.030697315663685</v>
      </c>
      <c r="J1566" s="49" t="n">
        <v>1.992320017475411</v>
      </c>
      <c r="K1566" s="49" t="n">
        <v>1.956035573204645</v>
      </c>
      <c r="L1566" s="49" t="n">
        <v>1.921579286538839</v>
      </c>
      <c r="M1566" s="49" t="n">
        <v>1.870590513372204</v>
      </c>
      <c r="N1566" s="49" t="n">
        <v>1.830090114405427</v>
      </c>
      <c r="O1566" s="49" t="n">
        <v>1.790978714810421</v>
      </c>
      <c r="P1566" s="49" t="n">
        <v>1.753312974947905</v>
      </c>
      <c r="Q1566" s="49" t="n">
        <v>1.717397800719607</v>
      </c>
      <c r="R1566" s="49" t="n">
        <v>1.682240572549593</v>
      </c>
      <c r="S1566" s="49" t="n">
        <v>1.647990694751077</v>
      </c>
      <c r="T1566" s="49" t="n">
        <v>1.616329670152254</v>
      </c>
      <c r="U1566" s="49" t="n">
        <v>1.58453896306425</v>
      </c>
      <c r="V1566" s="49" t="n">
        <v>1.552813882143702</v>
      </c>
      <c r="W1566" s="49" t="n">
        <v>1.524998774409958</v>
      </c>
      <c r="X1566" s="49" t="n">
        <v>1.498327049578869</v>
      </c>
      <c r="Y1566" s="49" t="n">
        <v>1.472274476878485</v>
      </c>
      <c r="Z1566" s="49" t="n">
        <v>1.44951020633215</v>
      </c>
      <c r="AA1566" s="49" t="n">
        <v>1.40311303370871</v>
      </c>
      <c r="AB1566" s="49" t="n">
        <v>1.375562925297928</v>
      </c>
      <c r="AC1566" s="49" t="n">
        <v>1.348931026514572</v>
      </c>
      <c r="AD1566" s="49" t="n">
        <v>1.323138646647334</v>
      </c>
      <c r="AE1566" s="49" t="n">
        <v>1.2981171143074</v>
      </c>
      <c r="AF1566" s="50" t="n">
        <v>1.27380613798813</v>
      </c>
    </row>
    <row r="1567" hidden="1" s="108">
      <c r="A1567" s="49" t="inlineStr">
        <is>
          <t>Venezuela_Onshore_2_low_temp_optimistic</t>
        </is>
      </c>
      <c r="B1567" s="49" t="n">
        <v>3.525882920625633</v>
      </c>
      <c r="C1567" s="49" t="n">
        <v>3.42246807911624</v>
      </c>
      <c r="D1567" s="49" t="n">
        <v>3.330947320777979</v>
      </c>
      <c r="E1567" s="49" t="n">
        <v>3.248713030094558</v>
      </c>
      <c r="F1567" s="49" t="n">
        <v>3.173917288726047</v>
      </c>
      <c r="G1567" s="49" t="n">
        <v>3.105205627872047</v>
      </c>
      <c r="H1567" s="49" t="n">
        <v>3.041557399161441</v>
      </c>
      <c r="I1567" s="49" t="n">
        <v>2.982185499492175</v>
      </c>
      <c r="J1567" s="49" t="n">
        <v>2.926470894210642</v>
      </c>
      <c r="K1567" s="49" t="n">
        <v>2.873918442446795</v>
      </c>
      <c r="L1567" s="49" t="n">
        <v>2.824126248916246</v>
      </c>
      <c r="M1567" s="49" t="n">
        <v>2.749516799402484</v>
      </c>
      <c r="N1567" s="49" t="n">
        <v>2.690787057182816</v>
      </c>
      <c r="O1567" s="49" t="n">
        <v>2.634132794179078</v>
      </c>
      <c r="P1567" s="49" t="n">
        <v>2.579640069958155</v>
      </c>
      <c r="Q1567" s="49" t="n">
        <v>2.52777138501096</v>
      </c>
      <c r="R1567" s="49" t="n">
        <v>2.477021446216972</v>
      </c>
      <c r="S1567" s="49" t="n">
        <v>2.427617073863393</v>
      </c>
      <c r="T1567" s="49" t="n">
        <v>2.382108065365237</v>
      </c>
      <c r="U1567" s="49" t="n">
        <v>2.336372375948036</v>
      </c>
      <c r="V1567" s="49" t="n">
        <v>2.29070661156829</v>
      </c>
      <c r="W1567" s="49" t="n">
        <v>2.25093478985687</v>
      </c>
      <c r="X1567" s="49" t="n">
        <v>2.21287561509336</v>
      </c>
      <c r="Y1567" s="49" t="n">
        <v>2.175734627750902</v>
      </c>
      <c r="Z1567" s="49" t="n">
        <v>2.143558889292529</v>
      </c>
      <c r="AA1567" s="49" t="n">
        <v>2.07553232815713</v>
      </c>
      <c r="AB1567" s="49" t="n">
        <v>2.036060511836015</v>
      </c>
      <c r="AC1567" s="49" t="n">
        <v>1.99796130801599</v>
      </c>
      <c r="AD1567" s="49" t="n">
        <v>1.961115691486957</v>
      </c>
      <c r="AE1567" s="49" t="n">
        <v>1.925419816007085</v>
      </c>
      <c r="AF1567" s="50" t="n">
        <v>1.890782529764023</v>
      </c>
    </row>
    <row r="1568" hidden="1" s="108">
      <c r="A1568" s="49" t="inlineStr">
        <is>
          <t>Venezuela_Onshore_3_low_temp_optimistic</t>
        </is>
      </c>
      <c r="B1568" s="49" t="n">
        <v>4.67865901131916</v>
      </c>
      <c r="C1568" s="49" t="n">
        <v>4.54079665038151</v>
      </c>
      <c r="D1568" s="49" t="n">
        <v>4.41900968824932</v>
      </c>
      <c r="E1568" s="49" t="n">
        <v>4.309771709945602</v>
      </c>
      <c r="F1568" s="49" t="n">
        <v>4.210583689862158</v>
      </c>
      <c r="G1568" s="49" t="n">
        <v>4.119613928262318</v>
      </c>
      <c r="H1568" s="49" t="n">
        <v>4.035482174454422</v>
      </c>
      <c r="I1568" s="49" t="n">
        <v>3.957124017986287</v>
      </c>
      <c r="J1568" s="49" t="n">
        <v>3.883702339841431</v>
      </c>
      <c r="K1568" s="49" t="n">
        <v>3.814547571923852</v>
      </c>
      <c r="L1568" s="49" t="n">
        <v>3.749116249283002</v>
      </c>
      <c r="M1568" s="49" t="n">
        <v>3.650296999385801</v>
      </c>
      <c r="N1568" s="49" t="n">
        <v>3.572932486074048</v>
      </c>
      <c r="O1568" s="49" t="n">
        <v>3.49835767306574</v>
      </c>
      <c r="P1568" s="49" t="n">
        <v>3.426689479786542</v>
      </c>
      <c r="Q1568" s="49" t="n">
        <v>3.35855395836489</v>
      </c>
      <c r="R1568" s="49" t="n">
        <v>3.29191582793674</v>
      </c>
      <c r="S1568" s="49" t="n">
        <v>3.227082244292274</v>
      </c>
      <c r="T1568" s="49" t="n">
        <v>3.167502498936577</v>
      </c>
      <c r="U1568" s="49" t="n">
        <v>3.107601671880385</v>
      </c>
      <c r="V1568" s="49" t="n">
        <v>3.047781122718124</v>
      </c>
      <c r="W1568" s="49" t="n">
        <v>2.995942465575898</v>
      </c>
      <c r="X1568" s="49" t="n">
        <v>2.946395129899135</v>
      </c>
      <c r="Y1568" s="49" t="n">
        <v>2.898064508463727</v>
      </c>
      <c r="Z1568" s="49" t="n">
        <v>2.856424405883565</v>
      </c>
      <c r="AA1568" s="49" t="n">
        <v>2.766271814251381</v>
      </c>
      <c r="AB1568" s="49" t="n">
        <v>2.714715732882846</v>
      </c>
      <c r="AC1568" s="49" t="n">
        <v>2.664991712505935</v>
      </c>
      <c r="AD1568" s="49" t="n">
        <v>2.616938751270739</v>
      </c>
      <c r="AE1568" s="49" t="n">
        <v>2.570416384771428</v>
      </c>
      <c r="AF1568" s="50" t="n">
        <v>2.525301323272693</v>
      </c>
    </row>
    <row r="1569" hidden="1" s="108">
      <c r="A1569" s="49" t="inlineStr">
        <is>
          <t>Venezuela_Offshore_1_low_temp_optimistic</t>
        </is>
      </c>
      <c r="B1569" s="49" t="n">
        <v>4.741509508886411</v>
      </c>
      <c r="C1569" s="49" t="n">
        <v>4.570532956591563</v>
      </c>
      <c r="D1569" s="49" t="n">
        <v>4.427409493224274</v>
      </c>
      <c r="E1569" s="49" t="n">
        <v>4.304089465251243</v>
      </c>
      <c r="F1569" s="49" t="n">
        <v>4.195529875182023</v>
      </c>
      <c r="G1569" s="49" t="n">
        <v>4.098372721350754</v>
      </c>
      <c r="H1569" s="49" t="n">
        <v>4.010275010703779</v>
      </c>
      <c r="I1569" s="49" t="n">
        <v>3.929540304773701</v>
      </c>
      <c r="J1569" s="49" t="n">
        <v>3.854902801247803</v>
      </c>
      <c r="K1569" s="49" t="n">
        <v>3.785394175710738</v>
      </c>
      <c r="L1569" s="49" t="n">
        <v>3.720257940889452</v>
      </c>
      <c r="M1569" s="49" t="n">
        <v>3.598252978397329</v>
      </c>
      <c r="N1569" s="49" t="n">
        <v>3.492477176395997</v>
      </c>
      <c r="O1569" s="49" t="n">
        <v>3.397292929577815</v>
      </c>
      <c r="P1569" s="49" t="n">
        <v>3.310337636528588</v>
      </c>
      <c r="Q1569" s="49" t="n">
        <v>3.230148723546841</v>
      </c>
      <c r="R1569" s="49" t="n">
        <v>3.156213391618076</v>
      </c>
      <c r="S1569" s="49" t="n">
        <v>3.086227396963221</v>
      </c>
      <c r="T1569" s="49" t="n">
        <v>3.02034298436205</v>
      </c>
      <c r="U1569" s="49" t="n">
        <v>2.958822697947704</v>
      </c>
      <c r="V1569" s="49" t="n">
        <v>2.898778836828261</v>
      </c>
      <c r="W1569" s="49" t="n">
        <v>2.830952310057262</v>
      </c>
      <c r="X1569" s="49" t="n">
        <v>2.766239952501582</v>
      </c>
      <c r="Y1569" s="49" t="n">
        <v>2.705725457863152</v>
      </c>
      <c r="Z1569" s="49" t="n">
        <v>2.65155965995611</v>
      </c>
      <c r="AA1569" s="49" t="n">
        <v>2.572481822046645</v>
      </c>
      <c r="AB1569" s="49" t="n">
        <v>2.517857450351562</v>
      </c>
      <c r="AC1569" s="49" t="n">
        <v>2.466129488236807</v>
      </c>
      <c r="AD1569" s="49" t="n">
        <v>2.416933648448826</v>
      </c>
      <c r="AE1569" s="49" t="n">
        <v>2.369971127929051</v>
      </c>
      <c r="AF1569" s="50" t="n">
        <v>2.324993841212338</v>
      </c>
    </row>
    <row r="1570" hidden="1" s="108">
      <c r="A1570" s="49" t="inlineStr">
        <is>
          <t>Venezuela_Offshore_2_low_temp_optimistic</t>
        </is>
      </c>
      <c r="B1570" s="49" t="n">
        <v>6.321387197035316</v>
      </c>
      <c r="C1570" s="49" t="n">
        <v>6.090674763917826</v>
      </c>
      <c r="D1570" s="49" t="n">
        <v>5.898249131710608</v>
      </c>
      <c r="E1570" s="49" t="n">
        <v>5.733039641673821</v>
      </c>
      <c r="F1570" s="49" t="n">
        <v>5.588110726800187</v>
      </c>
      <c r="G1570" s="49" t="n">
        <v>5.458844215442159</v>
      </c>
      <c r="H1570" s="49" t="n">
        <v>5.342017889249519</v>
      </c>
      <c r="I1570" s="49" t="n">
        <v>5.235298743596693</v>
      </c>
      <c r="J1570" s="49" t="n">
        <v>5.13694603218496</v>
      </c>
      <c r="K1570" s="49" t="n">
        <v>5.045628132782182</v>
      </c>
      <c r="L1570" s="49" t="n">
        <v>4.960304764397602</v>
      </c>
      <c r="M1570" s="49" t="n">
        <v>4.797180260688866</v>
      </c>
      <c r="N1570" s="49" t="n">
        <v>4.656330158022523</v>
      </c>
      <c r="O1570" s="49" t="n">
        <v>4.530005392933838</v>
      </c>
      <c r="P1570" s="49" t="n">
        <v>4.414959857567746</v>
      </c>
      <c r="Q1570" s="49" t="n">
        <v>4.30918463662839</v>
      </c>
      <c r="R1570" s="49" t="n">
        <v>4.211977044129913</v>
      </c>
      <c r="S1570" s="49" t="n">
        <v>4.120168701327058</v>
      </c>
      <c r="T1570" s="49" t="n">
        <v>4.033971032204146</v>
      </c>
      <c r="U1570" s="49" t="n">
        <v>3.953747374845034</v>
      </c>
      <c r="V1570" s="49" t="n">
        <v>3.87552449632846</v>
      </c>
      <c r="W1570" s="49" t="n">
        <v>3.786516440120879</v>
      </c>
      <c r="X1570" s="49" t="n">
        <v>3.701763712029578</v>
      </c>
      <c r="Y1570" s="49" t="n">
        <v>3.622759851365407</v>
      </c>
      <c r="Z1570" s="49" t="n">
        <v>3.552468383555778</v>
      </c>
      <c r="AA1570" s="49" t="n">
        <v>3.4478404704472</v>
      </c>
      <c r="AB1570" s="49" t="n">
        <v>3.376858219851332</v>
      </c>
      <c r="AC1570" s="49" t="n">
        <v>3.309837599782459</v>
      </c>
      <c r="AD1570" s="49" t="n">
        <v>3.246278096541304</v>
      </c>
      <c r="AE1570" s="49" t="n">
        <v>3.185769250008226</v>
      </c>
      <c r="AF1570" s="50" t="n">
        <v>3.127970344011888</v>
      </c>
    </row>
    <row r="1571" hidden="1" s="108">
      <c r="A1571" s="49" t="inlineStr">
        <is>
          <t>Venezuela_PV_1_low_temp_optimistic</t>
        </is>
      </c>
      <c r="B1571" s="49" t="n">
        <v>2.859919395107414</v>
      </c>
      <c r="C1571" s="49" t="n">
        <v>2.715623662999668</v>
      </c>
      <c r="D1571" s="49" t="n">
        <v>2.594657735347456</v>
      </c>
      <c r="E1571" s="49" t="n">
        <v>2.490204554605252</v>
      </c>
      <c r="F1571" s="49" t="n">
        <v>2.397984553542927</v>
      </c>
      <c r="G1571" s="49" t="n">
        <v>2.315153005073586</v>
      </c>
      <c r="H1571" s="49" t="n">
        <v>2.239732807192406</v>
      </c>
      <c r="I1571" s="49" t="n">
        <v>2.170299875995934</v>
      </c>
      <c r="J1571" s="49" t="n">
        <v>2.105797934534988</v>
      </c>
      <c r="K1571" s="49" t="n">
        <v>2.045424069718624</v>
      </c>
      <c r="L1571" s="49" t="n">
        <v>1.988555119746879</v>
      </c>
      <c r="M1571" s="49" t="n">
        <v>1.920723764133487</v>
      </c>
      <c r="N1571" s="49" t="n">
        <v>1.857865123238356</v>
      </c>
      <c r="O1571" s="49" t="n">
        <v>1.798411707174914</v>
      </c>
      <c r="P1571" s="49" t="n">
        <v>1.74204877938521</v>
      </c>
      <c r="Q1571" s="49" t="n">
        <v>1.687787688181023</v>
      </c>
      <c r="R1571" s="49" t="n">
        <v>1.635028018842003</v>
      </c>
      <c r="S1571" s="49" t="n">
        <v>1.584947188720131</v>
      </c>
      <c r="T1571" s="49" t="n">
        <v>1.536650440576532</v>
      </c>
      <c r="U1571" s="49" t="n">
        <v>1.490260593356179</v>
      </c>
      <c r="V1571" s="49" t="n">
        <v>1.445061785546611</v>
      </c>
      <c r="W1571" s="49" t="n">
        <v>1.39963215444782</v>
      </c>
      <c r="X1571" s="49" t="n">
        <v>1.354935754377327</v>
      </c>
      <c r="Y1571" s="49" t="n">
        <v>1.311999600437138</v>
      </c>
      <c r="Z1571" s="49" t="n">
        <v>1.27460638869993</v>
      </c>
      <c r="AA1571" s="49" t="n">
        <v>1.214266847141235</v>
      </c>
      <c r="AB1571" s="49" t="n">
        <v>1.17310882107271</v>
      </c>
      <c r="AC1571" s="49" t="n">
        <v>1.133512311598382</v>
      </c>
      <c r="AD1571" s="49" t="n">
        <v>1.095306228266259</v>
      </c>
      <c r="AE1571" s="49" t="n">
        <v>1.058346728326408</v>
      </c>
      <c r="AF1571" s="50" t="n">
        <v>1.022511774525868</v>
      </c>
    </row>
    <row r="1572" hidden="1" s="108">
      <c r="A1572" s="49" t="inlineStr">
        <is>
          <t>Venezuela_PV_2_low_temp_optimistic</t>
        </is>
      </c>
      <c r="B1572" s="49" t="n">
        <v>3.053219644609141</v>
      </c>
      <c r="C1572" s="49" t="n">
        <v>2.898460212996794</v>
      </c>
      <c r="D1572" s="49" t="n">
        <v>2.768787710937341</v>
      </c>
      <c r="E1572" s="49" t="n">
        <v>2.656874119077917</v>
      </c>
      <c r="F1572" s="49" t="n">
        <v>2.558119268520023</v>
      </c>
      <c r="G1572" s="49" t="n">
        <v>2.469465407304035</v>
      </c>
      <c r="H1572" s="49" t="n">
        <v>2.388787420637167</v>
      </c>
      <c r="I1572" s="49" t="n">
        <v>2.314554626346652</v>
      </c>
      <c r="J1572" s="49" t="n">
        <v>2.245631678191496</v>
      </c>
      <c r="K1572" s="49" t="n">
        <v>2.181155546822771</v>
      </c>
      <c r="L1572" s="49" t="n">
        <v>2.120456393546971</v>
      </c>
      <c r="M1572" s="49" t="n">
        <v>2.048025038726091</v>
      </c>
      <c r="N1572" s="49" t="n">
        <v>1.980950147170007</v>
      </c>
      <c r="O1572" s="49" t="n">
        <v>1.917540900270667</v>
      </c>
      <c r="P1572" s="49" t="n">
        <v>1.857457775964745</v>
      </c>
      <c r="Q1572" s="49" t="n">
        <v>1.799634427348903</v>
      </c>
      <c r="R1572" s="49" t="n">
        <v>1.743423306672029</v>
      </c>
      <c r="S1572" s="49" t="n">
        <v>1.690094308700701</v>
      </c>
      <c r="T1572" s="49" t="n">
        <v>1.638682425458215</v>
      </c>
      <c r="U1572" s="49" t="n">
        <v>1.589320136097284</v>
      </c>
      <c r="V1572" s="49" t="n">
        <v>1.541235438802012</v>
      </c>
      <c r="W1572" s="49" t="n">
        <v>1.492907944326183</v>
      </c>
      <c r="X1572" s="49" t="n">
        <v>1.445360320617757</v>
      </c>
      <c r="Y1572" s="49" t="n">
        <v>1.39969948776206</v>
      </c>
      <c r="Z1572" s="49" t="n">
        <v>1.36000136942809</v>
      </c>
      <c r="AA1572" s="49" t="n">
        <v>1.295565708676499</v>
      </c>
      <c r="AB1572" s="49" t="n">
        <v>1.251790975855624</v>
      </c>
      <c r="AC1572" s="49" t="n">
        <v>1.209687517387635</v>
      </c>
      <c r="AD1572" s="49" t="n">
        <v>1.16907044370302</v>
      </c>
      <c r="AE1572" s="49" t="n">
        <v>1.129784317406576</v>
      </c>
      <c r="AF1572" s="50" t="n">
        <v>1.091697270674905</v>
      </c>
    </row>
    <row r="1573" hidden="1" s="108">
      <c r="A1573" s="49" t="inlineStr">
        <is>
          <t>Venezuela_PV_3_low_temp_optimistic</t>
        </is>
      </c>
      <c r="B1573" s="49" t="n">
        <v>3.185229031468806</v>
      </c>
      <c r="C1573" s="49" t="n">
        <v>3.023212784059732</v>
      </c>
      <c r="D1573" s="49" t="n">
        <v>2.887537467353318</v>
      </c>
      <c r="E1573" s="49" t="n">
        <v>2.770507961416099</v>
      </c>
      <c r="F1573" s="49" t="n">
        <v>2.667293692516328</v>
      </c>
      <c r="G1573" s="49" t="n">
        <v>2.574683785707601</v>
      </c>
      <c r="H1573" s="49" t="n">
        <v>2.490446726119452</v>
      </c>
      <c r="I1573" s="49" t="n">
        <v>2.412975207167186</v>
      </c>
      <c r="J1573" s="49" t="n">
        <v>2.341077058287353</v>
      </c>
      <c r="K1573" s="49" t="n">
        <v>2.273846062779404</v>
      </c>
      <c r="L1573" s="49" t="n">
        <v>2.21057886785024</v>
      </c>
      <c r="M1573" s="49" t="n">
        <v>2.135001951514409</v>
      </c>
      <c r="N1573" s="49" t="n">
        <v>2.065048761163025</v>
      </c>
      <c r="O1573" s="49" t="n">
        <v>1.998941347770976</v>
      </c>
      <c r="P1573" s="49" t="n">
        <v>1.936321722372216</v>
      </c>
      <c r="Q1573" s="49" t="n">
        <v>1.876069112831878</v>
      </c>
      <c r="R1573" s="49" t="n">
        <v>1.817503053645232</v>
      </c>
      <c r="S1573" s="49" t="n">
        <v>1.761955739832789</v>
      </c>
      <c r="T1573" s="49" t="n">
        <v>1.708413486484964</v>
      </c>
      <c r="U1573" s="49" t="n">
        <v>1.657014623356012</v>
      </c>
      <c r="V1573" s="49" t="n">
        <v>1.606948667852131</v>
      </c>
      <c r="W1573" s="49" t="n">
        <v>1.556605131862082</v>
      </c>
      <c r="X1573" s="49" t="n">
        <v>1.507080402122762</v>
      </c>
      <c r="Y1573" s="49" t="n">
        <v>1.459536152795008</v>
      </c>
      <c r="Z1573" s="49" t="n">
        <v>1.418250468648854</v>
      </c>
      <c r="AA1573" s="49" t="n">
        <v>1.351003335724308</v>
      </c>
      <c r="AB1573" s="49" t="n">
        <v>1.305439923390865</v>
      </c>
      <c r="AC1573" s="49" t="n">
        <v>1.261632303371212</v>
      </c>
      <c r="AD1573" s="49" t="n">
        <v>1.219386941952291</v>
      </c>
      <c r="AE1573" s="49" t="n">
        <v>1.178541142510727</v>
      </c>
      <c r="AF1573" s="50" t="n">
        <v>1.138956886023221</v>
      </c>
    </row>
    <row r="1574" hidden="1" s="108">
      <c r="A1574" s="49" t="inlineStr">
        <is>
          <t>Venezuela_PV_4_low_temp_optimistic</t>
        </is>
      </c>
      <c r="B1574" s="49" t="n">
        <v>3.59846893341004</v>
      </c>
      <c r="C1574" s="49" t="n">
        <v>3.4139367125831</v>
      </c>
      <c r="D1574" s="49" t="n">
        <v>3.259553077670415</v>
      </c>
      <c r="E1574" s="49" t="n">
        <v>3.126512949879466</v>
      </c>
      <c r="F1574" s="49" t="n">
        <v>3.009289086655957</v>
      </c>
      <c r="G1574" s="49" t="n">
        <v>2.904207577000497</v>
      </c>
      <c r="H1574" s="49" t="n">
        <v>2.808715105732674</v>
      </c>
      <c r="I1574" s="49" t="n">
        <v>2.720972564920566</v>
      </c>
      <c r="J1574" s="49" t="n">
        <v>2.639615824919058</v>
      </c>
      <c r="K1574" s="49" t="n">
        <v>2.563607922360944</v>
      </c>
      <c r="L1574" s="49" t="n">
        <v>2.492143989703511</v>
      </c>
      <c r="M1574" s="49" t="n">
        <v>2.406752987193117</v>
      </c>
      <c r="N1574" s="49" t="n">
        <v>2.327796795775788</v>
      </c>
      <c r="O1574" s="49" t="n">
        <v>2.253238762893258</v>
      </c>
      <c r="P1574" s="49" t="n">
        <v>2.182670449651555</v>
      </c>
      <c r="Q1574" s="49" t="n">
        <v>2.114807353067432</v>
      </c>
      <c r="R1574" s="49" t="n">
        <v>2.048869522656834</v>
      </c>
      <c r="S1574" s="49" t="n">
        <v>1.986388031859654</v>
      </c>
      <c r="T1574" s="49" t="n">
        <v>1.926200291783084</v>
      </c>
      <c r="U1574" s="49" t="n">
        <v>1.868466464593991</v>
      </c>
      <c r="V1574" s="49" t="n">
        <v>1.812256396814384</v>
      </c>
      <c r="W1574" s="49" t="n">
        <v>1.755742780220156</v>
      </c>
      <c r="X1574" s="49" t="n">
        <v>1.700148738782054</v>
      </c>
      <c r="Y1574" s="49" t="n">
        <v>1.646808200792867</v>
      </c>
      <c r="Z1574" s="49" t="n">
        <v>1.600631642170536</v>
      </c>
      <c r="AA1574" s="49" t="n">
        <v>1.524631715272092</v>
      </c>
      <c r="AB1574" s="49" t="n">
        <v>1.473505409170514</v>
      </c>
      <c r="AC1574" s="49" t="n">
        <v>1.424372231502689</v>
      </c>
      <c r="AD1574" s="49" t="n">
        <v>1.37700906769328</v>
      </c>
      <c r="AE1574" s="49" t="n">
        <v>1.331228361930439</v>
      </c>
      <c r="AF1574" s="50" t="n">
        <v>1.286871014187423</v>
      </c>
    </row>
    <row r="1575" hidden="1" s="108">
      <c r="A1575" s="49" t="inlineStr">
        <is>
          <t>Venezuela_Onshore_1_high_temp_optimistic</t>
        </is>
      </c>
      <c r="B1575" s="49" t="n">
        <v>3.386681594392188</v>
      </c>
      <c r="C1575" s="49" t="n">
        <v>3.220309408970963</v>
      </c>
      <c r="D1575" s="49" t="n">
        <v>3.060972731492886</v>
      </c>
      <c r="E1575" s="49" t="n">
        <v>2.906976362589165</v>
      </c>
      <c r="F1575" s="49" t="n">
        <v>2.757108879808754</v>
      </c>
      <c r="G1575" s="49" t="n">
        <v>2.610473266691371</v>
      </c>
      <c r="H1575" s="49" t="n">
        <v>2.466385253839823</v>
      </c>
      <c r="I1575" s="49" t="n">
        <v>2.324309384897172</v>
      </c>
      <c r="J1575" s="49" t="n">
        <v>2.183817217362275</v>
      </c>
      <c r="K1575" s="49" t="n">
        <v>2.044559083805281</v>
      </c>
      <c r="L1575" s="49" t="n">
        <v>1.906244470026224</v>
      </c>
      <c r="M1575" s="49" t="n">
        <v>1.864290643662031</v>
      </c>
      <c r="N1575" s="49" t="n">
        <v>1.831128004750941</v>
      </c>
      <c r="O1575" s="49" t="n">
        <v>1.798943157966549</v>
      </c>
      <c r="P1575" s="49" t="n">
        <v>1.767798435371194</v>
      </c>
      <c r="Q1575" s="49" t="n">
        <v>1.737973721414778</v>
      </c>
      <c r="R1575" s="49" t="n">
        <v>1.708614317311655</v>
      </c>
      <c r="S1575" s="49" t="n">
        <v>1.679859078990514</v>
      </c>
      <c r="T1575" s="49" t="n">
        <v>1.653200547476212</v>
      </c>
      <c r="U1575" s="49" t="n">
        <v>1.626254554356615</v>
      </c>
      <c r="V1575" s="49" t="n">
        <v>1.599194428031036</v>
      </c>
      <c r="W1575" s="49" t="n">
        <v>1.575398418899969</v>
      </c>
      <c r="X1575" s="49" t="n">
        <v>1.552480385765196</v>
      </c>
      <c r="Y1575" s="49" t="n">
        <v>1.52998066526464</v>
      </c>
      <c r="Z1575" s="49" t="n">
        <v>1.510303619619821</v>
      </c>
      <c r="AA1575" s="49" t="n">
        <v>1.469213419551784</v>
      </c>
      <c r="AB1575" s="49" t="n">
        <v>1.444921351771835</v>
      </c>
      <c r="AC1575" s="49" t="n">
        <v>1.421324364134273</v>
      </c>
      <c r="AD1575" s="49" t="n">
        <v>1.398359001820893</v>
      </c>
      <c r="AE1575" s="49" t="n">
        <v>1.375970072494805</v>
      </c>
      <c r="AF1575" s="50" t="n">
        <v>1.354109284622366</v>
      </c>
    </row>
    <row r="1576" hidden="1" s="108">
      <c r="A1576" s="49" t="inlineStr">
        <is>
          <t>Venezuela_Onshore_2_high_temp_optimistic</t>
        </is>
      </c>
      <c r="B1576" s="49" t="n">
        <v>4.618667203967671</v>
      </c>
      <c r="C1576" s="49" t="n">
        <v>4.405064972208379</v>
      </c>
      <c r="D1576" s="49" t="n">
        <v>4.201716449677279</v>
      </c>
      <c r="E1576" s="49" t="n">
        <v>4.005981882651718</v>
      </c>
      <c r="F1576" s="49" t="n">
        <v>3.815964891063089</v>
      </c>
      <c r="G1576" s="49" t="n">
        <v>3.63025140821985</v>
      </c>
      <c r="H1576" s="49" t="n">
        <v>3.447752922830097</v>
      </c>
      <c r="I1576" s="49" t="n">
        <v>3.267607827549738</v>
      </c>
      <c r="J1576" s="49" t="n">
        <v>3.08911685623301</v>
      </c>
      <c r="K1576" s="49" t="n">
        <v>2.911699399448772</v>
      </c>
      <c r="L1576" s="49" t="n">
        <v>2.734863081291675</v>
      </c>
      <c r="M1576" s="49" t="n">
        <v>2.674432901811961</v>
      </c>
      <c r="N1576" s="49" t="n">
        <v>2.627374397354838</v>
      </c>
      <c r="O1576" s="49" t="n">
        <v>2.581789366301328</v>
      </c>
      <c r="P1576" s="49" t="n">
        <v>2.53777225893784</v>
      </c>
      <c r="Q1576" s="49" t="n">
        <v>2.495748544102278</v>
      </c>
      <c r="R1576" s="49" t="n">
        <v>2.454417076954556</v>
      </c>
      <c r="S1576" s="49" t="n">
        <v>2.413988973588568</v>
      </c>
      <c r="T1576" s="49" t="n">
        <v>2.376734501590484</v>
      </c>
      <c r="U1576" s="49" t="n">
        <v>2.339026167005144</v>
      </c>
      <c r="V1576" s="49" t="n">
        <v>2.301127857626809</v>
      </c>
      <c r="W1576" s="49" t="n">
        <v>2.268202989614287</v>
      </c>
      <c r="X1576" s="49" t="n">
        <v>2.236599112249325</v>
      </c>
      <c r="Y1576" s="49" t="n">
        <v>2.205617118473286</v>
      </c>
      <c r="Z1576" s="49" t="n">
        <v>2.178913039778963</v>
      </c>
      <c r="AA1576" s="49" t="n">
        <v>2.119634955173189</v>
      </c>
      <c r="AB1576" s="49" t="n">
        <v>2.085886153244604</v>
      </c>
      <c r="AC1576" s="49" t="n">
        <v>2.0531802814367</v>
      </c>
      <c r="AD1576" s="49" t="n">
        <v>2.021420773738209</v>
      </c>
      <c r="AE1576" s="49" t="n">
        <v>1.990523637746863</v>
      </c>
      <c r="AF1576" s="50" t="n">
        <v>1.960415382418843</v>
      </c>
    </row>
    <row r="1577" hidden="1" s="108">
      <c r="A1577" s="49" t="inlineStr">
        <is>
          <t>Venezuela_Onshore_3_high_temp_optimistic</t>
        </is>
      </c>
      <c r="B1577" s="49" t="n">
        <v>5.867573024191431</v>
      </c>
      <c r="C1577" s="49" t="n">
        <v>5.605973041936721</v>
      </c>
      <c r="D1577" s="49" t="n">
        <v>5.358071915511759</v>
      </c>
      <c r="E1577" s="49" t="n">
        <v>5.120253311895243</v>
      </c>
      <c r="F1577" s="49" t="n">
        <v>4.889909979285996</v>
      </c>
      <c r="G1577" s="49" t="n">
        <v>4.665088291754203</v>
      </c>
      <c r="H1577" s="49" t="n">
        <v>4.444274698181149</v>
      </c>
      <c r="I1577" s="49" t="n">
        <v>4.226261211980527</v>
      </c>
      <c r="J1577" s="49" t="n">
        <v>4.010057256417084</v>
      </c>
      <c r="K1577" s="49" t="n">
        <v>3.794829886052041</v>
      </c>
      <c r="L1577" s="49" t="n">
        <v>3.579862015638958</v>
      </c>
      <c r="M1577" s="49" t="n">
        <v>3.500569738512743</v>
      </c>
      <c r="N1577" s="49" t="n">
        <v>3.439376917937544</v>
      </c>
      <c r="O1577" s="49" t="n">
        <v>3.380171601245533</v>
      </c>
      <c r="P1577" s="49" t="n">
        <v>3.323082028316438</v>
      </c>
      <c r="Q1577" s="49" t="n">
        <v>3.268684834101903</v>
      </c>
      <c r="R1577" s="49" t="n">
        <v>3.215217936752006</v>
      </c>
      <c r="S1577" s="49" t="n">
        <v>3.162967482372141</v>
      </c>
      <c r="T1577" s="49" t="n">
        <v>3.11500923578393</v>
      </c>
      <c r="U1577" s="49" t="n">
        <v>3.066429400761989</v>
      </c>
      <c r="V1577" s="49" t="n">
        <v>3.017585432889816</v>
      </c>
      <c r="W1577" s="49" t="n">
        <v>2.975473440049403</v>
      </c>
      <c r="X1577" s="49" t="n">
        <v>2.935134321445744</v>
      </c>
      <c r="Y1577" s="49" t="n">
        <v>2.895620612159228</v>
      </c>
      <c r="Z1577" s="49" t="n">
        <v>2.861883255084504</v>
      </c>
      <c r="AA1577" s="49" t="n">
        <v>2.784018654363942</v>
      </c>
      <c r="AB1577" s="49" t="n">
        <v>2.740711219916949</v>
      </c>
      <c r="AC1577" s="49" t="n">
        <v>2.698799497193412</v>
      </c>
      <c r="AD1577" s="49" t="n">
        <v>2.658152278715759</v>
      </c>
      <c r="AE1577" s="49" t="n">
        <v>2.618655423517621</v>
      </c>
      <c r="AF1577" s="50" t="n">
        <v>2.580209044269626</v>
      </c>
    </row>
    <row r="1578" hidden="1" s="108">
      <c r="A1578" s="49" t="inlineStr">
        <is>
          <t>Venezuela_Offshore_1_high_temp_optimistic</t>
        </is>
      </c>
      <c r="B1578" s="49" t="n">
        <v>5.758429630581727</v>
      </c>
      <c r="C1578" s="49" t="n">
        <v>5.476501833302494</v>
      </c>
      <c r="D1578" s="49" t="n">
        <v>5.219465565133242</v>
      </c>
      <c r="E1578" s="49" t="n">
        <v>4.979600847333503</v>
      </c>
      <c r="F1578" s="49" t="n">
        <v>4.752031359512964</v>
      </c>
      <c r="G1578" s="49" t="n">
        <v>4.533474834746159</v>
      </c>
      <c r="H1578" s="49" t="n">
        <v>4.321608856843681</v>
      </c>
      <c r="I1578" s="49" t="n">
        <v>4.114721630816957</v>
      </c>
      <c r="J1578" s="49" t="n">
        <v>3.911507018517271</v>
      </c>
      <c r="K1578" s="49" t="n">
        <v>3.710937900231971</v>
      </c>
      <c r="L1578" s="49" t="n">
        <v>3.512184533826776</v>
      </c>
      <c r="M1578" s="49" t="n">
        <v>3.413426031359647</v>
      </c>
      <c r="N1578" s="49" t="n">
        <v>3.328000418000946</v>
      </c>
      <c r="O1578" s="49" t="n">
        <v>3.251158831233961</v>
      </c>
      <c r="P1578" s="49" t="n">
        <v>3.180938468919146</v>
      </c>
      <c r="Q1578" s="49" t="n">
        <v>3.1161351362851</v>
      </c>
      <c r="R1578" s="49" t="n">
        <v>3.056359948217645</v>
      </c>
      <c r="S1578" s="49" t="n">
        <v>2.999642390429506</v>
      </c>
      <c r="T1578" s="49" t="n">
        <v>2.946152600816007</v>
      </c>
      <c r="U1578" s="49" t="n">
        <v>2.896159837375816</v>
      </c>
      <c r="V1578" s="49" t="n">
        <v>2.847138990054944</v>
      </c>
      <c r="W1578" s="49" t="n">
        <v>2.790786533773583</v>
      </c>
      <c r="X1578" s="49" t="n">
        <v>2.736852698739765</v>
      </c>
      <c r="Y1578" s="49" t="n">
        <v>2.686335847379007</v>
      </c>
      <c r="Z1578" s="49" t="n">
        <v>2.641204830084246</v>
      </c>
      <c r="AA1578" s="49" t="n">
        <v>2.573335081685276</v>
      </c>
      <c r="AB1578" s="49" t="n">
        <v>2.527157316841001</v>
      </c>
      <c r="AC1578" s="49" t="n">
        <v>2.483323294304729</v>
      </c>
      <c r="AD1578" s="49" t="n">
        <v>2.441526545990825</v>
      </c>
      <c r="AE1578" s="49" t="n">
        <v>2.401516313949078</v>
      </c>
      <c r="AF1578" s="50" t="n">
        <v>2.363084939866868</v>
      </c>
    </row>
    <row r="1579" hidden="1" s="108">
      <c r="A1579" s="49" t="inlineStr">
        <is>
          <t>Venezuela_Offshore_2_high_temp_optimistic</t>
        </is>
      </c>
      <c r="B1579" s="49" t="n">
        <v>7.180316777225969</v>
      </c>
      <c r="C1579" s="49" t="n">
        <v>6.839505389954332</v>
      </c>
      <c r="D1579" s="49" t="n">
        <v>6.532739773502167</v>
      </c>
      <c r="E1579" s="49" t="n">
        <v>6.249679797221876</v>
      </c>
      <c r="F1579" s="49" t="n">
        <v>5.983808356876896</v>
      </c>
      <c r="G1579" s="49" t="n">
        <v>5.730751711010171</v>
      </c>
      <c r="H1579" s="49" t="n">
        <v>5.487427209252968</v>
      </c>
      <c r="I1579" s="49" t="n">
        <v>5.251574112704537</v>
      </c>
      <c r="J1579" s="49" t="n">
        <v>5.021478330559852</v>
      </c>
      <c r="K1579" s="49" t="n">
        <v>4.795802431124806</v>
      </c>
      <c r="L1579" s="49" t="n">
        <v>4.573476129479669</v>
      </c>
      <c r="M1579" s="49" t="n">
        <v>4.443094624327651</v>
      </c>
      <c r="N1579" s="49" t="n">
        <v>4.330949955756157</v>
      </c>
      <c r="O1579" s="49" t="n">
        <v>4.230541598944379</v>
      </c>
      <c r="P1579" s="49" t="n">
        <v>4.139183409921946</v>
      </c>
      <c r="Q1579" s="49" t="n">
        <v>4.05522768357032</v>
      </c>
      <c r="R1579" s="49" t="n">
        <v>3.978143160261155</v>
      </c>
      <c r="S1579" s="49" t="n">
        <v>3.905231685028034</v>
      </c>
      <c r="T1579" s="49" t="n">
        <v>3.836727196615375</v>
      </c>
      <c r="U1579" s="49" t="n">
        <v>3.772999503239979</v>
      </c>
      <c r="V1579" s="49" t="n">
        <v>3.710589609503965</v>
      </c>
      <c r="W1579" s="49" t="n">
        <v>3.638102830696158</v>
      </c>
      <c r="X1579" s="49" t="n">
        <v>3.568915672766376</v>
      </c>
      <c r="Y1579" s="49" t="n">
        <v>3.504396867764449</v>
      </c>
      <c r="Z1579" s="49" t="n">
        <v>3.44724547804822</v>
      </c>
      <c r="AA1579" s="49" t="n">
        <v>3.358916059892086</v>
      </c>
      <c r="AB1579" s="49" t="n">
        <v>3.300302293880808</v>
      </c>
      <c r="AC1579" s="49" t="n">
        <v>3.244887992907698</v>
      </c>
      <c r="AD1579" s="49" t="n">
        <v>3.192253594967921</v>
      </c>
      <c r="AE1579" s="49" t="n">
        <v>3.142055823404169</v>
      </c>
      <c r="AF1579" s="50" t="n">
        <v>3.094010418159739</v>
      </c>
    </row>
    <row r="1580" hidden="1" s="108">
      <c r="A1580" s="49" t="inlineStr">
        <is>
          <t>Venezuela_PV_1_high_temp_optimistic</t>
        </is>
      </c>
      <c r="B1580" s="49" t="n">
        <v>5.555667597481367</v>
      </c>
      <c r="C1580" s="49" t="n">
        <v>5.175894830049723</v>
      </c>
      <c r="D1580" s="49" t="n">
        <v>4.821385605865586</v>
      </c>
      <c r="E1580" s="49" t="n">
        <v>4.484264610875481</v>
      </c>
      <c r="F1580" s="49" t="n">
        <v>4.159550352489882</v>
      </c>
      <c r="G1580" s="49" t="n">
        <v>3.843900445564391</v>
      </c>
      <c r="H1580" s="49" t="n">
        <v>3.534965061359845</v>
      </c>
      <c r="I1580" s="49" t="n">
        <v>3.231027689921776</v>
      </c>
      <c r="J1580" s="49" t="n">
        <v>2.93079327472025</v>
      </c>
      <c r="K1580" s="49" t="n">
        <v>2.633257054191901</v>
      </c>
      <c r="L1580" s="49" t="n">
        <v>2.337620029074373</v>
      </c>
      <c r="M1580" s="49" t="n">
        <v>2.275443901265888</v>
      </c>
      <c r="N1580" s="49" t="n">
        <v>2.217384275072208</v>
      </c>
      <c r="O1580" s="49" t="n">
        <v>2.162061211486871</v>
      </c>
      <c r="P1580" s="49" t="n">
        <v>2.109224422739969</v>
      </c>
      <c r="Q1580" s="49" t="n">
        <v>2.057995419804945</v>
      </c>
      <c r="R1580" s="49" t="n">
        <v>2.007841058248164</v>
      </c>
      <c r="S1580" s="49" t="n">
        <v>1.959876761537976</v>
      </c>
      <c r="T1580" s="49" t="n">
        <v>1.913295677671003</v>
      </c>
      <c r="U1580" s="49" t="n">
        <v>1.868233872937223</v>
      </c>
      <c r="V1580" s="49" t="n">
        <v>1.824037604640905</v>
      </c>
      <c r="W1580" s="49" t="n">
        <v>1.779315425651559</v>
      </c>
      <c r="X1580" s="49" t="n">
        <v>1.73506028521492</v>
      </c>
      <c r="Y1580" s="49" t="n">
        <v>1.692260994830449</v>
      </c>
      <c r="Z1580" s="49" t="n">
        <v>1.654561522931416</v>
      </c>
      <c r="AA1580" s="49" t="n">
        <v>1.59462168052985</v>
      </c>
      <c r="AB1580" s="49" t="n">
        <v>1.552863769083465</v>
      </c>
      <c r="AC1580" s="49" t="n">
        <v>1.512421629051147</v>
      </c>
      <c r="AD1580" s="49" t="n">
        <v>1.473146083730345</v>
      </c>
      <c r="AE1580" s="49" t="n">
        <v>1.43491209168056</v>
      </c>
      <c r="AF1580" s="50" t="n">
        <v>1.397613904273886</v>
      </c>
    </row>
    <row r="1581" hidden="1" s="108">
      <c r="A1581" s="49" t="inlineStr">
        <is>
          <t>Venezuela_PV_2_high_temp_optimistic</t>
        </is>
      </c>
      <c r="B1581" s="49" t="n">
        <v>5.855916079180282</v>
      </c>
      <c r="C1581" s="49" t="n">
        <v>5.456123607134089</v>
      </c>
      <c r="D1581" s="49" t="n">
        <v>5.083713465165069</v>
      </c>
      <c r="E1581" s="49" t="n">
        <v>4.73006032115785</v>
      </c>
      <c r="F1581" s="49" t="n">
        <v>4.389703643672565</v>
      </c>
      <c r="G1581" s="49" t="n">
        <v>4.058975341763031</v>
      </c>
      <c r="H1581" s="49" t="n">
        <v>3.735292533907575</v>
      </c>
      <c r="I1581" s="49" t="n">
        <v>3.416764556634337</v>
      </c>
      <c r="J1581" s="49" t="n">
        <v>3.101961163094944</v>
      </c>
      <c r="K1581" s="49" t="n">
        <v>2.789768998486954</v>
      </c>
      <c r="L1581" s="49" t="n">
        <v>2.479299075624289</v>
      </c>
      <c r="M1581" s="49" t="n">
        <v>2.413087902716047</v>
      </c>
      <c r="N1581" s="49" t="n">
        <v>2.351317128252478</v>
      </c>
      <c r="O1581" s="49" t="n">
        <v>2.292497080384674</v>
      </c>
      <c r="P1581" s="49" t="n">
        <v>2.236357940819755</v>
      </c>
      <c r="Q1581" s="49" t="n">
        <v>2.181951210279335</v>
      </c>
      <c r="R1581" s="49" t="n">
        <v>2.128701234715419</v>
      </c>
      <c r="S1581" s="49" t="n">
        <v>2.07781328931474</v>
      </c>
      <c r="T1581" s="49" t="n">
        <v>2.028416034997007</v>
      </c>
      <c r="U1581" s="49" t="n">
        <v>1.980656747702287</v>
      </c>
      <c r="V1581" s="49" t="n">
        <v>1.933829294160404</v>
      </c>
      <c r="W1581" s="49" t="n">
        <v>1.886428272676446</v>
      </c>
      <c r="X1581" s="49" t="n">
        <v>1.839528231878854</v>
      </c>
      <c r="Y1581" s="49" t="n">
        <v>1.794197039109894</v>
      </c>
      <c r="Z1581" s="49" t="n">
        <v>1.754369270828616</v>
      </c>
      <c r="AA1581" s="49" t="n">
        <v>1.690521796287827</v>
      </c>
      <c r="AB1581" s="49" t="n">
        <v>1.646305221893637</v>
      </c>
      <c r="AC1581" s="49" t="n">
        <v>1.603504907341916</v>
      </c>
      <c r="AD1581" s="49" t="n">
        <v>1.561959294406637</v>
      </c>
      <c r="AE1581" s="49" t="n">
        <v>1.521532963889882</v>
      </c>
      <c r="AF1581" s="50" t="n">
        <v>1.482111391623276</v>
      </c>
    </row>
    <row r="1582" hidden="1" s="108">
      <c r="A1582" s="49" t="inlineStr">
        <is>
          <t>Venezuela_PV_3_high_temp_optimistic</t>
        </is>
      </c>
      <c r="B1582" s="49" t="n">
        <v>6.061093036593043</v>
      </c>
      <c r="C1582" s="49" t="n">
        <v>5.647219342487073</v>
      </c>
      <c r="D1582" s="49" t="n">
        <v>5.262203800573291</v>
      </c>
      <c r="E1582" s="49" t="n">
        <v>4.89694030305315</v>
      </c>
      <c r="F1582" s="49" t="n">
        <v>4.545662998669654</v>
      </c>
      <c r="G1582" s="49" t="n">
        <v>4.204497789214741</v>
      </c>
      <c r="H1582" s="49" t="n">
        <v>3.870715847163753</v>
      </c>
      <c r="I1582" s="49" t="n">
        <v>3.542318804569446</v>
      </c>
      <c r="J1582" s="49" t="n">
        <v>3.217794074222096</v>
      </c>
      <c r="K1582" s="49" t="n">
        <v>2.89596334518105</v>
      </c>
      <c r="L1582" s="49" t="n">
        <v>2.575884907811743</v>
      </c>
      <c r="M1582" s="49" t="n">
        <v>2.506879343711031</v>
      </c>
      <c r="N1582" s="49" t="n">
        <v>2.442551516858665</v>
      </c>
      <c r="O1582" s="49" t="n">
        <v>2.381331121293539</v>
      </c>
      <c r="P1582" s="49" t="n">
        <v>2.322932483333759</v>
      </c>
      <c r="Q1582" s="49" t="n">
        <v>2.266356333691844</v>
      </c>
      <c r="R1582" s="49" t="n">
        <v>2.210996314207387</v>
      </c>
      <c r="S1582" s="49" t="n">
        <v>2.158118999066787</v>
      </c>
      <c r="T1582" s="49" t="n">
        <v>2.106807071855257</v>
      </c>
      <c r="U1582" s="49" t="n">
        <v>2.057214483975496</v>
      </c>
      <c r="V1582" s="49" t="n">
        <v>2.008598356485966</v>
      </c>
      <c r="W1582" s="49" t="n">
        <v>1.959373247543713</v>
      </c>
      <c r="X1582" s="49" t="n">
        <v>1.910672600651593</v>
      </c>
      <c r="Y1582" s="49" t="n">
        <v>1.86361889659276</v>
      </c>
      <c r="Z1582" s="49" t="n">
        <v>1.8223483565761</v>
      </c>
      <c r="AA1582" s="49" t="n">
        <v>1.755826705604163</v>
      </c>
      <c r="AB1582" s="49" t="n">
        <v>1.709938310341788</v>
      </c>
      <c r="AC1582" s="49" t="n">
        <v>1.665537435103162</v>
      </c>
      <c r="AD1582" s="49" t="n">
        <v>1.622454588332967</v>
      </c>
      <c r="AE1582" s="49" t="n">
        <v>1.580547704188124</v>
      </c>
      <c r="AF1582" s="50" t="n">
        <v>1.539696640053085</v>
      </c>
    </row>
    <row r="1583" hidden="1" s="108">
      <c r="A1583" s="49" t="inlineStr">
        <is>
          <t>Venezuela_PV_4_high_temp_optimistic</t>
        </is>
      </c>
      <c r="B1583" s="49" t="n">
        <v>6.705059073247691</v>
      </c>
      <c r="C1583" s="49" t="n">
        <v>6.246949742770493</v>
      </c>
      <c r="D1583" s="49" t="n">
        <v>5.822233321387277</v>
      </c>
      <c r="E1583" s="49" t="n">
        <v>5.420349074001011</v>
      </c>
      <c r="F1583" s="49" t="n">
        <v>5.034608496477645</v>
      </c>
      <c r="G1583" s="49" t="n">
        <v>4.660515942678307</v>
      </c>
      <c r="H1583" s="49" t="n">
        <v>4.294903150356764</v>
      </c>
      <c r="I1583" s="49" t="n">
        <v>3.935448294480479</v>
      </c>
      <c r="J1583" s="49" t="n">
        <v>3.580392284662648</v>
      </c>
      <c r="K1583" s="49" t="n">
        <v>3.228363083916183</v>
      </c>
      <c r="L1583" s="49" t="n">
        <v>2.878262433276705</v>
      </c>
      <c r="M1583" s="49" t="n">
        <v>2.800522699602773</v>
      </c>
      <c r="N1583" s="49" t="n">
        <v>2.728183889321408</v>
      </c>
      <c r="O1583" s="49" t="n">
        <v>2.659430522446144</v>
      </c>
      <c r="P1583" s="49" t="n">
        <v>2.593932919047481</v>
      </c>
      <c r="Q1583" s="49" t="n">
        <v>2.530535553861554</v>
      </c>
      <c r="R1583" s="49" t="n">
        <v>2.468537222006798</v>
      </c>
      <c r="S1583" s="49" t="n">
        <v>2.409404090322999</v>
      </c>
      <c r="T1583" s="49" t="n">
        <v>2.352075107711563</v>
      </c>
      <c r="U1583" s="49" t="n">
        <v>2.296728888261041</v>
      </c>
      <c r="V1583" s="49" t="n">
        <v>2.242505929640441</v>
      </c>
      <c r="W1583" s="49" t="n">
        <v>2.187582460548793</v>
      </c>
      <c r="X1583" s="49" t="n">
        <v>2.133258224418141</v>
      </c>
      <c r="Y1583" s="49" t="n">
        <v>2.08083232432584</v>
      </c>
      <c r="Z1583" s="49" t="n">
        <v>2.035091357720121</v>
      </c>
      <c r="AA1583" s="49" t="n">
        <v>1.960120219105355</v>
      </c>
      <c r="AB1583" s="49" t="n">
        <v>1.90902011896277</v>
      </c>
      <c r="AC1583" s="49" t="n">
        <v>1.859633311034206</v>
      </c>
      <c r="AD1583" s="49" t="n">
        <v>1.81176343786873</v>
      </c>
      <c r="AE1583" s="49" t="n">
        <v>1.765245919622883</v>
      </c>
      <c r="AF1583" s="50" t="n">
        <v>1.719941578643467</v>
      </c>
    </row>
    <row r="1584" hidden="1" s="108">
      <c r="A1584" s="49" t="inlineStr">
        <is>
          <t>Yemen_Onshore_2_low_temp_optimistic</t>
        </is>
      </c>
      <c r="B1584" s="49" t="n">
        <v>4.075491442121342</v>
      </c>
      <c r="C1584" s="49" t="n">
        <v>3.955869178739818</v>
      </c>
      <c r="D1584" s="49" t="n">
        <v>3.850035797730728</v>
      </c>
      <c r="E1584" s="49" t="n">
        <v>3.754967491119875</v>
      </c>
      <c r="F1584" s="49" t="n">
        <v>3.668521389929384</v>
      </c>
      <c r="G1584" s="49" t="n">
        <v>3.589126828428485</v>
      </c>
      <c r="H1584" s="49" t="n">
        <v>3.515600240472059</v>
      </c>
      <c r="I1584" s="49" t="n">
        <v>3.447028881372275</v>
      </c>
      <c r="J1584" s="49" t="n">
        <v>3.382694901290598</v>
      </c>
      <c r="K1584" s="49" t="n">
        <v>3.322024120302073</v>
      </c>
      <c r="L1584" s="49" t="n">
        <v>3.264550488606662</v>
      </c>
      <c r="M1584" s="49" t="n">
        <v>3.17836033227434</v>
      </c>
      <c r="N1584" s="49" t="n">
        <v>3.110566813955282</v>
      </c>
      <c r="O1584" s="49" t="n">
        <v>3.045169180557147</v>
      </c>
      <c r="P1584" s="49" t="n">
        <v>2.982266707297403</v>
      </c>
      <c r="Q1584" s="49" t="n">
        <v>2.922394741165029</v>
      </c>
      <c r="R1584" s="49" t="n">
        <v>2.863808840850169</v>
      </c>
      <c r="S1584" s="49" t="n">
        <v>2.806771572757216</v>
      </c>
      <c r="T1584" s="49" t="n">
        <v>2.754235890881499</v>
      </c>
      <c r="U1584" s="49" t="n">
        <v>2.701426925987482</v>
      </c>
      <c r="V1584" s="49" t="n">
        <v>2.648688404397354</v>
      </c>
      <c r="W1584" s="49" t="n">
        <v>2.602827244684191</v>
      </c>
      <c r="X1584" s="49" t="n">
        <v>2.558928382153463</v>
      </c>
      <c r="Y1584" s="49" t="n">
        <v>2.516071463817186</v>
      </c>
      <c r="Z1584" s="49" t="n">
        <v>2.478939811534494</v>
      </c>
      <c r="AA1584" s="49" t="n">
        <v>2.400300930233631</v>
      </c>
      <c r="AB1584" s="49" t="n">
        <v>2.354688770415187</v>
      </c>
      <c r="AC1584" s="49" t="n">
        <v>2.310644395202353</v>
      </c>
      <c r="AD1584" s="49" t="n">
        <v>2.268029455671729</v>
      </c>
      <c r="AE1584" s="49" t="n">
        <v>2.226723217022248</v>
      </c>
      <c r="AF1584" s="50" t="n">
        <v>2.186619674404671</v>
      </c>
    </row>
    <row r="1585" hidden="1" s="108">
      <c r="A1585" s="49" t="inlineStr">
        <is>
          <t>Yemen_Onshore_3_low_temp_optimistic</t>
        </is>
      </c>
      <c r="B1585" s="49" t="n">
        <v>5.224848380331813</v>
      </c>
      <c r="C1585" s="49" t="n">
        <v>5.071070526029961</v>
      </c>
      <c r="D1585" s="49" t="n">
        <v>4.935162605871059</v>
      </c>
      <c r="E1585" s="49" t="n">
        <v>4.813205533697959</v>
      </c>
      <c r="F1585" s="49" t="n">
        <v>4.70242202161613</v>
      </c>
      <c r="G1585" s="49" t="n">
        <v>4.600776417516648</v>
      </c>
      <c r="H1585" s="49" t="n">
        <v>4.506734787517638</v>
      </c>
      <c r="I1585" s="49" t="n">
        <v>4.419114205764884</v>
      </c>
      <c r="J1585" s="49" t="n">
        <v>4.336984345118474</v>
      </c>
      <c r="K1585" s="49" t="n">
        <v>4.259601084316929</v>
      </c>
      <c r="L1585" s="49" t="n">
        <v>4.186360444975746</v>
      </c>
      <c r="M1585" s="49" t="n">
        <v>4.075978743286792</v>
      </c>
      <c r="N1585" s="49" t="n">
        <v>3.989444745074392</v>
      </c>
      <c r="O1585" s="49" t="n">
        <v>3.906007717236673</v>
      </c>
      <c r="P1585" s="49" t="n">
        <v>3.825796839894171</v>
      </c>
      <c r="Q1585" s="49" t="n">
        <v>3.749506940079848</v>
      </c>
      <c r="R1585" s="49" t="n">
        <v>3.674875728662832</v>
      </c>
      <c r="S1585" s="49" t="n">
        <v>3.602244076765045</v>
      </c>
      <c r="T1585" s="49" t="n">
        <v>3.535442955870653</v>
      </c>
      <c r="U1585" s="49" t="n">
        <v>3.468278747600381</v>
      </c>
      <c r="V1585" s="49" t="n">
        <v>3.40119744148997</v>
      </c>
      <c r="W1585" s="49" t="n">
        <v>3.34306038030463</v>
      </c>
      <c r="X1585" s="49" t="n">
        <v>3.287438363488918</v>
      </c>
      <c r="Y1585" s="49" t="n">
        <v>3.23313697053063</v>
      </c>
      <c r="Z1585" s="49" t="n">
        <v>3.186228828681377</v>
      </c>
      <c r="AA1585" s="49" t="n">
        <v>3.085469852124907</v>
      </c>
      <c r="AB1585" s="49" t="n">
        <v>3.027508123020609</v>
      </c>
      <c r="AC1585" s="49" t="n">
        <v>2.971548607040096</v>
      </c>
      <c r="AD1585" s="49" t="n">
        <v>2.917411207281428</v>
      </c>
      <c r="AE1585" s="49" t="n">
        <v>2.864938700720695</v>
      </c>
      <c r="AF1585" s="50" t="n">
        <v>2.813992989822443</v>
      </c>
    </row>
    <row r="1586" hidden="1" s="108">
      <c r="A1586" s="49" t="inlineStr">
        <is>
          <t>Yemen_Offshore_1_low_temp_optimistic</t>
        </is>
      </c>
      <c r="B1586" s="49" t="n">
        <v>8.130463979081449</v>
      </c>
      <c r="C1586" s="49" t="n">
        <v>7.836474454133294</v>
      </c>
      <c r="D1586" s="49" t="n">
        <v>7.590582947613639</v>
      </c>
      <c r="E1586" s="49" t="n">
        <v>7.378887297139055</v>
      </c>
      <c r="F1586" s="49" t="n">
        <v>7.192678002994316</v>
      </c>
      <c r="G1586" s="49" t="n">
        <v>7.026155647076089</v>
      </c>
      <c r="H1586" s="49" t="n">
        <v>6.875273787537614</v>
      </c>
      <c r="I1586" s="49" t="n">
        <v>6.737102618098029</v>
      </c>
      <c r="J1586" s="49" t="n">
        <v>6.609456064847769</v>
      </c>
      <c r="K1586" s="49" t="n">
        <v>6.490661814500143</v>
      </c>
      <c r="L1586" s="49" t="n">
        <v>6.379413408024772</v>
      </c>
      <c r="M1586" s="49" t="n">
        <v>6.170061501225351</v>
      </c>
      <c r="N1586" s="49" t="n">
        <v>5.98872568803323</v>
      </c>
      <c r="O1586" s="49" t="n">
        <v>5.825671916519413</v>
      </c>
      <c r="P1586" s="49" t="n">
        <v>5.676821542094133</v>
      </c>
      <c r="Q1586" s="49" t="n">
        <v>5.539649950972475</v>
      </c>
      <c r="R1586" s="49" t="n">
        <v>5.413272844848324</v>
      </c>
      <c r="S1586" s="49" t="n">
        <v>5.293710873674511</v>
      </c>
      <c r="T1586" s="49" t="n">
        <v>5.181227998993548</v>
      </c>
      <c r="U1586" s="49" t="n">
        <v>5.076278811401516</v>
      </c>
      <c r="V1586" s="49" t="n">
        <v>4.973874865434985</v>
      </c>
      <c r="W1586" s="49" t="n">
        <v>4.858001219543109</v>
      </c>
      <c r="X1586" s="49" t="n">
        <v>4.747502467318183</v>
      </c>
      <c r="Y1586" s="49" t="n">
        <v>4.644252033876069</v>
      </c>
      <c r="Z1586" s="49" t="n">
        <v>4.551967848535966</v>
      </c>
      <c r="AA1586" s="49" t="n">
        <v>4.416626090663594</v>
      </c>
      <c r="AB1586" s="49" t="n">
        <v>4.323539144097439</v>
      </c>
      <c r="AC1586" s="49" t="n">
        <v>4.235454109428638</v>
      </c>
      <c r="AD1586" s="49" t="n">
        <v>4.151742065684241</v>
      </c>
      <c r="AE1586" s="49" t="n">
        <v>4.071887179313266</v>
      </c>
      <c r="AF1586" s="50" t="n">
        <v>3.995461202219125</v>
      </c>
    </row>
    <row r="1587" hidden="1" s="108">
      <c r="A1587" s="49" t="inlineStr">
        <is>
          <t>Yemen_Offshore_2_low_temp_optimistic</t>
        </is>
      </c>
      <c r="B1587" s="49" t="n">
        <v>8.338077153258059</v>
      </c>
      <c r="C1587" s="49" t="n">
        <v>8.033694567770471</v>
      </c>
      <c r="D1587" s="49" t="n">
        <v>7.779841119889423</v>
      </c>
      <c r="E1587" s="49" t="n">
        <v>7.561906137946191</v>
      </c>
      <c r="F1587" s="49" t="n">
        <v>7.3707363021501</v>
      </c>
      <c r="G1587" s="49" t="n">
        <v>7.200236711407545</v>
      </c>
      <c r="H1587" s="49" t="n">
        <v>7.046154795767107</v>
      </c>
      <c r="I1587" s="49" t="n">
        <v>6.905411538953304</v>
      </c>
      <c r="J1587" s="49" t="n">
        <v>6.775709566842079</v>
      </c>
      <c r="K1587" s="49" t="n">
        <v>6.655291453160472</v>
      </c>
      <c r="L1587" s="49" t="n">
        <v>6.542784273763511</v>
      </c>
      <c r="M1587" s="49" t="n">
        <v>6.327602029825887</v>
      </c>
      <c r="N1587" s="49" t="n">
        <v>6.141816209255102</v>
      </c>
      <c r="O1587" s="49" t="n">
        <v>5.975200588078</v>
      </c>
      <c r="P1587" s="49" t="n">
        <v>5.823471560077851</v>
      </c>
      <c r="Q1587" s="49" t="n">
        <v>5.683978205057516</v>
      </c>
      <c r="R1587" s="49" t="n">
        <v>5.555793520261016</v>
      </c>
      <c r="S1587" s="49" t="n">
        <v>5.434736003836549</v>
      </c>
      <c r="T1587" s="49" t="n">
        <v>5.321084965934321</v>
      </c>
      <c r="U1587" s="49" t="n">
        <v>5.215320251943846</v>
      </c>
      <c r="V1587" s="49" t="n">
        <v>5.112197682241755</v>
      </c>
      <c r="W1587" s="49" t="n">
        <v>4.994814420333428</v>
      </c>
      <c r="X1587" s="49" t="n">
        <v>4.883060137532486</v>
      </c>
      <c r="Y1587" s="49" t="n">
        <v>4.778907653888619</v>
      </c>
      <c r="Z1587" s="49" t="n">
        <v>4.686271252688345</v>
      </c>
      <c r="AA1587" s="49" t="n">
        <v>4.548310557570812</v>
      </c>
      <c r="AB1587" s="49" t="n">
        <v>4.454787223072855</v>
      </c>
      <c r="AC1587" s="49" t="n">
        <v>4.36650962458995</v>
      </c>
      <c r="AD1587" s="49" t="n">
        <v>4.282817767830004</v>
      </c>
      <c r="AE1587" s="49" t="n">
        <v>4.203170428549856</v>
      </c>
      <c r="AF1587" s="50" t="n">
        <v>4.127118366164294</v>
      </c>
    </row>
    <row r="1588" hidden="1" s="108">
      <c r="A1588" s="49" t="inlineStr">
        <is>
          <t>Yemen_PV_1_low_temp_optimistic</t>
        </is>
      </c>
      <c r="B1588" s="49" t="n">
        <v>2.770643948655003</v>
      </c>
      <c r="C1588" s="49" t="n">
        <v>2.63381554645434</v>
      </c>
      <c r="D1588" s="49" t="n">
        <v>2.518700785813174</v>
      </c>
      <c r="E1588" s="49" t="n">
        <v>2.418964327311055</v>
      </c>
      <c r="F1588" s="49" t="n">
        <v>2.33062937382824</v>
      </c>
      <c r="G1588" s="49" t="n">
        <v>2.251052643074593</v>
      </c>
      <c r="H1588" s="49" t="n">
        <v>2.178397125650897</v>
      </c>
      <c r="I1588" s="49" t="n">
        <v>2.111339673135225</v>
      </c>
      <c r="J1588" s="49" t="n">
        <v>2.048898867371678</v>
      </c>
      <c r="K1588" s="49" t="n">
        <v>1.990328668542012</v>
      </c>
      <c r="L1588" s="49" t="n">
        <v>1.935050012621692</v>
      </c>
      <c r="M1588" s="49" t="n">
        <v>1.869341278203384</v>
      </c>
      <c r="N1588" s="49" t="n">
        <v>1.808317227787926</v>
      </c>
      <c r="O1588" s="49" t="n">
        <v>1.750506477460883</v>
      </c>
      <c r="P1588" s="49" t="n">
        <v>1.695612325251867</v>
      </c>
      <c r="Q1588" s="49" t="n">
        <v>1.642707115421041</v>
      </c>
      <c r="R1588" s="49" t="n">
        <v>1.591227460810685</v>
      </c>
      <c r="S1588" s="49" t="n">
        <v>1.542274850087601</v>
      </c>
      <c r="T1588" s="49" t="n">
        <v>1.49501027766354</v>
      </c>
      <c r="U1588" s="49" t="n">
        <v>1.449547691394185</v>
      </c>
      <c r="V1588" s="49" t="n">
        <v>1.405216224739422</v>
      </c>
      <c r="W1588" s="49" t="n">
        <v>1.360700947082147</v>
      </c>
      <c r="X1588" s="49" t="n">
        <v>1.316884825691083</v>
      </c>
      <c r="Y1588" s="49" t="n">
        <v>1.27472740698372</v>
      </c>
      <c r="Z1588" s="49" t="n">
        <v>1.23776234360448</v>
      </c>
      <c r="AA1588" s="49" t="n">
        <v>1.179368867670752</v>
      </c>
      <c r="AB1588" s="49" t="n">
        <v>1.138912655042107</v>
      </c>
      <c r="AC1588" s="49" t="n">
        <v>1.099925895118042</v>
      </c>
      <c r="AD1588" s="49" t="n">
        <v>1.062247591889065</v>
      </c>
      <c r="AE1588" s="49" t="n">
        <v>1.025742355712457</v>
      </c>
      <c r="AF1588" s="50" t="n">
        <v>0.9902952901320476</v>
      </c>
    </row>
    <row r="1589" hidden="1" s="108">
      <c r="A1589" s="49" t="inlineStr">
        <is>
          <t>Yemen_PV_2_low_temp_optimistic</t>
        </is>
      </c>
      <c r="B1589" s="49" t="n">
        <v>2.906093050218225</v>
      </c>
      <c r="C1589" s="49" t="n">
        <v>2.762134911062932</v>
      </c>
      <c r="D1589" s="49" t="n">
        <v>2.641066166534077</v>
      </c>
      <c r="E1589" s="49" t="n">
        <v>2.53620991964041</v>
      </c>
      <c r="F1589" s="49" t="n">
        <v>2.443375084812805</v>
      </c>
      <c r="G1589" s="49" t="n">
        <v>2.359776004827706</v>
      </c>
      <c r="H1589" s="49" t="n">
        <v>2.283476749591013</v>
      </c>
      <c r="I1589" s="49" t="n">
        <v>2.213082928224819</v>
      </c>
      <c r="J1589" s="49" t="n">
        <v>2.147560276220417</v>
      </c>
      <c r="K1589" s="49" t="n">
        <v>2.086122571295793</v>
      </c>
      <c r="L1589" s="49" t="n">
        <v>2.028159545859241</v>
      </c>
      <c r="M1589" s="49" t="n">
        <v>1.959223723791636</v>
      </c>
      <c r="N1589" s="49" t="n">
        <v>1.895233717801363</v>
      </c>
      <c r="O1589" s="49" t="n">
        <v>1.834633963716295</v>
      </c>
      <c r="P1589" s="49" t="n">
        <v>1.777110213519514</v>
      </c>
      <c r="Q1589" s="49" t="n">
        <v>1.721682064820214</v>
      </c>
      <c r="R1589" s="49" t="n">
        <v>1.667754185023833</v>
      </c>
      <c r="S1589" s="49" t="n">
        <v>1.616489211628666</v>
      </c>
      <c r="T1589" s="49" t="n">
        <v>1.567000782947252</v>
      </c>
      <c r="U1589" s="49" t="n">
        <v>1.519408793107791</v>
      </c>
      <c r="V1589" s="49" t="n">
        <v>1.473004793370878</v>
      </c>
      <c r="W1589" s="49" t="n">
        <v>1.426409582736086</v>
      </c>
      <c r="X1589" s="49" t="n">
        <v>1.380547724423673</v>
      </c>
      <c r="Y1589" s="49" t="n">
        <v>1.336431841412714</v>
      </c>
      <c r="Z1589" s="49" t="n">
        <v>1.297790780645912</v>
      </c>
      <c r="AA1589" s="49" t="n">
        <v>1.236533191025367</v>
      </c>
      <c r="AB1589" s="49" t="n">
        <v>1.194199655611863</v>
      </c>
      <c r="AC1589" s="49" t="n">
        <v>1.153412318101231</v>
      </c>
      <c r="AD1589" s="49" t="n">
        <v>1.114001238940468</v>
      </c>
      <c r="AE1589" s="49" t="n">
        <v>1.075823512227558</v>
      </c>
      <c r="AF1589" s="50" t="n">
        <v>1.038757867374591</v>
      </c>
    </row>
    <row r="1590" hidden="1" s="108">
      <c r="A1590" s="49" t="inlineStr">
        <is>
          <t>Yemen_PV_3_low_temp_optimistic</t>
        </is>
      </c>
      <c r="B1590" s="49" t="n">
        <v>3.034800193554537</v>
      </c>
      <c r="C1590" s="49" t="n">
        <v>2.883780371417893</v>
      </c>
      <c r="D1590" s="49" t="n">
        <v>2.756906094185405</v>
      </c>
      <c r="E1590" s="49" t="n">
        <v>2.647125990662571</v>
      </c>
      <c r="F1590" s="49" t="n">
        <v>2.55001351342582</v>
      </c>
      <c r="G1590" s="49" t="n">
        <v>2.462626294883441</v>
      </c>
      <c r="H1590" s="49" t="n">
        <v>2.382919401397129</v>
      </c>
      <c r="I1590" s="49" t="n">
        <v>2.309419901005781</v>
      </c>
      <c r="J1590" s="49" t="n">
        <v>2.241035283774323</v>
      </c>
      <c r="K1590" s="49" t="n">
        <v>2.176935086288396</v>
      </c>
      <c r="L1590" s="49" t="n">
        <v>2.116474751421243</v>
      </c>
      <c r="M1590" s="49" t="n">
        <v>2.044506264722523</v>
      </c>
      <c r="N1590" s="49" t="n">
        <v>1.977711540096827</v>
      </c>
      <c r="O1590" s="49" t="n">
        <v>1.9144642217354</v>
      </c>
      <c r="P1590" s="49" t="n">
        <v>1.854437152926553</v>
      </c>
      <c r="Q1590" s="49" t="n">
        <v>1.796604667268028</v>
      </c>
      <c r="R1590" s="49" t="n">
        <v>1.74034382162077</v>
      </c>
      <c r="S1590" s="49" t="n">
        <v>1.686874548722227</v>
      </c>
      <c r="T1590" s="49" t="n">
        <v>1.635268808531816</v>
      </c>
      <c r="U1590" s="49" t="n">
        <v>1.585653379199046</v>
      </c>
      <c r="V1590" s="49" t="n">
        <v>1.537285910141156</v>
      </c>
      <c r="W1590" s="49" t="n">
        <v>1.488696844855351</v>
      </c>
      <c r="X1590" s="49" t="n">
        <v>1.440880132541396</v>
      </c>
      <c r="Y1590" s="49" t="n">
        <v>1.394899440625594</v>
      </c>
      <c r="Z1590" s="49" t="n">
        <v>1.354672569976442</v>
      </c>
      <c r="AA1590" s="49" t="n">
        <v>1.29068933383249</v>
      </c>
      <c r="AB1590" s="49" t="n">
        <v>1.246587262845496</v>
      </c>
      <c r="AC1590" s="49" t="n">
        <v>1.204113725204049</v>
      </c>
      <c r="AD1590" s="49" t="n">
        <v>1.163091017147269</v>
      </c>
      <c r="AE1590" s="49" t="n">
        <v>1.12336971213988</v>
      </c>
      <c r="AF1590" s="50" t="n">
        <v>1.084823013817342</v>
      </c>
    </row>
    <row r="1591" hidden="1" s="108">
      <c r="A1591" s="49" t="inlineStr">
        <is>
          <t>Yemen_PV_4_low_temp_optimistic</t>
        </is>
      </c>
      <c r="B1591" s="49" t="n">
        <v>3.241207818720619</v>
      </c>
      <c r="C1591" s="49" t="n">
        <v>3.079169692420209</v>
      </c>
      <c r="D1591" s="49" t="n">
        <v>2.94311638036999</v>
      </c>
      <c r="E1591" s="49" t="n">
        <v>2.825460966241462</v>
      </c>
      <c r="F1591" s="49" t="n">
        <v>2.721440839103279</v>
      </c>
      <c r="G1591" s="49" t="n">
        <v>2.627890314190093</v>
      </c>
      <c r="H1591" s="49" t="n">
        <v>2.542609285702139</v>
      </c>
      <c r="I1591" s="49" t="n">
        <v>2.464013065311209</v>
      </c>
      <c r="J1591" s="49" t="n">
        <v>2.390926249556177</v>
      </c>
      <c r="K1591" s="49" t="n">
        <v>2.322455355253366</v>
      </c>
      <c r="L1591" s="49" t="n">
        <v>2.257906899374157</v>
      </c>
      <c r="M1591" s="49" t="n">
        <v>2.181027002065457</v>
      </c>
      <c r="N1591" s="49" t="n">
        <v>2.109720507998115</v>
      </c>
      <c r="O1591" s="49" t="n">
        <v>2.042233004118574</v>
      </c>
      <c r="P1591" s="49" t="n">
        <v>1.978211499352144</v>
      </c>
      <c r="Q1591" s="49" t="n">
        <v>1.916549684236747</v>
      </c>
      <c r="R1591" s="49" t="n">
        <v>1.856575694029148</v>
      </c>
      <c r="S1591" s="49" t="n">
        <v>1.799605190844485</v>
      </c>
      <c r="T1591" s="49" t="n">
        <v>1.744637262259249</v>
      </c>
      <c r="U1591" s="49" t="n">
        <v>1.691808612467921</v>
      </c>
      <c r="V1591" s="49" t="n">
        <v>1.640318687072757</v>
      </c>
      <c r="W1591" s="49" t="n">
        <v>1.588594217570589</v>
      </c>
      <c r="X1591" s="49" t="n">
        <v>1.537692976818901</v>
      </c>
      <c r="Y1591" s="49" t="n">
        <v>1.48876155613187</v>
      </c>
      <c r="Z1591" s="49" t="n">
        <v>1.446022355520027</v>
      </c>
      <c r="AA1591" s="49" t="n">
        <v>1.377669283544055</v>
      </c>
      <c r="AB1591" s="49" t="n">
        <v>1.330735787039939</v>
      </c>
      <c r="AC1591" s="49" t="n">
        <v>1.285547626428035</v>
      </c>
      <c r="AD1591" s="49" t="n">
        <v>1.241912930238725</v>
      </c>
      <c r="AE1591" s="49" t="n">
        <v>1.199670366853111</v>
      </c>
      <c r="AF1591" s="50" t="n">
        <v>1.158683045439941</v>
      </c>
    </row>
    <row r="1592" hidden="1" s="108">
      <c r="A1592" s="49" t="inlineStr">
        <is>
          <t>Yemen_Onshore_2_high_temp_optimistic</t>
        </is>
      </c>
      <c r="B1592" s="49" t="n">
        <v>5.271440644195133</v>
      </c>
      <c r="C1592" s="49" t="n">
        <v>5.031927387963886</v>
      </c>
      <c r="D1592" s="49" t="n">
        <v>4.804102042945613</v>
      </c>
      <c r="E1592" s="49" t="n">
        <v>4.584830320359072</v>
      </c>
      <c r="F1592" s="49" t="n">
        <v>4.371850313915092</v>
      </c>
      <c r="G1592" s="49" t="n">
        <v>4.163465153617416</v>
      </c>
      <c r="H1592" s="49" t="n">
        <v>3.958358345702033</v>
      </c>
      <c r="I1592" s="49" t="n">
        <v>3.755477451944469</v>
      </c>
      <c r="J1592" s="49" t="n">
        <v>3.553957850371289</v>
      </c>
      <c r="K1592" s="49" t="n">
        <v>3.353071032749797</v>
      </c>
      <c r="L1592" s="49" t="n">
        <v>3.152188474114879</v>
      </c>
      <c r="M1592" s="49" t="n">
        <v>3.082497287891373</v>
      </c>
      <c r="N1592" s="49" t="n">
        <v>3.028345890248034</v>
      </c>
      <c r="O1592" s="49" t="n">
        <v>2.975905413836335</v>
      </c>
      <c r="P1592" s="49" t="n">
        <v>2.925285721736863</v>
      </c>
      <c r="Q1592" s="49" t="n">
        <v>2.876981446687434</v>
      </c>
      <c r="R1592" s="49" t="n">
        <v>2.829480275681931</v>
      </c>
      <c r="S1592" s="49" t="n">
        <v>2.783027648453587</v>
      </c>
      <c r="T1592" s="49" t="n">
        <v>2.74026260376168</v>
      </c>
      <c r="U1592" s="49" t="n">
        <v>2.696968604618051</v>
      </c>
      <c r="V1592" s="49" t="n">
        <v>2.653452385906657</v>
      </c>
      <c r="W1592" s="49" t="n">
        <v>2.615717251624202</v>
      </c>
      <c r="X1592" s="49" t="n">
        <v>2.579510279028469</v>
      </c>
      <c r="Y1592" s="49" t="n">
        <v>2.544018596066056</v>
      </c>
      <c r="Z1592" s="49" t="n">
        <v>2.51349043831621</v>
      </c>
      <c r="AA1592" s="49" t="n">
        <v>2.445105128219444</v>
      </c>
      <c r="AB1592" s="49" t="n">
        <v>2.406378771036108</v>
      </c>
      <c r="AC1592" s="49" t="n">
        <v>2.368857039809824</v>
      </c>
      <c r="AD1592" s="49" t="n">
        <v>2.332427422841092</v>
      </c>
      <c r="AE1592" s="49" t="n">
        <v>2.296992048266856</v>
      </c>
      <c r="AF1592" s="50" t="n">
        <v>2.262465271306601</v>
      </c>
    </row>
    <row r="1593" hidden="1" s="108">
      <c r="A1593" s="49" t="inlineStr">
        <is>
          <t>Yemen_Onshore_3_high_temp_optimistic</t>
        </is>
      </c>
      <c r="B1593" s="49" t="n">
        <v>6.552658025441707</v>
      </c>
      <c r="C1593" s="49" t="n">
        <v>6.263058267735715</v>
      </c>
      <c r="D1593" s="49" t="n">
        <v>5.988537005748364</v>
      </c>
      <c r="E1593" s="49" t="n">
        <v>5.724967683776823</v>
      </c>
      <c r="F1593" s="49" t="n">
        <v>5.469361326599604</v>
      </c>
      <c r="G1593" s="49" t="n">
        <v>5.219464264987542</v>
      </c>
      <c r="H1593" s="49" t="n">
        <v>4.97351625630327</v>
      </c>
      <c r="I1593" s="49" t="n">
        <v>4.730097923225539</v>
      </c>
      <c r="J1593" s="49" t="n">
        <v>4.488030549915052</v>
      </c>
      <c r="K1593" s="49" t="n">
        <v>4.246307899450136</v>
      </c>
      <c r="L1593" s="49" t="n">
        <v>4.004048319744382</v>
      </c>
      <c r="M1593" s="49" t="n">
        <v>3.915384871260916</v>
      </c>
      <c r="N1593" s="49" t="n">
        <v>3.846935549179694</v>
      </c>
      <c r="O1593" s="49" t="n">
        <v>3.780702498086934</v>
      </c>
      <c r="P1593" s="49" t="n">
        <v>3.716828237152502</v>
      </c>
      <c r="Q1593" s="49" t="n">
        <v>3.655955800309526</v>
      </c>
      <c r="R1593" s="49" t="n">
        <v>3.596117280710111</v>
      </c>
      <c r="S1593" s="49" t="n">
        <v>3.537631766426315</v>
      </c>
      <c r="T1593" s="49" t="n">
        <v>3.483931468633097</v>
      </c>
      <c r="U1593" s="49" t="n">
        <v>3.429531532290938</v>
      </c>
      <c r="V1593" s="49" t="n">
        <v>3.374831075080768</v>
      </c>
      <c r="W1593" s="49" t="n">
        <v>3.32765961744542</v>
      </c>
      <c r="X1593" s="49" t="n">
        <v>3.282462212782377</v>
      </c>
      <c r="Y1593" s="49" t="n">
        <v>3.238181534652214</v>
      </c>
      <c r="Z1593" s="49" t="n">
        <v>3.200340288509314</v>
      </c>
      <c r="AA1593" s="49" t="n">
        <v>3.113271915573609</v>
      </c>
      <c r="AB1593" s="49" t="n">
        <v>3.064749051007074</v>
      </c>
      <c r="AC1593" s="49" t="n">
        <v>3.017779068445208</v>
      </c>
      <c r="AD1593" s="49" t="n">
        <v>2.972215342131783</v>
      </c>
      <c r="AE1593" s="49" t="n">
        <v>2.927930306810943</v>
      </c>
      <c r="AF1593" s="50" t="n">
        <v>2.8848123161637</v>
      </c>
    </row>
    <row r="1594" hidden="1" s="108">
      <c r="A1594" s="49" t="inlineStr">
        <is>
          <t>Yemen_Offshore_1_high_temp_optimistic</t>
        </is>
      </c>
      <c r="B1594" s="49" t="n">
        <v>9.622793781434089</v>
      </c>
      <c r="C1594" s="49" t="n">
        <v>9.163488669280103</v>
      </c>
      <c r="D1594" s="49" t="n">
        <v>8.746995978784549</v>
      </c>
      <c r="E1594" s="49" t="n">
        <v>8.359675481853607</v>
      </c>
      <c r="F1594" s="49" t="n">
        <v>7.992873751885919</v>
      </c>
      <c r="G1594" s="49" t="n">
        <v>7.640728938246644</v>
      </c>
      <c r="H1594" s="49" t="n">
        <v>7.299056128374542</v>
      </c>
      <c r="I1594" s="49" t="n">
        <v>6.964733063889652</v>
      </c>
      <c r="J1594" s="49" t="n">
        <v>6.63533910894237</v>
      </c>
      <c r="K1594" s="49" t="n">
        <v>6.308931659724559</v>
      </c>
      <c r="L1594" s="49" t="n">
        <v>5.983901447940921</v>
      </c>
      <c r="M1594" s="49" t="n">
        <v>5.814851907504853</v>
      </c>
      <c r="N1594" s="49" t="n">
        <v>5.668906311315124</v>
      </c>
      <c r="O1594" s="49" t="n">
        <v>5.537832969839516</v>
      </c>
      <c r="P1594" s="49" t="n">
        <v>5.418229655390604</v>
      </c>
      <c r="Q1594" s="49" t="n">
        <v>5.308009118271109</v>
      </c>
      <c r="R1594" s="49" t="n">
        <v>5.206497422458158</v>
      </c>
      <c r="S1594" s="49" t="n">
        <v>5.1102787938477</v>
      </c>
      <c r="T1594" s="49" t="n">
        <v>5.019648308290016</v>
      </c>
      <c r="U1594" s="49" t="n">
        <v>4.935072879857929</v>
      </c>
      <c r="V1594" s="49" t="n">
        <v>4.852175188331083</v>
      </c>
      <c r="W1594" s="49" t="n">
        <v>4.756578770404985</v>
      </c>
      <c r="X1594" s="49" t="n">
        <v>4.66515701053421</v>
      </c>
      <c r="Y1594" s="49" t="n">
        <v>4.579637771490053</v>
      </c>
      <c r="Z1594" s="49" t="n">
        <v>4.503428958375715</v>
      </c>
      <c r="AA1594" s="49" t="n">
        <v>4.387811359242098</v>
      </c>
      <c r="AB1594" s="49" t="n">
        <v>4.30975053282889</v>
      </c>
      <c r="AC1594" s="49" t="n">
        <v>4.235725576709231</v>
      </c>
      <c r="AD1594" s="49" t="n">
        <v>4.165203838406734</v>
      </c>
      <c r="AE1594" s="49" t="n">
        <v>4.097749435530372</v>
      </c>
      <c r="AF1594" s="50" t="n">
        <v>4.033001352926224</v>
      </c>
    </row>
    <row r="1595" hidden="1" s="108">
      <c r="A1595" s="49" t="inlineStr">
        <is>
          <t>Yemen_Offshore_2_high_temp_optimistic</t>
        </is>
      </c>
      <c r="B1595" s="49" t="n">
        <v>9.429067157549328</v>
      </c>
      <c r="C1595" s="49" t="n">
        <v>8.985124609745487</v>
      </c>
      <c r="D1595" s="49" t="n">
        <v>8.585987268197472</v>
      </c>
      <c r="E1595" s="49" t="n">
        <v>8.217861200068294</v>
      </c>
      <c r="F1595" s="49" t="n">
        <v>7.87203661030645</v>
      </c>
      <c r="G1595" s="49" t="n">
        <v>7.542652880697448</v>
      </c>
      <c r="H1595" s="49" t="n">
        <v>7.225564353746408</v>
      </c>
      <c r="I1595" s="49" t="n">
        <v>6.917715780139828</v>
      </c>
      <c r="J1595" s="49" t="n">
        <v>6.616775746645226</v>
      </c>
      <c r="K1595" s="49" t="n">
        <v>6.32091014801881</v>
      </c>
      <c r="L1595" s="49" t="n">
        <v>6.028636096570958</v>
      </c>
      <c r="M1595" s="49" t="n">
        <v>5.856681659902019</v>
      </c>
      <c r="N1595" s="49" t="n">
        <v>5.708812703643849</v>
      </c>
      <c r="O1595" s="49" t="n">
        <v>5.576442470431863</v>
      </c>
      <c r="P1595" s="49" t="n">
        <v>5.45602220850942</v>
      </c>
      <c r="Q1595" s="49" t="n">
        <v>5.345374877390513</v>
      </c>
      <c r="R1595" s="49" t="n">
        <v>5.243797840492292</v>
      </c>
      <c r="S1595" s="49" t="n">
        <v>5.147727785333538</v>
      </c>
      <c r="T1595" s="49" t="n">
        <v>5.057472883449984</v>
      </c>
      <c r="U1595" s="49" t="n">
        <v>4.973520612623838</v>
      </c>
      <c r="V1595" s="49" t="n">
        <v>4.891304136927902</v>
      </c>
      <c r="W1595" s="49" t="n">
        <v>4.795797164191392</v>
      </c>
      <c r="X1595" s="49" t="n">
        <v>4.704643683597198</v>
      </c>
      <c r="Y1595" s="49" t="n">
        <v>4.61965015841821</v>
      </c>
      <c r="Z1595" s="49" t="n">
        <v>4.544378881828607</v>
      </c>
      <c r="AA1595" s="49" t="n">
        <v>4.427952123608391</v>
      </c>
      <c r="AB1595" s="49" t="n">
        <v>4.350745954118597</v>
      </c>
      <c r="AC1595" s="49" t="n">
        <v>4.277760019809936</v>
      </c>
      <c r="AD1595" s="49" t="n">
        <v>4.208440318775586</v>
      </c>
      <c r="AE1595" s="49" t="n">
        <v>4.142333572667425</v>
      </c>
      <c r="AF1595" s="50" t="n">
        <v>4.079064426115935</v>
      </c>
    </row>
    <row r="1596" hidden="1" s="108">
      <c r="A1596" s="49" t="inlineStr">
        <is>
          <t>Yemen_PV_1_high_temp_optimistic</t>
        </is>
      </c>
      <c r="B1596" s="49" t="n">
        <v>5.575555175501206</v>
      </c>
      <c r="C1596" s="49" t="n">
        <v>5.191259171452083</v>
      </c>
      <c r="D1596" s="49" t="n">
        <v>4.830995222564194</v>
      </c>
      <c r="E1596" s="49" t="n">
        <v>4.4875505644141</v>
      </c>
      <c r="F1596" s="49" t="n">
        <v>4.156372465639993</v>
      </c>
      <c r="G1596" s="49" t="n">
        <v>3.834415100583847</v>
      </c>
      <c r="H1596" s="49" t="n">
        <v>3.519545451731525</v>
      </c>
      <c r="I1596" s="49" t="n">
        <v>3.21021328374431</v>
      </c>
      <c r="J1596" s="49" t="n">
        <v>2.905256553939258</v>
      </c>
      <c r="K1596" s="49" t="n">
        <v>2.603780986064366</v>
      </c>
      <c r="L1596" s="49" t="n">
        <v>2.305082486059279</v>
      </c>
      <c r="M1596" s="49" t="n">
        <v>2.244315661202055</v>
      </c>
      <c r="N1596" s="49" t="n">
        <v>2.187460736345485</v>
      </c>
      <c r="O1596" s="49" t="n">
        <v>2.133208477340221</v>
      </c>
      <c r="P1596" s="49" t="n">
        <v>2.081320017161444</v>
      </c>
      <c r="Q1596" s="49" t="n">
        <v>2.030962480180996</v>
      </c>
      <c r="R1596" s="49" t="n">
        <v>1.981630501918249</v>
      </c>
      <c r="S1596" s="49" t="n">
        <v>1.934377971743418</v>
      </c>
      <c r="T1596" s="49" t="n">
        <v>1.888440648208478</v>
      </c>
      <c r="U1596" s="49" t="n">
        <v>1.843946157641694</v>
      </c>
      <c r="V1596" s="49" t="n">
        <v>1.800275832592339</v>
      </c>
      <c r="W1596" s="49" t="n">
        <v>1.756110493139434</v>
      </c>
      <c r="X1596" s="49" t="n">
        <v>1.71239345216647</v>
      </c>
      <c r="Y1596" s="49" t="n">
        <v>1.670059089415421</v>
      </c>
      <c r="Z1596" s="49" t="n">
        <v>1.632551151600951</v>
      </c>
      <c r="AA1596" s="49" t="n">
        <v>1.574032433432056</v>
      </c>
      <c r="AB1596" s="49" t="n">
        <v>1.532702678311651</v>
      </c>
      <c r="AC1596" s="49" t="n">
        <v>1.492623625935611</v>
      </c>
      <c r="AD1596" s="49" t="n">
        <v>1.45365445645054</v>
      </c>
      <c r="AE1596" s="49" t="n">
        <v>1.415677128292902</v>
      </c>
      <c r="AF1596" s="50" t="n">
        <v>1.378591807848682</v>
      </c>
    </row>
    <row r="1597" hidden="1" s="108">
      <c r="A1597" s="49" t="inlineStr">
        <is>
          <t>Yemen_PV_2_high_temp_optimistic</t>
        </is>
      </c>
      <c r="B1597" s="49" t="n">
        <v>5.788032266515231</v>
      </c>
      <c r="C1597" s="49" t="n">
        <v>5.389653734984864</v>
      </c>
      <c r="D1597" s="49" t="n">
        <v>5.016620139581125</v>
      </c>
      <c r="E1597" s="49" t="n">
        <v>4.661304833950462</v>
      </c>
      <c r="F1597" s="49" t="n">
        <v>4.318893852357905</v>
      </c>
      <c r="G1597" s="49" t="n">
        <v>3.98616652434262</v>
      </c>
      <c r="H1597" s="49" t="n">
        <v>3.66086725939481</v>
      </c>
      <c r="I1597" s="49" t="n">
        <v>3.341356578306719</v>
      </c>
      <c r="J1597" s="49" t="n">
        <v>3.026405360282194</v>
      </c>
      <c r="K1597" s="49" t="n">
        <v>2.715067511188667</v>
      </c>
      <c r="L1597" s="49" t="n">
        <v>2.406597932261838</v>
      </c>
      <c r="M1597" s="49" t="n">
        <v>2.342922993620231</v>
      </c>
      <c r="N1597" s="49" t="n">
        <v>2.28339210770076</v>
      </c>
      <c r="O1597" s="49" t="n">
        <v>2.226617479846171</v>
      </c>
      <c r="P1597" s="49" t="n">
        <v>2.172347516865213</v>
      </c>
      <c r="Q1597" s="49" t="n">
        <v>2.119698659181329</v>
      </c>
      <c r="R1597" s="49" t="n">
        <v>2.068134665092864</v>
      </c>
      <c r="S1597" s="49" t="n">
        <v>2.018777701790067</v>
      </c>
      <c r="T1597" s="49" t="n">
        <v>1.970816186966953</v>
      </c>
      <c r="U1597" s="49" t="n">
        <v>1.924387082059405</v>
      </c>
      <c r="V1597" s="49" t="n">
        <v>1.878832751710994</v>
      </c>
      <c r="W1597" s="49" t="n">
        <v>1.832752503293423</v>
      </c>
      <c r="X1597" s="49" t="n">
        <v>1.787145909304104</v>
      </c>
      <c r="Y1597" s="49" t="n">
        <v>1.74300742741655</v>
      </c>
      <c r="Z1597" s="49" t="n">
        <v>1.704001520476645</v>
      </c>
      <c r="AA1597" s="49" t="n">
        <v>1.642632574276186</v>
      </c>
      <c r="AB1597" s="49" t="n">
        <v>1.599553066728831</v>
      </c>
      <c r="AC1597" s="49" t="n">
        <v>1.557799949509158</v>
      </c>
      <c r="AD1597" s="49" t="n">
        <v>1.517222911326642</v>
      </c>
      <c r="AE1597" s="49" t="n">
        <v>1.477695955620117</v>
      </c>
      <c r="AF1597" s="50" t="n">
        <v>1.439112522408231</v>
      </c>
    </row>
    <row r="1598" hidden="1" s="108">
      <c r="A1598" s="49" t="inlineStr">
        <is>
          <t>Yemen_PV_3_high_temp_optimistic</t>
        </is>
      </c>
      <c r="B1598" s="49" t="n">
        <v>5.98812782508992</v>
      </c>
      <c r="C1598" s="49" t="n">
        <v>5.576309680558394</v>
      </c>
      <c r="D1598" s="49" t="n">
        <v>5.191113457539702</v>
      </c>
      <c r="E1598" s="49" t="n">
        <v>4.824536534296941</v>
      </c>
      <c r="F1598" s="49" t="n">
        <v>4.471528576861387</v>
      </c>
      <c r="G1598" s="49" t="n">
        <v>4.128711526142407</v>
      </c>
      <c r="H1598" s="49" t="n">
        <v>3.7937201838574</v>
      </c>
      <c r="I1598" s="49" t="n">
        <v>3.464835933163902</v>
      </c>
      <c r="J1598" s="49" t="n">
        <v>3.14077079113449</v>
      </c>
      <c r="K1598" s="49" t="n">
        <v>2.820533775385123</v>
      </c>
      <c r="L1598" s="49" t="n">
        <v>2.503344817940989</v>
      </c>
      <c r="M1598" s="49" t="n">
        <v>2.436849357773381</v>
      </c>
      <c r="N1598" s="49" t="n">
        <v>2.374741498020807</v>
      </c>
      <c r="O1598" s="49" t="n">
        <v>2.315550664978702</v>
      </c>
      <c r="P1598" s="49" t="n">
        <v>2.259008944875564</v>
      </c>
      <c r="Q1598" s="49" t="n">
        <v>2.204180676837112</v>
      </c>
      <c r="R1598" s="49" t="n">
        <v>2.150498113805754</v>
      </c>
      <c r="S1598" s="49" t="n">
        <v>2.099146213836328</v>
      </c>
      <c r="T1598" s="49" t="n">
        <v>2.049266234096712</v>
      </c>
      <c r="U1598" s="49" t="n">
        <v>2.001001941567733</v>
      </c>
      <c r="V1598" s="49" t="n">
        <v>1.953658028191075</v>
      </c>
      <c r="W1598" s="49" t="n">
        <v>1.905749312705638</v>
      </c>
      <c r="X1598" s="49" t="n">
        <v>1.858338620409044</v>
      </c>
      <c r="Y1598" s="49" t="n">
        <v>1.812476939082741</v>
      </c>
      <c r="Z1598" s="49" t="n">
        <v>1.772038089617691</v>
      </c>
      <c r="AA1598" s="49" t="n">
        <v>1.707960034566784</v>
      </c>
      <c r="AB1598" s="49" t="n">
        <v>1.663209981527087</v>
      </c>
      <c r="AC1598" s="49" t="n">
        <v>1.619861437243661</v>
      </c>
      <c r="AD1598" s="49" t="n">
        <v>1.577756320954692</v>
      </c>
      <c r="AE1598" s="49" t="n">
        <v>1.536762127899931</v>
      </c>
      <c r="AF1598" s="50" t="n">
        <v>1.496766797288898</v>
      </c>
    </row>
    <row r="1599" hidden="1" s="108">
      <c r="A1599" s="49" t="inlineStr">
        <is>
          <t>Yemen_PV_4_high_temp_optimistic</t>
        </is>
      </c>
      <c r="B1599" s="49" t="n">
        <v>6.308234702530315</v>
      </c>
      <c r="C1599" s="49" t="n">
        <v>5.876268767241816</v>
      </c>
      <c r="D1599" s="49" t="n">
        <v>5.473050037105694</v>
      </c>
      <c r="E1599" s="49" t="n">
        <v>5.089755859658505</v>
      </c>
      <c r="F1599" s="49" t="n">
        <v>4.72081219835392</v>
      </c>
      <c r="G1599" s="49" t="n">
        <v>4.362485082472646</v>
      </c>
      <c r="H1599" s="49" t="n">
        <v>4.012154894937801</v>
      </c>
      <c r="I1599" s="49" t="n">
        <v>3.667913217942129</v>
      </c>
      <c r="J1599" s="49" t="n">
        <v>3.328325112077714</v>
      </c>
      <c r="K1599" s="49" t="n">
        <v>2.992281984832132</v>
      </c>
      <c r="L1599" s="49" t="n">
        <v>2.658906789664726</v>
      </c>
      <c r="M1599" s="49" t="n">
        <v>2.588022831088542</v>
      </c>
      <c r="N1599" s="49" t="n">
        <v>2.521862703366328</v>
      </c>
      <c r="O1599" s="49" t="n">
        <v>2.458842215546286</v>
      </c>
      <c r="P1599" s="49" t="n">
        <v>2.398675860225523</v>
      </c>
      <c r="Q1599" s="49" t="n">
        <v>2.340354308832522</v>
      </c>
      <c r="R1599" s="49" t="n">
        <v>2.283264869850495</v>
      </c>
      <c r="S1599" s="49" t="n">
        <v>2.228693789255035</v>
      </c>
      <c r="T1599" s="49" t="n">
        <v>2.17571309210495</v>
      </c>
      <c r="U1599" s="49" t="n">
        <v>2.124480878428314</v>
      </c>
      <c r="V1599" s="49" t="n">
        <v>2.074244534688329</v>
      </c>
      <c r="W1599" s="49" t="n">
        <v>2.023397599487558</v>
      </c>
      <c r="X1599" s="49" t="n">
        <v>1.973085971723756</v>
      </c>
      <c r="Y1599" s="49" t="n">
        <v>1.924448659471531</v>
      </c>
      <c r="Z1599" s="49" t="n">
        <v>1.881681588208208</v>
      </c>
      <c r="AA1599" s="49" t="n">
        <v>1.813297421990188</v>
      </c>
      <c r="AB1599" s="49" t="n">
        <v>1.765851793102156</v>
      </c>
      <c r="AC1599" s="49" t="n">
        <v>1.719916103553336</v>
      </c>
      <c r="AD1599" s="49" t="n">
        <v>1.675317475806456</v>
      </c>
      <c r="AE1599" s="49" t="n">
        <v>1.631910998861257</v>
      </c>
      <c r="AF1599" s="50" t="n">
        <v>1.589574118206399</v>
      </c>
    </row>
    <row r="1600" hidden="1" s="108">
      <c r="A1600" s="49" t="inlineStr">
        <is>
          <t>Croatia_Offshore_1_low_temp_optimistic</t>
        </is>
      </c>
      <c r="B1600" s="49" t="n">
        <v>8.343835578569138</v>
      </c>
      <c r="C1600" s="49" t="n">
        <v>8.045362385910922</v>
      </c>
      <c r="D1600" s="49" t="n">
        <v>7.794902465826351</v>
      </c>
      <c r="E1600" s="49" t="n">
        <v>7.578584671260893</v>
      </c>
      <c r="F1600" s="49" t="n">
        <v>7.387718876548481</v>
      </c>
      <c r="G1600" s="49" t="n">
        <v>7.216518514202145</v>
      </c>
      <c r="H1600" s="49" t="n">
        <v>7.06094606393367</v>
      </c>
      <c r="I1600" s="49" t="n">
        <v>6.918078138711678</v>
      </c>
      <c r="J1600" s="49" t="n">
        <v>6.785733417652716</v>
      </c>
      <c r="K1600" s="49" t="n">
        <v>6.662243189886605</v>
      </c>
      <c r="L1600" s="49" t="n">
        <v>6.546303779801938</v>
      </c>
      <c r="M1600" s="49" t="n">
        <v>6.33198943610326</v>
      </c>
      <c r="N1600" s="49" t="n">
        <v>6.145684284739983</v>
      </c>
      <c r="O1600" s="49" t="n">
        <v>5.977677667304389</v>
      </c>
      <c r="P1600" s="49" t="n">
        <v>5.823900901683499</v>
      </c>
      <c r="Q1600" s="49" t="n">
        <v>5.681835472078139</v>
      </c>
      <c r="R1600" s="49" t="n">
        <v>5.550599522539614</v>
      </c>
      <c r="S1600" s="49" t="n">
        <v>5.426221874170583</v>
      </c>
      <c r="T1600" s="49" t="n">
        <v>5.308966059171981</v>
      </c>
      <c r="U1600" s="49" t="n">
        <v>5.199285978816677</v>
      </c>
      <c r="V1600" s="49" t="n">
        <v>5.092202112815547</v>
      </c>
      <c r="W1600" s="49" t="n">
        <v>4.971675628479048</v>
      </c>
      <c r="X1600" s="49" t="n">
        <v>4.856569345487877</v>
      </c>
      <c r="Y1600" s="49" t="n">
        <v>4.748753541350604</v>
      </c>
      <c r="Z1600" s="49" t="n">
        <v>4.651940415673272</v>
      </c>
      <c r="AA1600" s="49" t="n">
        <v>4.512190156154639</v>
      </c>
      <c r="AB1600" s="49" t="n">
        <v>4.414681014626256</v>
      </c>
      <c r="AC1600" s="49" t="n">
        <v>4.322219086496888</v>
      </c>
      <c r="AD1600" s="49" t="n">
        <v>4.234176348721794</v>
      </c>
      <c r="AE1600" s="49" t="n">
        <v>4.150037631961185</v>
      </c>
      <c r="AF1600" s="50" t="n">
        <v>4.069375173589445</v>
      </c>
    </row>
    <row r="1601" hidden="1" s="108">
      <c r="A1601" s="49" t="inlineStr">
        <is>
          <t>Croatia_Offshore_2_low_temp_optimistic</t>
        </is>
      </c>
      <c r="B1601" s="49" t="n">
        <v>10.85290483956942</v>
      </c>
      <c r="C1601" s="49" t="n">
        <v>10.45900479063606</v>
      </c>
      <c r="D1601" s="49" t="n">
        <v>10.12992408850943</v>
      </c>
      <c r="E1601" s="49" t="n">
        <v>9.846923295058794</v>
      </c>
      <c r="F1601" s="49" t="n">
        <v>9.598262403031436</v>
      </c>
      <c r="G1601" s="49" t="n">
        <v>9.376124053614355</v>
      </c>
      <c r="H1601" s="49" t="n">
        <v>9.17505382326023</v>
      </c>
      <c r="I1601" s="49" t="n">
        <v>8.991102469631546</v>
      </c>
      <c r="J1601" s="49" t="n">
        <v>8.821323276109347</v>
      </c>
      <c r="K1601" s="49" t="n">
        <v>8.663462060102866</v>
      </c>
      <c r="L1601" s="49" t="n">
        <v>8.515757801278378</v>
      </c>
      <c r="M1601" s="49" t="n">
        <v>8.236055933456393</v>
      </c>
      <c r="N1601" s="49" t="n">
        <v>7.994087152395561</v>
      </c>
      <c r="O1601" s="49" t="n">
        <v>7.776741228229657</v>
      </c>
      <c r="P1601" s="49" t="n">
        <v>7.578526940207684</v>
      </c>
      <c r="Q1601" s="49" t="n">
        <v>7.396046100268885</v>
      </c>
      <c r="R1601" s="49" t="n">
        <v>7.228111040234838</v>
      </c>
      <c r="S1601" s="49" t="n">
        <v>7.069359459356625</v>
      </c>
      <c r="T1601" s="49" t="n">
        <v>6.9201500989941</v>
      </c>
      <c r="U1601" s="49" t="n">
        <v>6.781099034342441</v>
      </c>
      <c r="V1601" s="49" t="n">
        <v>6.645479429297051</v>
      </c>
      <c r="W1601" s="49" t="n">
        <v>6.491543404493709</v>
      </c>
      <c r="X1601" s="49" t="n">
        <v>6.34487397228423</v>
      </c>
      <c r="Y1601" s="49" t="n">
        <v>6.20800278369732</v>
      </c>
      <c r="Z1601" s="49" t="n">
        <v>6.085953183329981</v>
      </c>
      <c r="AA1601" s="49" t="n">
        <v>5.905790137145533</v>
      </c>
      <c r="AB1601" s="49" t="n">
        <v>5.782690648740754</v>
      </c>
      <c r="AC1601" s="49" t="n">
        <v>5.666367758616943</v>
      </c>
      <c r="AD1601" s="49" t="n">
        <v>5.555974928258276</v>
      </c>
      <c r="AE1601" s="49" t="n">
        <v>5.450817898423316</v>
      </c>
      <c r="AF1601" s="50" t="n">
        <v>5.350320346400511</v>
      </c>
    </row>
    <row r="1602" hidden="1" s="108">
      <c r="A1602" s="49" t="inlineStr">
        <is>
          <t>Croatia_PV_4_low_temp_optimistic</t>
        </is>
      </c>
      <c r="B1602" s="49" t="n">
        <v>4.42382683311223</v>
      </c>
      <c r="C1602" s="49" t="n">
        <v>4.200386525275833</v>
      </c>
      <c r="D1602" s="49" t="n">
        <v>4.013024922189013</v>
      </c>
      <c r="E1602" s="49" t="n">
        <v>3.851209865929713</v>
      </c>
      <c r="F1602" s="49" t="n">
        <v>3.708330042193706</v>
      </c>
      <c r="G1602" s="49" t="n">
        <v>3.579991004046724</v>
      </c>
      <c r="H1602" s="49" t="n">
        <v>3.463138690771645</v>
      </c>
      <c r="I1602" s="49" t="n">
        <v>3.355573320428382</v>
      </c>
      <c r="J1602" s="49" t="n">
        <v>3.255663235654501</v>
      </c>
      <c r="K1602" s="49" t="n">
        <v>3.162168099831443</v>
      </c>
      <c r="L1602" s="49" t="n">
        <v>3.074125180681457</v>
      </c>
      <c r="M1602" s="49" t="n">
        <v>2.969181969459443</v>
      </c>
      <c r="N1602" s="49" t="n">
        <v>2.871973702689893</v>
      </c>
      <c r="O1602" s="49" t="n">
        <v>2.780059042128929</v>
      </c>
      <c r="P1602" s="49" t="n">
        <v>2.692946805369149</v>
      </c>
      <c r="Q1602" s="49" t="n">
        <v>2.60909773088382</v>
      </c>
      <c r="R1602" s="49" t="n">
        <v>2.527577157054752</v>
      </c>
      <c r="S1602" s="49" t="n">
        <v>2.450215690981468</v>
      </c>
      <c r="T1602" s="49" t="n">
        <v>2.375620852087529</v>
      </c>
      <c r="U1602" s="49" t="n">
        <v>2.30398294262532</v>
      </c>
      <c r="V1602" s="49" t="n">
        <v>2.234188367321105</v>
      </c>
      <c r="W1602" s="49" t="n">
        <v>2.164090858414189</v>
      </c>
      <c r="X1602" s="49" t="n">
        <v>2.09511461701127</v>
      </c>
      <c r="Y1602" s="49" t="n">
        <v>2.028854305148728</v>
      </c>
      <c r="Z1602" s="49" t="n">
        <v>1.971180948871859</v>
      </c>
      <c r="AA1602" s="49" t="n">
        <v>1.877868920958036</v>
      </c>
      <c r="AB1602" s="49" t="n">
        <v>1.814318590472559</v>
      </c>
      <c r="AC1602" s="49" t="n">
        <v>1.753171432630774</v>
      </c>
      <c r="AD1602" s="49" t="n">
        <v>1.694160316081052</v>
      </c>
      <c r="AE1602" s="49" t="n">
        <v>1.637060648751795</v>
      </c>
      <c r="AF1602" s="50" t="n">
        <v>1.581681881604744</v>
      </c>
    </row>
    <row r="1603" hidden="1" s="108">
      <c r="A1603" s="49" t="inlineStr">
        <is>
          <t>Croatia_Offshore_1_high_temp_optimistic</t>
        </is>
      </c>
      <c r="B1603" s="49" t="n">
        <v>10.58931754263764</v>
      </c>
      <c r="C1603" s="49" t="n">
        <v>10.06783054290181</v>
      </c>
      <c r="D1603" s="49" t="n">
        <v>9.588850252965027</v>
      </c>
      <c r="E1603" s="49" t="n">
        <v>9.138406032502033</v>
      </c>
      <c r="F1603" s="49" t="n">
        <v>8.707603229516849</v>
      </c>
      <c r="G1603" s="49" t="n">
        <v>8.290387150161113</v>
      </c>
      <c r="H1603" s="49" t="n">
        <v>7.882407236825157</v>
      </c>
      <c r="I1603" s="49" t="n">
        <v>7.480390748486853</v>
      </c>
      <c r="J1603" s="49" t="n">
        <v>7.081774340370069</v>
      </c>
      <c r="K1603" s="49" t="n">
        <v>6.684475601049033</v>
      </c>
      <c r="L1603" s="49" t="n">
        <v>6.286744909816788</v>
      </c>
      <c r="M1603" s="49" t="n">
        <v>6.111845494730382</v>
      </c>
      <c r="N1603" s="49" t="n">
        <v>5.959884184733088</v>
      </c>
      <c r="O1603" s="49" t="n">
        <v>5.822699320388129</v>
      </c>
      <c r="P1603" s="49" t="n">
        <v>5.696918251267993</v>
      </c>
      <c r="Q1603" s="49" t="n">
        <v>5.580472091737402</v>
      </c>
      <c r="R1603" s="49" t="n">
        <v>5.47269368460559</v>
      </c>
      <c r="S1603" s="49" t="n">
        <v>5.370195207227064</v>
      </c>
      <c r="T1603" s="49" t="n">
        <v>5.27327021233518</v>
      </c>
      <c r="U1603" s="49" t="n">
        <v>5.182382851533746</v>
      </c>
      <c r="V1603" s="49" t="n">
        <v>5.093189957495192</v>
      </c>
      <c r="W1603" s="49" t="n">
        <v>4.991438258659183</v>
      </c>
      <c r="X1603" s="49" t="n">
        <v>4.893858036492945</v>
      </c>
      <c r="Y1603" s="49" t="n">
        <v>4.802165322240596</v>
      </c>
      <c r="Z1603" s="49" t="n">
        <v>4.719744577324924</v>
      </c>
      <c r="AA1603" s="49" t="n">
        <v>4.598228931412128</v>
      </c>
      <c r="AB1603" s="49" t="n">
        <v>4.514027245947625</v>
      </c>
      <c r="AC1603" s="49" t="n">
        <v>4.433863272843064</v>
      </c>
      <c r="AD1603" s="49" t="n">
        <v>4.357209021773703</v>
      </c>
      <c r="AE1603" s="49" t="n">
        <v>4.283632451227255</v>
      </c>
      <c r="AF1603" s="50" t="n">
        <v>4.212775751142858</v>
      </c>
    </row>
    <row r="1604" hidden="1" s="108">
      <c r="A1604" s="49" t="inlineStr">
        <is>
          <t>Croatia_Offshore_2_high_temp_optimistic</t>
        </is>
      </c>
      <c r="B1604" s="49" t="n">
        <v>12.81459459006308</v>
      </c>
      <c r="C1604" s="49" t="n">
        <v>12.19693448066511</v>
      </c>
      <c r="D1604" s="49" t="n">
        <v>11.63666031179389</v>
      </c>
      <c r="E1604" s="49" t="n">
        <v>11.11588195100751</v>
      </c>
      <c r="F1604" s="49" t="n">
        <v>10.62328803652296</v>
      </c>
      <c r="G1604" s="49" t="n">
        <v>10.15125378250957</v>
      </c>
      <c r="H1604" s="49" t="n">
        <v>9.694372988694136</v>
      </c>
      <c r="I1604" s="49" t="n">
        <v>9.248649541771121</v>
      </c>
      <c r="J1604" s="49" t="n">
        <v>8.811022764626083</v>
      </c>
      <c r="K1604" s="49" t="n">
        <v>8.379074006175166</v>
      </c>
      <c r="L1604" s="49" t="n">
        <v>7.950837335524055</v>
      </c>
      <c r="M1604" s="49" t="n">
        <v>7.726096103641666</v>
      </c>
      <c r="N1604" s="49" t="n">
        <v>7.532115150658612</v>
      </c>
      <c r="O1604" s="49" t="n">
        <v>7.357935870389985</v>
      </c>
      <c r="P1604" s="49" t="n">
        <v>7.199029680783059</v>
      </c>
      <c r="Q1604" s="49" t="n">
        <v>7.052618589447132</v>
      </c>
      <c r="R1604" s="49" t="n">
        <v>6.917806557827992</v>
      </c>
      <c r="S1604" s="49" t="n">
        <v>6.790045276712846</v>
      </c>
      <c r="T1604" s="49" t="n">
        <v>6.669728684082382</v>
      </c>
      <c r="U1604" s="49" t="n">
        <v>6.557479699461384</v>
      </c>
      <c r="V1604" s="49" t="n">
        <v>6.447467993313624</v>
      </c>
      <c r="W1604" s="49" t="n">
        <v>6.320497167668288</v>
      </c>
      <c r="X1604" s="49" t="n">
        <v>6.199113478461178</v>
      </c>
      <c r="Y1604" s="49" t="n">
        <v>6.085626333822495</v>
      </c>
      <c r="Z1604" s="49" t="n">
        <v>5.984589451377521</v>
      </c>
      <c r="AA1604" s="49" t="n">
        <v>5.831003628292147</v>
      </c>
      <c r="AB1604" s="49" t="n">
        <v>5.727553862623826</v>
      </c>
      <c r="AC1604" s="49" t="n">
        <v>5.629529968787272</v>
      </c>
      <c r="AD1604" s="49" t="n">
        <v>5.536225895454611</v>
      </c>
      <c r="AE1604" s="49" t="n">
        <v>5.447063986781693</v>
      </c>
      <c r="AF1604" s="50" t="n">
        <v>5.361565915284946</v>
      </c>
    </row>
    <row r="1605" hidden="1" s="108">
      <c r="A1605" s="49" t="inlineStr">
        <is>
          <t>Croatia_PV_4_high_temp_optimistic</t>
        </is>
      </c>
      <c r="B1605" s="49" t="n">
        <v>8.376035824221887</v>
      </c>
      <c r="C1605" s="49" t="n">
        <v>7.807751803416263</v>
      </c>
      <c r="D1605" s="49" t="n">
        <v>7.280459573630164</v>
      </c>
      <c r="E1605" s="49" t="n">
        <v>6.78083740390006</v>
      </c>
      <c r="F1605" s="49" t="n">
        <v>6.300424915354292</v>
      </c>
      <c r="G1605" s="49" t="n">
        <v>5.833513567066852</v>
      </c>
      <c r="H1605" s="49" t="n">
        <v>5.376059250104792</v>
      </c>
      <c r="I1605" s="49" t="n">
        <v>4.925077817865631</v>
      </c>
      <c r="J1605" s="49" t="n">
        <v>4.478288354142824</v>
      </c>
      <c r="K1605" s="49" t="n">
        <v>4.033892118020159</v>
      </c>
      <c r="L1605" s="49" t="n">
        <v>3.590429867990757</v>
      </c>
      <c r="M1605" s="49" t="n">
        <v>3.494016550255086</v>
      </c>
      <c r="N1605" s="49" t="n">
        <v>3.404168264635094</v>
      </c>
      <c r="O1605" s="49" t="n">
        <v>3.318680746265432</v>
      </c>
      <c r="P1605" s="49" t="n">
        <v>3.237159211339622</v>
      </c>
      <c r="Q1605" s="49" t="n">
        <v>3.158198183558862</v>
      </c>
      <c r="R1605" s="49" t="n">
        <v>3.080944319111373</v>
      </c>
      <c r="S1605" s="49" t="n">
        <v>3.007195032468749</v>
      </c>
      <c r="T1605" s="49" t="n">
        <v>2.935656847034762</v>
      </c>
      <c r="U1605" s="49" t="n">
        <v>2.866552293938173</v>
      </c>
      <c r="V1605" s="49" t="n">
        <v>2.798831354027918</v>
      </c>
      <c r="W1605" s="49" t="n">
        <v>2.730271176708992</v>
      </c>
      <c r="X1605" s="49" t="n">
        <v>2.662448163185088</v>
      </c>
      <c r="Y1605" s="49" t="n">
        <v>2.596951678961721</v>
      </c>
      <c r="Z1605" s="49" t="n">
        <v>2.53963384420669</v>
      </c>
      <c r="AA1605" s="49" t="n">
        <v>2.446568395955309</v>
      </c>
      <c r="AB1605" s="49" t="n">
        <v>2.382705854153792</v>
      </c>
      <c r="AC1605" s="49" t="n">
        <v>2.320935119739351</v>
      </c>
      <c r="AD1605" s="49" t="n">
        <v>2.261013093037838</v>
      </c>
      <c r="AE1605" s="49" t="n">
        <v>2.202735990508457</v>
      </c>
      <c r="AF1605" s="50" t="n">
        <v>2.145931459812885</v>
      </c>
    </row>
    <row r="1606" hidden="1" s="108">
      <c r="A1606" s="49" t="inlineStr">
        <is>
          <t>Mozambique_Offshore_1_low_temp_optimistic</t>
        </is>
      </c>
      <c r="B1606" s="49" t="n">
        <v>7.220848996768265</v>
      </c>
      <c r="C1606" s="49" t="n">
        <v>6.960389950054121</v>
      </c>
      <c r="D1606" s="49" t="n">
        <v>6.742384474916271</v>
      </c>
      <c r="E1606" s="49" t="n">
        <v>6.55456189500798</v>
      </c>
      <c r="F1606" s="49" t="n">
        <v>6.389234746813925</v>
      </c>
      <c r="G1606" s="49" t="n">
        <v>6.241284115073768</v>
      </c>
      <c r="H1606" s="49" t="n">
        <v>6.107138337152311</v>
      </c>
      <c r="I1606" s="49" t="n">
        <v>5.984211347198228</v>
      </c>
      <c r="J1606" s="49" t="n">
        <v>5.870573537636421</v>
      </c>
      <c r="K1606" s="49" t="n">
        <v>5.764748776442008</v>
      </c>
      <c r="L1606" s="49" t="n">
        <v>5.665583858167028</v>
      </c>
      <c r="M1606" s="49" t="n">
        <v>5.479783610856936</v>
      </c>
      <c r="N1606" s="49" t="n">
        <v>5.318711265805522</v>
      </c>
      <c r="O1606" s="49" t="n">
        <v>5.173776939838934</v>
      </c>
      <c r="P1606" s="49" t="n">
        <v>5.041380924274098</v>
      </c>
      <c r="Q1606" s="49" t="n">
        <v>4.919294861651364</v>
      </c>
      <c r="R1606" s="49" t="n">
        <v>4.806737623499629</v>
      </c>
      <c r="S1606" s="49" t="n">
        <v>4.700198120473311</v>
      </c>
      <c r="T1606" s="49" t="n">
        <v>4.59990852879113</v>
      </c>
      <c r="U1606" s="49" t="n">
        <v>4.506269122505304</v>
      </c>
      <c r="V1606" s="49" t="n">
        <v>4.414879472309602</v>
      </c>
      <c r="W1606" s="49" t="n">
        <v>4.31164256431144</v>
      </c>
      <c r="X1606" s="49" t="n">
        <v>4.213147111821208</v>
      </c>
      <c r="Y1606" s="49" t="n">
        <v>4.121044409320558</v>
      </c>
      <c r="Z1606" s="49" t="n">
        <v>4.038611837055761</v>
      </c>
      <c r="AA1606" s="49" t="n">
        <v>3.918212850102421</v>
      </c>
      <c r="AB1606" s="49" t="n">
        <v>3.835072881309314</v>
      </c>
      <c r="AC1606" s="49" t="n">
        <v>3.756342003852789</v>
      </c>
      <c r="AD1606" s="49" t="n">
        <v>3.681464992820546</v>
      </c>
      <c r="AE1606" s="49" t="n">
        <v>3.609986426887407</v>
      </c>
      <c r="AF1606" s="50" t="n">
        <v>3.541528182584295</v>
      </c>
    </row>
    <row r="1607" hidden="1" s="108">
      <c r="A1607" s="49" t="inlineStr">
        <is>
          <t>Mozambique_Offshore_2_low_temp_optimistic</t>
        </is>
      </c>
      <c r="B1607" s="49" t="n">
        <v>8.971055679132748</v>
      </c>
      <c r="C1607" s="49" t="n">
        <v>8.643600878613395</v>
      </c>
      <c r="D1607" s="49" t="n">
        <v>8.370498075614332</v>
      </c>
      <c r="E1607" s="49" t="n">
        <v>8.136030725013329</v>
      </c>
      <c r="F1607" s="49" t="n">
        <v>7.930352673456976</v>
      </c>
      <c r="G1607" s="49" t="n">
        <v>7.746907669559487</v>
      </c>
      <c r="H1607" s="49" t="n">
        <v>7.581121238060889</v>
      </c>
      <c r="I1607" s="49" t="n">
        <v>7.42968128552481</v>
      </c>
      <c r="J1607" s="49" t="n">
        <v>7.290116526089609</v>
      </c>
      <c r="K1607" s="49" t="n">
        <v>7.160536493574625</v>
      </c>
      <c r="L1607" s="49" t="n">
        <v>7.039464329969933</v>
      </c>
      <c r="M1607" s="49" t="n">
        <v>6.807955848705838</v>
      </c>
      <c r="N1607" s="49" t="n">
        <v>6.608064899165472</v>
      </c>
      <c r="O1607" s="49" t="n">
        <v>6.428791984157114</v>
      </c>
      <c r="P1607" s="49" t="n">
        <v>6.265529386572436</v>
      </c>
      <c r="Q1607" s="49" t="n">
        <v>6.115425536974085</v>
      </c>
      <c r="R1607" s="49" t="n">
        <v>5.977483012510425</v>
      </c>
      <c r="S1607" s="49" t="n">
        <v>5.847204414912904</v>
      </c>
      <c r="T1607" s="49" t="n">
        <v>5.724889865183883</v>
      </c>
      <c r="U1607" s="49" t="n">
        <v>5.611055122411702</v>
      </c>
      <c r="V1607" s="49" t="n">
        <v>5.500060311709884</v>
      </c>
      <c r="W1607" s="49" t="n">
        <v>5.373707737674035</v>
      </c>
      <c r="X1607" s="49" t="n">
        <v>5.253410707897187</v>
      </c>
      <c r="Y1607" s="49" t="n">
        <v>5.141290679293848</v>
      </c>
      <c r="Z1607" s="49" t="n">
        <v>5.041556884098996</v>
      </c>
      <c r="AA1607" s="49" t="n">
        <v>4.893084421922708</v>
      </c>
      <c r="AB1607" s="49" t="n">
        <v>4.792400960712528</v>
      </c>
      <c r="AC1607" s="49" t="n">
        <v>4.697360542136244</v>
      </c>
      <c r="AD1607" s="49" t="n">
        <v>4.607253355900944</v>
      </c>
      <c r="AE1607" s="49" t="n">
        <v>4.521497323775887</v>
      </c>
      <c r="AF1607" s="50" t="n">
        <v>4.439609292160744</v>
      </c>
    </row>
    <row r="1608" hidden="1" s="108">
      <c r="A1608" s="49" t="inlineStr">
        <is>
          <t>Mozambique_PV_4_low_temp_optimistic</t>
        </is>
      </c>
      <c r="B1608" s="49" t="n">
        <v>4.080818005774642</v>
      </c>
      <c r="C1608" s="49" t="n">
        <v>3.870398733886772</v>
      </c>
      <c r="D1608" s="49" t="n">
        <v>3.694544321330853</v>
      </c>
      <c r="E1608" s="49" t="n">
        <v>3.543152226356852</v>
      </c>
      <c r="F1608" s="49" t="n">
        <v>3.409880439991373</v>
      </c>
      <c r="G1608" s="49" t="n">
        <v>3.290513334515071</v>
      </c>
      <c r="H1608" s="49" t="n">
        <v>3.182121049812646</v>
      </c>
      <c r="I1608" s="49" t="n">
        <v>3.082593251642545</v>
      </c>
      <c r="J1608" s="49" t="n">
        <v>2.990364655875402</v>
      </c>
      <c r="K1608" s="49" t="n">
        <v>2.904245430561827</v>
      </c>
      <c r="L1608" s="49" t="n">
        <v>2.823312107930517</v>
      </c>
      <c r="M1608" s="49" t="n">
        <v>2.726485966891968</v>
      </c>
      <c r="N1608" s="49" t="n">
        <v>2.637000111966161</v>
      </c>
      <c r="O1608" s="49" t="n">
        <v>2.552528603324107</v>
      </c>
      <c r="P1608" s="49" t="n">
        <v>2.47260452351838</v>
      </c>
      <c r="Q1608" s="49" t="n">
        <v>2.395761216701223</v>
      </c>
      <c r="R1608" s="49" t="n">
        <v>2.321108221668263</v>
      </c>
      <c r="S1608" s="49" t="n">
        <v>2.250392534826772</v>
      </c>
      <c r="T1608" s="49" t="n">
        <v>2.182287009872334</v>
      </c>
      <c r="U1608" s="49" t="n">
        <v>2.116974105269479</v>
      </c>
      <c r="V1608" s="49" t="n">
        <v>2.053392262244279</v>
      </c>
      <c r="W1608" s="49" t="n">
        <v>1.989453716713585</v>
      </c>
      <c r="X1608" s="49" t="n">
        <v>1.926565872957033</v>
      </c>
      <c r="Y1608" s="49" t="n">
        <v>1.866252068157293</v>
      </c>
      <c r="Z1608" s="49" t="n">
        <v>1.814121302322573</v>
      </c>
      <c r="AA1608" s="49" t="n">
        <v>1.727931402718421</v>
      </c>
      <c r="AB1608" s="49" t="n">
        <v>1.670148665296819</v>
      </c>
      <c r="AC1608" s="49" t="n">
        <v>1.614646014202398</v>
      </c>
      <c r="AD1608" s="49" t="n">
        <v>1.561169802541915</v>
      </c>
      <c r="AE1608" s="49" t="n">
        <v>1.509506827693435</v>
      </c>
      <c r="AF1608" s="50" t="n">
        <v>1.459476251902321</v>
      </c>
    </row>
    <row r="1609" hidden="1" s="108">
      <c r="A1609" s="49" t="inlineStr">
        <is>
          <t>Mozambique_Offshore_1_high_temp_optimistic</t>
        </is>
      </c>
      <c r="B1609" s="49" t="n">
        <v>8.586999573777597</v>
      </c>
      <c r="C1609" s="49" t="n">
        <v>8.178831750010598</v>
      </c>
      <c r="D1609" s="49" t="n">
        <v>7.808567834882298</v>
      </c>
      <c r="E1609" s="49" t="n">
        <v>7.463938358844622</v>
      </c>
      <c r="F1609" s="49" t="n">
        <v>7.137137500273141</v>
      </c>
      <c r="G1609" s="49" t="n">
        <v>6.822855644134476</v>
      </c>
      <c r="H1609" s="49" t="n">
        <v>6.51728000164381</v>
      </c>
      <c r="I1609" s="49" t="n">
        <v>6.217543446480915</v>
      </c>
      <c r="J1609" s="49" t="n">
        <v>5.921400166668091</v>
      </c>
      <c r="K1609" s="49" t="n">
        <v>5.627024353087773</v>
      </c>
      <c r="L1609" s="49" t="n">
        <v>5.33287944747261</v>
      </c>
      <c r="M1609" s="49" t="n">
        <v>5.182397748591333</v>
      </c>
      <c r="N1609" s="49" t="n">
        <v>5.052421706649525</v>
      </c>
      <c r="O1609" s="49" t="n">
        <v>4.935646002337831</v>
      </c>
      <c r="P1609" s="49" t="n">
        <v>4.829051327840292</v>
      </c>
      <c r="Q1609" s="49" t="n">
        <v>4.73078536812312</v>
      </c>
      <c r="R1609" s="49" t="n">
        <v>4.640250101197189</v>
      </c>
      <c r="S1609" s="49" t="n">
        <v>4.554414081368055</v>
      </c>
      <c r="T1609" s="49" t="n">
        <v>4.473539245109767</v>
      </c>
      <c r="U1609" s="49" t="n">
        <v>4.398040043911427</v>
      </c>
      <c r="V1609" s="49" t="n">
        <v>4.324031563279516</v>
      </c>
      <c r="W1609" s="49" t="n">
        <v>4.2387808928399</v>
      </c>
      <c r="X1609" s="49" t="n">
        <v>4.157230069858685</v>
      </c>
      <c r="Y1609" s="49" t="n">
        <v>4.080910971994834</v>
      </c>
      <c r="Z1609" s="49" t="n">
        <v>4.012845232616675</v>
      </c>
      <c r="AA1609" s="49" t="n">
        <v>3.909813792272933</v>
      </c>
      <c r="AB1609" s="49" t="n">
        <v>3.840092929940133</v>
      </c>
      <c r="AC1609" s="49" t="n">
        <v>3.773943488097283</v>
      </c>
      <c r="AD1609" s="49" t="n">
        <v>3.710891902284764</v>
      </c>
      <c r="AE1609" s="49" t="n">
        <v>3.650550598211622</v>
      </c>
      <c r="AF1609" s="50" t="n">
        <v>3.592598529620412</v>
      </c>
    </row>
    <row r="1610" hidden="1" s="108">
      <c r="A1610" s="49" t="inlineStr">
        <is>
          <t>Mozambique_Offshore_2_high_temp_optimistic</t>
        </is>
      </c>
      <c r="B1610" s="49" t="n">
        <v>10.07529651478351</v>
      </c>
      <c r="C1610" s="49" t="n">
        <v>9.608098639213734</v>
      </c>
      <c r="D1610" s="49" t="n">
        <v>9.188940548500272</v>
      </c>
      <c r="E1610" s="49" t="n">
        <v>8.802655258537932</v>
      </c>
      <c r="F1610" s="49" t="n">
        <v>8.439623789941837</v>
      </c>
      <c r="G1610" s="49" t="n">
        <v>8.09333173028069</v>
      </c>
      <c r="H1610" s="49" t="n">
        <v>7.759128541968392</v>
      </c>
      <c r="I1610" s="49" t="n">
        <v>7.433543712176919</v>
      </c>
      <c r="J1610" s="49" t="n">
        <v>7.113884691568435</v>
      </c>
      <c r="K1610" s="49" t="n">
        <v>6.797987714150102</v>
      </c>
      <c r="L1610" s="49" t="n">
        <v>6.484056328320159</v>
      </c>
      <c r="M1610" s="49" t="n">
        <v>6.298995739634316</v>
      </c>
      <c r="N1610" s="49" t="n">
        <v>6.139898304986808</v>
      </c>
      <c r="O1610" s="49" t="n">
        <v>5.997507952153793</v>
      </c>
      <c r="P1610" s="49" t="n">
        <v>5.867999577300124</v>
      </c>
      <c r="Q1610" s="49" t="n">
        <v>5.749026709197151</v>
      </c>
      <c r="R1610" s="49" t="n">
        <v>5.639832374566928</v>
      </c>
      <c r="S1610" s="49" t="n">
        <v>5.536575145672778</v>
      </c>
      <c r="T1610" s="49" t="n">
        <v>5.439587632703741</v>
      </c>
      <c r="U1610" s="49" t="n">
        <v>5.349395809845653</v>
      </c>
      <c r="V1610" s="49" t="n">
        <v>5.26107578223897</v>
      </c>
      <c r="W1610" s="49" t="n">
        <v>5.158446523514004</v>
      </c>
      <c r="X1610" s="49" t="n">
        <v>5.06050349562609</v>
      </c>
      <c r="Y1610" s="49" t="n">
        <v>4.969192920177417</v>
      </c>
      <c r="Z1610" s="49" t="n">
        <v>4.888352943699395</v>
      </c>
      <c r="AA1610" s="49" t="n">
        <v>4.76314434366724</v>
      </c>
      <c r="AB1610" s="49" t="n">
        <v>4.680201335398511</v>
      </c>
      <c r="AC1610" s="49" t="n">
        <v>4.601795734740658</v>
      </c>
      <c r="AD1610" s="49" t="n">
        <v>4.52732939172701</v>
      </c>
      <c r="AE1610" s="49" t="n">
        <v>4.456312871577146</v>
      </c>
      <c r="AF1610" s="50" t="n">
        <v>4.388340846155255</v>
      </c>
    </row>
    <row r="1611" hidden="1" s="108">
      <c r="A1611" s="49" t="inlineStr">
        <is>
          <t>Mozambique_PV_4_high_temp_optimistic</t>
        </is>
      </c>
      <c r="B1611" s="49" t="n">
        <v>7.587118758302285</v>
      </c>
      <c r="C1611" s="49" t="n">
        <v>7.068828364469443</v>
      </c>
      <c r="D1611" s="49" t="n">
        <v>6.58792012541681</v>
      </c>
      <c r="E1611" s="49" t="n">
        <v>6.132634009066642</v>
      </c>
      <c r="F1611" s="49" t="n">
        <v>5.695526035959952</v>
      </c>
      <c r="G1611" s="49" t="n">
        <v>5.271596517142269</v>
      </c>
      <c r="H1611" s="49" t="n">
        <v>4.85732549721789</v>
      </c>
      <c r="I1611" s="49" t="n">
        <v>4.450136790605291</v>
      </c>
      <c r="J1611" s="49" t="n">
        <v>4.048081857722597</v>
      </c>
      <c r="K1611" s="49" t="n">
        <v>3.649644073603897</v>
      </c>
      <c r="L1611" s="49" t="n">
        <v>3.253612547992834</v>
      </c>
      <c r="M1611" s="49" t="n">
        <v>3.165808855803435</v>
      </c>
      <c r="N1611" s="49" t="n">
        <v>3.084093826426719</v>
      </c>
      <c r="O1611" s="49" t="n">
        <v>3.006420959441068</v>
      </c>
      <c r="P1611" s="49" t="n">
        <v>2.932417459403833</v>
      </c>
      <c r="Q1611" s="49" t="n">
        <v>2.860781278447397</v>
      </c>
      <c r="R1611" s="49" t="n">
        <v>2.790722390748622</v>
      </c>
      <c r="S1611" s="49" t="n">
        <v>2.723889879990059</v>
      </c>
      <c r="T1611" s="49" t="n">
        <v>2.659088759822049</v>
      </c>
      <c r="U1611" s="49" t="n">
        <v>2.596519162681915</v>
      </c>
      <c r="V1611" s="49" t="n">
        <v>2.535213562181192</v>
      </c>
      <c r="W1611" s="49" t="n">
        <v>2.473109514996613</v>
      </c>
      <c r="X1611" s="49" t="n">
        <v>2.411681451910574</v>
      </c>
      <c r="Y1611" s="49" t="n">
        <v>2.352391513123629</v>
      </c>
      <c r="Z1611" s="49" t="n">
        <v>2.300628192360914</v>
      </c>
      <c r="AA1611" s="49" t="n">
        <v>2.215964746595417</v>
      </c>
      <c r="AB1611" s="49" t="n">
        <v>2.158171559833603</v>
      </c>
      <c r="AC1611" s="49" t="n">
        <v>2.102310561293096</v>
      </c>
      <c r="AD1611" s="49" t="n">
        <v>2.048161552502048</v>
      </c>
      <c r="AE1611" s="49" t="n">
        <v>1.995539973390229</v>
      </c>
      <c r="AF1611" s="50" t="n">
        <v>1.944289751442399</v>
      </c>
    </row>
    <row r="1612" hidden="1" s="108">
      <c r="A1612" s="49" t="inlineStr">
        <is>
          <t>Vietnam_Onshore_3_low_temp_optimistic</t>
        </is>
      </c>
      <c r="B1612" s="49" t="n">
        <v>5.387740994292625</v>
      </c>
      <c r="C1612" s="49" t="n">
        <v>5.228882041452747</v>
      </c>
      <c r="D1612" s="49" t="n">
        <v>5.088583357600243</v>
      </c>
      <c r="E1612" s="49" t="n">
        <v>4.962773197604736</v>
      </c>
      <c r="F1612" s="49" t="n">
        <v>4.848566088485277</v>
      </c>
      <c r="G1612" s="49" t="n">
        <v>4.743847082452168</v>
      </c>
      <c r="H1612" s="49" t="n">
        <v>4.64702249510926</v>
      </c>
      <c r="I1612" s="49" t="n">
        <v>4.556863325088671</v>
      </c>
      <c r="J1612" s="49" t="n">
        <v>4.472403011465317</v>
      </c>
      <c r="K1612" s="49" t="n">
        <v>4.392868454612691</v>
      </c>
      <c r="L1612" s="49" t="n">
        <v>4.317632158728719</v>
      </c>
      <c r="M1612" s="49" t="n">
        <v>4.20390063908749</v>
      </c>
      <c r="N1612" s="49" t="n">
        <v>4.114932710992562</v>
      </c>
      <c r="O1612" s="49" t="n">
        <v>4.029174913983076</v>
      </c>
      <c r="P1612" s="49" t="n">
        <v>3.946761786199562</v>
      </c>
      <c r="Q1612" s="49" t="n">
        <v>3.868415511116307</v>
      </c>
      <c r="R1612" s="49" t="n">
        <v>3.791786246942766</v>
      </c>
      <c r="S1612" s="49" t="n">
        <v>3.717228343515383</v>
      </c>
      <c r="T1612" s="49" t="n">
        <v>3.648722250294448</v>
      </c>
      <c r="U1612" s="49" t="n">
        <v>3.57983350108227</v>
      </c>
      <c r="V1612" s="49" t="n">
        <v>3.511025504844222</v>
      </c>
      <c r="W1612" s="49" t="n">
        <v>3.451513607023919</v>
      </c>
      <c r="X1612" s="49" t="n">
        <v>3.394617473559136</v>
      </c>
      <c r="Y1612" s="49" t="n">
        <v>3.339096524430218</v>
      </c>
      <c r="Z1612" s="49" t="n">
        <v>3.291262888963943</v>
      </c>
      <c r="AA1612" s="49" t="n">
        <v>3.187458295660146</v>
      </c>
      <c r="AB1612" s="49" t="n">
        <v>3.128138180158075</v>
      </c>
      <c r="AC1612" s="49" t="n">
        <v>3.070902302907692</v>
      </c>
      <c r="AD1612" s="49" t="n">
        <v>3.015564081993959</v>
      </c>
      <c r="AE1612" s="49" t="n">
        <v>2.961960671720194</v>
      </c>
      <c r="AF1612" s="50" t="n">
        <v>2.909949073629511</v>
      </c>
    </row>
    <row r="1613" hidden="1" s="108">
      <c r="A1613" s="49" t="inlineStr">
        <is>
          <t>Vietnam_Offshore_1_low_temp_optimistic</t>
        </is>
      </c>
      <c r="B1613" s="49" t="n">
        <v>5.232470985604992</v>
      </c>
      <c r="C1613" s="49" t="n">
        <v>5.044135502032833</v>
      </c>
      <c r="D1613" s="49" t="n">
        <v>4.88639491457128</v>
      </c>
      <c r="E1613" s="49" t="n">
        <v>4.750407290360513</v>
      </c>
      <c r="F1613" s="49" t="n">
        <v>4.630633248524446</v>
      </c>
      <c r="G1613" s="49" t="n">
        <v>4.5233842378493</v>
      </c>
      <c r="H1613" s="49" t="n">
        <v>4.426086615170182</v>
      </c>
      <c r="I1613" s="49" t="n">
        <v>4.336876930045918</v>
      </c>
      <c r="J1613" s="49" t="n">
        <v>4.254364756068976</v>
      </c>
      <c r="K1613" s="49" t="n">
        <v>4.177486427005006</v>
      </c>
      <c r="L1613" s="49" t="n">
        <v>4.105410966887642</v>
      </c>
      <c r="M1613" s="49" t="n">
        <v>3.970831278330434</v>
      </c>
      <c r="N1613" s="49" t="n">
        <v>3.854080162599106</v>
      </c>
      <c r="O1613" s="49" t="n">
        <v>3.7489687444305</v>
      </c>
      <c r="P1613" s="49" t="n">
        <v>3.652903890824053</v>
      </c>
      <c r="Q1613" s="49" t="n">
        <v>3.5642804821116</v>
      </c>
      <c r="R1613" s="49" t="n">
        <v>3.48253638888139</v>
      </c>
      <c r="S1613" s="49" t="n">
        <v>3.405141171838513</v>
      </c>
      <c r="T1613" s="49" t="n">
        <v>3.332262731166316</v>
      </c>
      <c r="U1613" s="49" t="n">
        <v>3.264190224720571</v>
      </c>
      <c r="V1613" s="49" t="n">
        <v>3.197751159870319</v>
      </c>
      <c r="W1613" s="49" t="n">
        <v>3.122756435593397</v>
      </c>
      <c r="X1613" s="49" t="n">
        <v>3.051188315968577</v>
      </c>
      <c r="Y1613" s="49" t="n">
        <v>2.984237664400775</v>
      </c>
      <c r="Z1613" s="49" t="n">
        <v>2.924268060689159</v>
      </c>
      <c r="AA1613" s="49" t="n">
        <v>2.836926774597076</v>
      </c>
      <c r="AB1613" s="49" t="n">
        <v>2.776461922833914</v>
      </c>
      <c r="AC1613" s="49" t="n">
        <v>2.719184340182707</v>
      </c>
      <c r="AD1613" s="49" t="n">
        <v>2.66469370453759</v>
      </c>
      <c r="AE1613" s="49" t="n">
        <v>2.612661650150516</v>
      </c>
      <c r="AF1613" s="50" t="n">
        <v>2.562815541786262</v>
      </c>
    </row>
    <row r="1614" hidden="1" s="108">
      <c r="A1614" s="49" t="inlineStr">
        <is>
          <t>Vietnam_Offshore_2_low_temp_optimistic</t>
        </is>
      </c>
      <c r="B1614" s="49" t="n">
        <v>6.964910503937014</v>
      </c>
      <c r="C1614" s="49" t="n">
        <v>6.711035047936392</v>
      </c>
      <c r="D1614" s="49" t="n">
        <v>6.49920909162914</v>
      </c>
      <c r="E1614" s="49" t="n">
        <v>6.317274626936914</v>
      </c>
      <c r="F1614" s="49" t="n">
        <v>6.157614876668314</v>
      </c>
      <c r="G1614" s="49" t="n">
        <v>6.015158068266894</v>
      </c>
      <c r="H1614" s="49" t="n">
        <v>5.886365489867488</v>
      </c>
      <c r="I1614" s="49" t="n">
        <v>5.768674979948846</v>
      </c>
      <c r="J1614" s="49" t="n">
        <v>5.660174805671193</v>
      </c>
      <c r="K1614" s="49" t="n">
        <v>5.559402541596709</v>
      </c>
      <c r="L1614" s="49" t="n">
        <v>5.465215718509829</v>
      </c>
      <c r="M1614" s="49" t="n">
        <v>5.285549871049493</v>
      </c>
      <c r="N1614" s="49" t="n">
        <v>5.130350762351377</v>
      </c>
      <c r="O1614" s="49" t="n">
        <v>4.991107763441306</v>
      </c>
      <c r="P1614" s="49" t="n">
        <v>4.864255599532965</v>
      </c>
      <c r="Q1614" s="49" t="n">
        <v>4.747587769877829</v>
      </c>
      <c r="R1614" s="49" t="n">
        <v>4.640332298610363</v>
      </c>
      <c r="S1614" s="49" t="n">
        <v>4.539009546217089</v>
      </c>
      <c r="T1614" s="49" t="n">
        <v>4.44385148573189</v>
      </c>
      <c r="U1614" s="49" t="n">
        <v>4.355256901437843</v>
      </c>
      <c r="V1614" s="49" t="n">
        <v>4.268862508485231</v>
      </c>
      <c r="W1614" s="49" t="n">
        <v>4.170602935031207</v>
      </c>
      <c r="X1614" s="49" t="n">
        <v>4.077030864323762</v>
      </c>
      <c r="Y1614" s="49" t="n">
        <v>3.989787315945198</v>
      </c>
      <c r="Z1614" s="49" t="n">
        <v>3.912128350367666</v>
      </c>
      <c r="AA1614" s="49" t="n">
        <v>3.796768439076336</v>
      </c>
      <c r="AB1614" s="49" t="n">
        <v>3.718380140115935</v>
      </c>
      <c r="AC1614" s="49" t="n">
        <v>3.644359644867039</v>
      </c>
      <c r="AD1614" s="49" t="n">
        <v>3.574157741531801</v>
      </c>
      <c r="AE1614" s="49" t="n">
        <v>3.507324041046395</v>
      </c>
      <c r="AF1614" s="50" t="n">
        <v>3.443484689820508</v>
      </c>
    </row>
    <row r="1615" hidden="1" s="108">
      <c r="A1615" s="49" t="inlineStr">
        <is>
          <t>Vietnam_PV_4_low_temp_optimistic</t>
        </is>
      </c>
      <c r="B1615" s="49" t="n">
        <v>3.618464656041695</v>
      </c>
      <c r="C1615" s="49" t="n">
        <v>3.435397103873501</v>
      </c>
      <c r="D1615" s="49" t="n">
        <v>3.281900390820673</v>
      </c>
      <c r="E1615" s="49" t="n">
        <v>3.149347186270993</v>
      </c>
      <c r="F1615" s="49" t="n">
        <v>3.032322213266393</v>
      </c>
      <c r="G1615" s="49" t="n">
        <v>2.927226177800145</v>
      </c>
      <c r="H1615" s="49" t="n">
        <v>2.831557707491227</v>
      </c>
      <c r="I1615" s="49" t="n">
        <v>2.743515128599402</v>
      </c>
      <c r="J1615" s="49" t="n">
        <v>2.661762059728335</v>
      </c>
      <c r="K1615" s="49" t="n">
        <v>2.585282589367523</v>
      </c>
      <c r="L1615" s="49" t="n">
        <v>2.51328813456116</v>
      </c>
      <c r="M1615" s="49" t="n">
        <v>2.427412948896805</v>
      </c>
      <c r="N1615" s="49" t="n">
        <v>2.347905564049476</v>
      </c>
      <c r="O1615" s="49" t="n">
        <v>2.272753637093568</v>
      </c>
      <c r="P1615" s="49" t="n">
        <v>2.201551757961072</v>
      </c>
      <c r="Q1615" s="49" t="n">
        <v>2.133031469804013</v>
      </c>
      <c r="R1615" s="49" t="n">
        <v>2.066422641055601</v>
      </c>
      <c r="S1615" s="49" t="n">
        <v>2.00323242152146</v>
      </c>
      <c r="T1615" s="49" t="n">
        <v>1.942313652630362</v>
      </c>
      <c r="U1615" s="49" t="n">
        <v>1.88382266058207</v>
      </c>
      <c r="V1615" s="49" t="n">
        <v>1.826842317366651</v>
      </c>
      <c r="W1615" s="49" t="n">
        <v>1.76958692793664</v>
      </c>
      <c r="X1615" s="49" t="n">
        <v>1.7132460316577</v>
      </c>
      <c r="Y1615" s="49" t="n">
        <v>1.659131276219635</v>
      </c>
      <c r="Z1615" s="49" t="n">
        <v>1.612070368480049</v>
      </c>
      <c r="AA1615" s="49" t="n">
        <v>1.535692057398642</v>
      </c>
      <c r="AB1615" s="49" t="n">
        <v>1.483783295182141</v>
      </c>
      <c r="AC1615" s="49" t="n">
        <v>1.433840957671952</v>
      </c>
      <c r="AD1615" s="49" t="n">
        <v>1.385644452545119</v>
      </c>
      <c r="AE1615" s="49" t="n">
        <v>1.339008308476191</v>
      </c>
      <c r="AF1615" s="50" t="n">
        <v>1.293775160533043</v>
      </c>
    </row>
    <row r="1616" hidden="1" s="108">
      <c r="A1616" s="49" t="inlineStr">
        <is>
          <t>Vietnam_Onshore_3_high_temp_optimistic</t>
        </is>
      </c>
      <c r="B1616" s="49" t="n">
        <v>6.700604307480893</v>
      </c>
      <c r="C1616" s="49" t="n">
        <v>6.404623926001822</v>
      </c>
      <c r="D1616" s="49" t="n">
        <v>6.124381996807331</v>
      </c>
      <c r="E1616" s="49" t="n">
        <v>5.855669867618587</v>
      </c>
      <c r="F1616" s="49" t="n">
        <v>5.595447575691891</v>
      </c>
      <c r="G1616" s="49" t="n">
        <v>5.341431490002183</v>
      </c>
      <c r="H1616" s="49" t="n">
        <v>5.091846491692085</v>
      </c>
      <c r="I1616" s="49" t="n">
        <v>4.845269792368384</v>
      </c>
      <c r="J1616" s="49" t="n">
        <v>4.600528484735595</v>
      </c>
      <c r="K1616" s="49" t="n">
        <v>4.356629972700627</v>
      </c>
      <c r="L1616" s="49" t="n">
        <v>4.112713253272497</v>
      </c>
      <c r="M1616" s="49" t="n">
        <v>4.021599480405655</v>
      </c>
      <c r="N1616" s="49" t="n">
        <v>3.951397345374529</v>
      </c>
      <c r="O1616" s="49" t="n">
        <v>3.88348921070942</v>
      </c>
      <c r="P1616" s="49" t="n">
        <v>3.818023259624265</v>
      </c>
      <c r="Q1616" s="49" t="n">
        <v>3.755665798054855</v>
      </c>
      <c r="R1616" s="49" t="n">
        <v>3.694380724436736</v>
      </c>
      <c r="S1616" s="49" t="n">
        <v>3.634498686858425</v>
      </c>
      <c r="T1616" s="49" t="n">
        <v>3.579573742368994</v>
      </c>
      <c r="U1616" s="49" t="n">
        <v>3.523927980567225</v>
      </c>
      <c r="V1616" s="49" t="n">
        <v>3.467974454020446</v>
      </c>
      <c r="W1616" s="49" t="n">
        <v>3.419805509881038</v>
      </c>
      <c r="X1616" s="49" t="n">
        <v>3.373676929129807</v>
      </c>
      <c r="Y1616" s="49" t="n">
        <v>3.328493678905586</v>
      </c>
      <c r="Z1616" s="49" t="n">
        <v>3.289974753527281</v>
      </c>
      <c r="AA1616" s="49" t="n">
        <v>3.200475043532492</v>
      </c>
      <c r="AB1616" s="49" t="n">
        <v>3.150887294516923</v>
      </c>
      <c r="AC1616" s="49" t="n">
        <v>3.102903611992184</v>
      </c>
      <c r="AD1616" s="49" t="n">
        <v>3.056372076028982</v>
      </c>
      <c r="AE1616" s="49" t="n">
        <v>3.011160509229793</v>
      </c>
      <c r="AF1616" s="50" t="n">
        <v>2.967153222604017</v>
      </c>
    </row>
    <row r="1617" hidden="1" s="108">
      <c r="A1617" s="49" t="inlineStr">
        <is>
          <t>Vietnam_Offshore_1_high_temp_optimistic</t>
        </is>
      </c>
      <c r="B1617" s="49" t="n">
        <v>6.437409292757046</v>
      </c>
      <c r="C1617" s="49" t="n">
        <v>6.120246386245422</v>
      </c>
      <c r="D1617" s="49" t="n">
        <v>5.830390773466534</v>
      </c>
      <c r="E1617" s="49" t="n">
        <v>5.559335498541443</v>
      </c>
      <c r="F1617" s="49" t="n">
        <v>5.301704626540859</v>
      </c>
      <c r="G1617" s="49" t="n">
        <v>5.053877315824431</v>
      </c>
      <c r="H1617" s="49" t="n">
        <v>4.813289466403762</v>
      </c>
      <c r="I1617" s="49" t="n">
        <v>4.578049141488891</v>
      </c>
      <c r="J1617" s="49" t="n">
        <v>4.346710838087954</v>
      </c>
      <c r="K1617" s="49" t="n">
        <v>4.118136003367176</v>
      </c>
      <c r="L1617" s="49" t="n">
        <v>3.89140309898464</v>
      </c>
      <c r="M1617" s="49" t="n">
        <v>3.782294915030547</v>
      </c>
      <c r="N1617" s="49" t="n">
        <v>3.687803684148488</v>
      </c>
      <c r="O1617" s="49" t="n">
        <v>3.602725043887073</v>
      </c>
      <c r="P1617" s="49" t="n">
        <v>3.524908261921177</v>
      </c>
      <c r="Q1617" s="49" t="n">
        <v>3.453033972939678</v>
      </c>
      <c r="R1617" s="49" t="n">
        <v>3.386676544552736</v>
      </c>
      <c r="S1617" s="49" t="n">
        <v>3.323675951202044</v>
      </c>
      <c r="T1617" s="49" t="n">
        <v>3.264219181348007</v>
      </c>
      <c r="U1617" s="49" t="n">
        <v>3.208601959228416</v>
      </c>
      <c r="V1617" s="49" t="n">
        <v>3.154055505209817</v>
      </c>
      <c r="W1617" s="49" t="n">
        <v>3.091473122199644</v>
      </c>
      <c r="X1617" s="49" t="n">
        <v>3.031546643297398</v>
      </c>
      <c r="Y1617" s="49" t="n">
        <v>2.975371185500124</v>
      </c>
      <c r="Z1617" s="49" t="n">
        <v>2.925106384761902</v>
      </c>
      <c r="AA1617" s="49" t="n">
        <v>2.849905244404291</v>
      </c>
      <c r="AB1617" s="49" t="n">
        <v>2.798499315157865</v>
      </c>
      <c r="AC1617" s="49" t="n">
        <v>2.749667834075594</v>
      </c>
      <c r="AD1617" s="49" t="n">
        <v>2.703074796777607</v>
      </c>
      <c r="AE1617" s="49" t="n">
        <v>2.658445279870736</v>
      </c>
      <c r="AF1617" s="50" t="n">
        <v>2.615551614536983</v>
      </c>
    </row>
    <row r="1618" hidden="1" s="108">
      <c r="A1618" s="49" t="inlineStr">
        <is>
          <t>Vietnam_Offshore_2_high_temp_optimistic</t>
        </is>
      </c>
      <c r="B1618" s="49" t="n">
        <v>7.993286239028065</v>
      </c>
      <c r="C1618" s="49" t="n">
        <v>7.610865794874755</v>
      </c>
      <c r="D1618" s="49" t="n">
        <v>7.265879139516965</v>
      </c>
      <c r="E1618" s="49" t="n">
        <v>6.946992381496339</v>
      </c>
      <c r="F1618" s="49" t="n">
        <v>6.647064792003043</v>
      </c>
      <c r="G1618" s="49" t="n">
        <v>6.361306795449615</v>
      </c>
      <c r="H1618" s="49" t="n">
        <v>6.086345340288403</v>
      </c>
      <c r="I1618" s="49" t="n">
        <v>5.81970940109492</v>
      </c>
      <c r="J1618" s="49" t="n">
        <v>5.559528148648766</v>
      </c>
      <c r="K1618" s="49" t="n">
        <v>5.304344577160608</v>
      </c>
      <c r="L1618" s="49" t="n">
        <v>5.052995460404851</v>
      </c>
      <c r="M1618" s="49" t="n">
        <v>4.909232970627568</v>
      </c>
      <c r="N1618" s="49" t="n">
        <v>4.785477980217767</v>
      </c>
      <c r="O1618" s="49" t="n">
        <v>4.674599675173182</v>
      </c>
      <c r="P1618" s="49" t="n">
        <v>4.573651422138777</v>
      </c>
      <c r="Q1618" s="49" t="n">
        <v>4.480825711319408</v>
      </c>
      <c r="R1618" s="49" t="n">
        <v>4.395539705040115</v>
      </c>
      <c r="S1618" s="49" t="n">
        <v>4.314833674881138</v>
      </c>
      <c r="T1618" s="49" t="n">
        <v>4.238964175449089</v>
      </c>
      <c r="U1618" s="49" t="n">
        <v>4.168336794239944</v>
      </c>
      <c r="V1618" s="49" t="n">
        <v>4.099157285240893</v>
      </c>
      <c r="W1618" s="49" t="n">
        <v>4.018936918237602</v>
      </c>
      <c r="X1618" s="49" t="n">
        <v>3.942338705982132</v>
      </c>
      <c r="Y1618" s="49" t="n">
        <v>3.87086421422222</v>
      </c>
      <c r="Z1618" s="49" t="n">
        <v>3.807474425588515</v>
      </c>
      <c r="AA1618" s="49" t="n">
        <v>3.709886009343519</v>
      </c>
      <c r="AB1618" s="49" t="n">
        <v>3.644897708958069</v>
      </c>
      <c r="AC1618" s="49" t="n">
        <v>3.583422302188619</v>
      </c>
      <c r="AD1618" s="49" t="n">
        <v>3.524999658531373</v>
      </c>
      <c r="AE1618" s="49" t="n">
        <v>3.469253311075044</v>
      </c>
      <c r="AF1618" s="50" t="n">
        <v>3.415871517392779</v>
      </c>
    </row>
    <row r="1619" hidden="1" s="108">
      <c r="A1619" s="49" t="inlineStr">
        <is>
          <t>Vietnam_PV_4_high_temp_optimistic</t>
        </is>
      </c>
      <c r="B1619" s="49" t="n">
        <v>6.814070822650777</v>
      </c>
      <c r="C1619" s="49" t="n">
        <v>6.350647229354273</v>
      </c>
      <c r="D1619" s="49" t="n">
        <v>5.920823207577147</v>
      </c>
      <c r="E1619" s="49" t="n">
        <v>5.513758726365831</v>
      </c>
      <c r="F1619" s="49" t="n">
        <v>5.122574656170362</v>
      </c>
      <c r="G1619" s="49" t="n">
        <v>4.742634311887928</v>
      </c>
      <c r="H1619" s="49" t="n">
        <v>4.370657678488195</v>
      </c>
      <c r="I1619" s="49" t="n">
        <v>4.004229066507359</v>
      </c>
      <c r="J1619" s="49" t="n">
        <v>3.641506589251573</v>
      </c>
      <c r="K1619" s="49" t="n">
        <v>3.281042171332719</v>
      </c>
      <c r="L1619" s="49" t="n">
        <v>2.921665412111095</v>
      </c>
      <c r="M1619" s="49" t="n">
        <v>2.843063259032798</v>
      </c>
      <c r="N1619" s="49" t="n">
        <v>2.769847047184257</v>
      </c>
      <c r="O1619" s="49" t="n">
        <v>2.700207808586404</v>
      </c>
      <c r="P1619" s="49" t="n">
        <v>2.633820203761829</v>
      </c>
      <c r="Q1619" s="49" t="n">
        <v>2.569531419107577</v>
      </c>
      <c r="R1619" s="49" t="n">
        <v>2.50664162933375</v>
      </c>
      <c r="S1619" s="49" t="n">
        <v>2.446621667366643</v>
      </c>
      <c r="T1619" s="49" t="n">
        <v>2.388411301471064</v>
      </c>
      <c r="U1619" s="49" t="n">
        <v>2.332191765582018</v>
      </c>
      <c r="V1619" s="49" t="n">
        <v>2.27710293242666</v>
      </c>
      <c r="W1619" s="49" t="n">
        <v>2.221322520319602</v>
      </c>
      <c r="X1619" s="49" t="n">
        <v>2.166145182354707</v>
      </c>
      <c r="Y1619" s="49" t="n">
        <v>2.112873123816326</v>
      </c>
      <c r="Z1619" s="49" t="n">
        <v>2.066302989739508</v>
      </c>
      <c r="AA1619" s="49" t="n">
        <v>1.990438514426665</v>
      </c>
      <c r="AB1619" s="49" t="n">
        <v>1.938502532320623</v>
      </c>
      <c r="AC1619" s="49" t="n">
        <v>1.88828339036611</v>
      </c>
      <c r="AD1619" s="49" t="n">
        <v>1.839583249514211</v>
      </c>
      <c r="AE1619" s="49" t="n">
        <v>1.79223627982257</v>
      </c>
      <c r="AF1619" s="50" t="n">
        <v>1.74610223964933</v>
      </c>
    </row>
    <row r="1620" hidden="1" s="108">
      <c r="A1620" s="49" t="inlineStr">
        <is>
          <t>Philippines_Onshore_3_low_temp_optimistic</t>
        </is>
      </c>
      <c r="B1620" s="49" t="n">
        <v>5.904201239253371</v>
      </c>
      <c r="C1620" s="49" t="n">
        <v>5.730760440081753</v>
      </c>
      <c r="D1620" s="49" t="n">
        <v>5.57736623561058</v>
      </c>
      <c r="E1620" s="49" t="n">
        <v>5.439621220868511</v>
      </c>
      <c r="F1620" s="49" t="n">
        <v>5.314409089669234</v>
      </c>
      <c r="G1620" s="49" t="n">
        <v>5.199445662391856</v>
      </c>
      <c r="H1620" s="49" t="n">
        <v>5.09300970191246</v>
      </c>
      <c r="I1620" s="49" t="n">
        <v>4.993773817281367</v>
      </c>
      <c r="J1620" s="49" t="n">
        <v>4.900694047748493</v>
      </c>
      <c r="K1620" s="49" t="n">
        <v>4.812935368794839</v>
      </c>
      <c r="L1620" s="49" t="n">
        <v>4.729820008110546</v>
      </c>
      <c r="M1620" s="49" t="n">
        <v>4.605001530564477</v>
      </c>
      <c r="N1620" s="49" t="n">
        <v>4.5069200581766</v>
      </c>
      <c r="O1620" s="49" t="n">
        <v>4.412317149304396</v>
      </c>
      <c r="P1620" s="49" t="n">
        <v>4.321337236636985</v>
      </c>
      <c r="Q1620" s="49" t="n">
        <v>4.234758651136534</v>
      </c>
      <c r="R1620" s="49" t="n">
        <v>4.150045715368098</v>
      </c>
      <c r="S1620" s="49" t="n">
        <v>4.067580198649314</v>
      </c>
      <c r="T1620" s="49" t="n">
        <v>3.991654844161392</v>
      </c>
      <c r="U1620" s="49" t="n">
        <v>3.915328658166917</v>
      </c>
      <c r="V1620" s="49" t="n">
        <v>3.839101347237053</v>
      </c>
      <c r="W1620" s="49" t="n">
        <v>3.772913198637246</v>
      </c>
      <c r="X1620" s="49" t="n">
        <v>3.709562396253186</v>
      </c>
      <c r="Y1620" s="49" t="n">
        <v>3.647710809727132</v>
      </c>
      <c r="Z1620" s="49" t="n">
        <v>3.594165091664433</v>
      </c>
      <c r="AA1620" s="49" t="n">
        <v>3.480278299608083</v>
      </c>
      <c r="AB1620" s="49" t="n">
        <v>3.414378527361124</v>
      </c>
      <c r="AC1620" s="49" t="n">
        <v>3.35074207795911</v>
      </c>
      <c r="AD1620" s="49" t="n">
        <v>3.289167537130282</v>
      </c>
      <c r="AE1620" s="49" t="n">
        <v>3.22947910821439</v>
      </c>
      <c r="AF1620" s="50" t="n">
        <v>3.171522416240854</v>
      </c>
    </row>
    <row r="1621" hidden="1" s="108">
      <c r="A1621" s="49" t="inlineStr">
        <is>
          <t>Philippines_Offshore_1_low_temp_optimistic</t>
        </is>
      </c>
      <c r="B1621" s="49" t="n">
        <v>7.306397173931042</v>
      </c>
      <c r="C1621" s="49" t="n">
        <v>7.042899815707983</v>
      </c>
      <c r="D1621" s="49" t="n">
        <v>6.82233590499253</v>
      </c>
      <c r="E1621" s="49" t="n">
        <v>6.632297439204102</v>
      </c>
      <c r="F1621" s="49" t="n">
        <v>6.465010975542242</v>
      </c>
      <c r="G1621" s="49" t="n">
        <v>6.31530037989396</v>
      </c>
      <c r="H1621" s="49" t="n">
        <v>6.179554086223471</v>
      </c>
      <c r="I1621" s="49" t="n">
        <v>6.055157149261369</v>
      </c>
      <c r="J1621" s="49" t="n">
        <v>5.940158420640802</v>
      </c>
      <c r="K1621" s="49" t="n">
        <v>5.833065294323508</v>
      </c>
      <c r="L1621" s="49" t="n">
        <v>5.732711697086891</v>
      </c>
      <c r="M1621" s="49" t="n">
        <v>5.544693969951497</v>
      </c>
      <c r="N1621" s="49" t="n">
        <v>5.38169350144079</v>
      </c>
      <c r="O1621" s="49" t="n">
        <v>5.235023962393587</v>
      </c>
      <c r="P1621" s="49" t="n">
        <v>5.101046054591687</v>
      </c>
      <c r="Q1621" s="49" t="n">
        <v>4.977507208355128</v>
      </c>
      <c r="R1621" s="49" t="n">
        <v>4.863618876896446</v>
      </c>
      <c r="S1621" s="49" t="n">
        <v>4.755829255438521</v>
      </c>
      <c r="T1621" s="49" t="n">
        <v>4.654374418186209</v>
      </c>
      <c r="U1621" s="49" t="n">
        <v>4.559660689801613</v>
      </c>
      <c r="V1621" s="49" t="n">
        <v>4.467234543675143</v>
      </c>
      <c r="W1621" s="49" t="n">
        <v>4.362797923423562</v>
      </c>
      <c r="X1621" s="49" t="n">
        <v>4.263172903884162</v>
      </c>
      <c r="Y1621" s="49" t="n">
        <v>4.170032624180505</v>
      </c>
      <c r="Z1621" s="49" t="n">
        <v>4.086697563614216</v>
      </c>
      <c r="AA1621" s="49" t="n">
        <v>3.964924537680031</v>
      </c>
      <c r="AB1621" s="49" t="n">
        <v>3.880897127521662</v>
      </c>
      <c r="AC1621" s="49" t="n">
        <v>3.80134937501077</v>
      </c>
      <c r="AD1621" s="49" t="n">
        <v>3.725719875156067</v>
      </c>
      <c r="AE1621" s="49" t="n">
        <v>3.653548161906538</v>
      </c>
      <c r="AF1621" s="50" t="n">
        <v>3.584451946035057</v>
      </c>
    </row>
    <row r="1622" hidden="1" s="108">
      <c r="A1622" s="49" t="inlineStr">
        <is>
          <t>Philippines_Offshore_2_low_temp_optimistic</t>
        </is>
      </c>
      <c r="B1622" s="49" t="n">
        <v>9.257687667843394</v>
      </c>
      <c r="C1622" s="49" t="n">
        <v>8.919766320418411</v>
      </c>
      <c r="D1622" s="49" t="n">
        <v>8.637933763992999</v>
      </c>
      <c r="E1622" s="49" t="n">
        <v>8.395971796762318</v>
      </c>
      <c r="F1622" s="49" t="n">
        <v>8.183720010030562</v>
      </c>
      <c r="G1622" s="49" t="n">
        <v>7.994412914130942</v>
      </c>
      <c r="H1622" s="49" t="n">
        <v>7.823330051711536</v>
      </c>
      <c r="I1622" s="49" t="n">
        <v>7.667053638508872</v>
      </c>
      <c r="J1622" s="49" t="n">
        <v>7.523033532039498</v>
      </c>
      <c r="K1622" s="49" t="n">
        <v>7.389318945057857</v>
      </c>
      <c r="L1622" s="49" t="n">
        <v>7.264385897029076</v>
      </c>
      <c r="M1622" s="49" t="n">
        <v>7.025487787041952</v>
      </c>
      <c r="N1622" s="49" t="n">
        <v>6.819220504934847</v>
      </c>
      <c r="O1622" s="49" t="n">
        <v>6.634233491213509</v>
      </c>
      <c r="P1622" s="49" t="n">
        <v>6.465772379652591</v>
      </c>
      <c r="Q1622" s="49" t="n">
        <v>6.310894992186618</v>
      </c>
      <c r="R1622" s="49" t="n">
        <v>6.168572741601774</v>
      </c>
      <c r="S1622" s="49" t="n">
        <v>6.034164061446315</v>
      </c>
      <c r="T1622" s="49" t="n">
        <v>5.907979291141968</v>
      </c>
      <c r="U1622" s="49" t="n">
        <v>5.790551418332449</v>
      </c>
      <c r="V1622" s="49" t="n">
        <v>5.676058765278196</v>
      </c>
      <c r="W1622" s="49" t="n">
        <v>5.545728276860235</v>
      </c>
      <c r="X1622" s="49" t="n">
        <v>5.421641555622005</v>
      </c>
      <c r="Y1622" s="49" t="n">
        <v>5.30598819440269</v>
      </c>
      <c r="Z1622" s="49" t="n">
        <v>5.203112670724619</v>
      </c>
      <c r="AA1622" s="49" t="n">
        <v>5.049919605857264</v>
      </c>
      <c r="AB1622" s="49" t="n">
        <v>4.94604844881232</v>
      </c>
      <c r="AC1622" s="49" t="n">
        <v>4.847993774890696</v>
      </c>
      <c r="AD1622" s="49" t="n">
        <v>4.755022606571996</v>
      </c>
      <c r="AE1622" s="49" t="n">
        <v>4.666533863783477</v>
      </c>
      <c r="AF1622" s="50" t="n">
        <v>4.582028617074092</v>
      </c>
    </row>
    <row r="1623" hidden="1" s="108">
      <c r="A1623" s="49" t="inlineStr">
        <is>
          <t>Philippines_PV_3_low_temp_optimistic</t>
        </is>
      </c>
      <c r="B1623" s="49" t="n">
        <v>2.825671232523354</v>
      </c>
      <c r="C1623" s="49" t="n">
        <v>2.687898417403522</v>
      </c>
      <c r="D1623" s="49" t="n">
        <v>2.571606298233941</v>
      </c>
      <c r="E1623" s="49" t="n">
        <v>2.470552611112173</v>
      </c>
      <c r="F1623" s="49" t="n">
        <v>2.380819921291957</v>
      </c>
      <c r="G1623" s="49" t="n">
        <v>2.299804796077135</v>
      </c>
      <c r="H1623" s="49" t="n">
        <v>2.225698011577954</v>
      </c>
      <c r="I1623" s="49" t="n">
        <v>2.157196351930565</v>
      </c>
      <c r="J1623" s="49" t="n">
        <v>2.093333004594968</v>
      </c>
      <c r="K1623" s="49" t="n">
        <v>2.033372798203379</v>
      </c>
      <c r="L1623" s="49" t="n">
        <v>1.976744841171228</v>
      </c>
      <c r="M1623" s="49" t="n">
        <v>1.909693799777373</v>
      </c>
      <c r="N1623" s="49" t="n">
        <v>1.847392560093191</v>
      </c>
      <c r="O1623" s="49" t="n">
        <v>1.788349992796842</v>
      </c>
      <c r="P1623" s="49" t="n">
        <v>1.732264608262153</v>
      </c>
      <c r="Q1623" s="49" t="n">
        <v>1.678196633300741</v>
      </c>
      <c r="R1623" s="49" t="n">
        <v>1.625575367165242</v>
      </c>
      <c r="S1623" s="49" t="n">
        <v>1.57551458886837</v>
      </c>
      <c r="T1623" s="49" t="n">
        <v>1.527164741949248</v>
      </c>
      <c r="U1623" s="49" t="n">
        <v>1.48064046508603</v>
      </c>
      <c r="V1623" s="49" t="n">
        <v>1.435262766770428</v>
      </c>
      <c r="W1623" s="49" t="n">
        <v>1.389784513830652</v>
      </c>
      <c r="X1623" s="49" t="n">
        <v>1.344988916428125</v>
      </c>
      <c r="Y1623" s="49" t="n">
        <v>1.30184110116288</v>
      </c>
      <c r="Z1623" s="49" t="n">
        <v>1.263890303452381</v>
      </c>
      <c r="AA1623" s="49" t="n">
        <v>1.204374738751831</v>
      </c>
      <c r="AB1623" s="49" t="n">
        <v>1.162874514884701</v>
      </c>
      <c r="AC1623" s="49" t="n">
        <v>1.122819641819197</v>
      </c>
      <c r="AD1623" s="49" t="n">
        <v>1.084044000259966</v>
      </c>
      <c r="AE1623" s="49" t="n">
        <v>1.046407795790031</v>
      </c>
      <c r="AF1623" s="50" t="n">
        <v>1.009792301906874</v>
      </c>
    </row>
    <row r="1624" hidden="1" s="108">
      <c r="A1624" s="49" t="inlineStr">
        <is>
          <t>Philippines_PV_4_low_temp_optimistic</t>
        </is>
      </c>
      <c r="B1624" s="49" t="n">
        <v>3.439246486013211</v>
      </c>
      <c r="C1624" s="49" t="n">
        <v>3.26997099272402</v>
      </c>
      <c r="D1624" s="49" t="n">
        <v>3.127425842716135</v>
      </c>
      <c r="E1624" s="49" t="n">
        <v>3.003821361288763</v>
      </c>
      <c r="F1624" s="49" t="n">
        <v>2.894268252669128</v>
      </c>
      <c r="G1624" s="49" t="n">
        <v>2.795516914199605</v>
      </c>
      <c r="H1624" s="49" t="n">
        <v>2.705309034454743</v>
      </c>
      <c r="I1624" s="49" t="n">
        <v>2.622018015848332</v>
      </c>
      <c r="J1624" s="49" t="n">
        <v>2.544437324438005</v>
      </c>
      <c r="K1624" s="49" t="n">
        <v>2.471649731806732</v>
      </c>
      <c r="L1624" s="49" t="n">
        <v>2.402943222316244</v>
      </c>
      <c r="M1624" s="49" t="n">
        <v>2.321354531228583</v>
      </c>
      <c r="N1624" s="49" t="n">
        <v>2.245577711994898</v>
      </c>
      <c r="O1624" s="49" t="n">
        <v>2.173787384358377</v>
      </c>
      <c r="P1624" s="49" t="n">
        <v>2.105615177893648</v>
      </c>
      <c r="Q1624" s="49" t="n">
        <v>2.039910380145195</v>
      </c>
      <c r="R1624" s="49" t="n">
        <v>1.975974157432433</v>
      </c>
      <c r="S1624" s="49" t="n">
        <v>1.915172111023454</v>
      </c>
      <c r="T1624" s="49" t="n">
        <v>1.856463644999016</v>
      </c>
      <c r="U1624" s="49" t="n">
        <v>1.799989826891581</v>
      </c>
      <c r="V1624" s="49" t="n">
        <v>1.744918714909278</v>
      </c>
      <c r="W1624" s="49" t="n">
        <v>1.689674840431417</v>
      </c>
      <c r="X1624" s="49" t="n">
        <v>1.635282843269819</v>
      </c>
      <c r="Y1624" s="49" t="n">
        <v>1.582929778658533</v>
      </c>
      <c r="Z1624" s="49" t="n">
        <v>1.536984413381398</v>
      </c>
      <c r="AA1624" s="49" t="n">
        <v>1.464523140134793</v>
      </c>
      <c r="AB1624" s="49" t="n">
        <v>1.414235190167346</v>
      </c>
      <c r="AC1624" s="49" t="n">
        <v>1.365746172114826</v>
      </c>
      <c r="AD1624" s="49" t="n">
        <v>1.318854878873537</v>
      </c>
      <c r="AE1624" s="49" t="n">
        <v>1.273392076827175</v>
      </c>
      <c r="AF1624" s="50" t="n">
        <v>1.229214121545768</v>
      </c>
    </row>
    <row r="1625" hidden="1" s="108">
      <c r="A1625" s="49" t="inlineStr">
        <is>
          <t>Philippines_Onshore_3_high_temp_optimistic</t>
        </is>
      </c>
      <c r="B1625" s="49" t="n">
        <v>7.468157194642547</v>
      </c>
      <c r="C1625" s="49" t="n">
        <v>7.142054646925918</v>
      </c>
      <c r="D1625" s="49" t="n">
        <v>6.832380932269176</v>
      </c>
      <c r="E1625" s="49" t="n">
        <v>6.534254585378344</v>
      </c>
      <c r="F1625" s="49" t="n">
        <v>6.244096838740965</v>
      </c>
      <c r="G1625" s="49" t="n">
        <v>5.959165032642861</v>
      </c>
      <c r="H1625" s="49" t="n">
        <v>5.677271160418718</v>
      </c>
      <c r="I1625" s="49" t="n">
        <v>5.396603371315117</v>
      </c>
      <c r="J1625" s="49" t="n">
        <v>5.115607667650837</v>
      </c>
      <c r="K1625" s="49" t="n">
        <v>4.832906234642159</v>
      </c>
      <c r="L1625" s="49" t="n">
        <v>4.547238772254408</v>
      </c>
      <c r="M1625" s="49" t="n">
        <v>4.446637616492453</v>
      </c>
      <c r="N1625" s="49" t="n">
        <v>4.368736794096044</v>
      </c>
      <c r="O1625" s="49" t="n">
        <v>4.293330262069634</v>
      </c>
      <c r="P1625" s="49" t="n">
        <v>4.220578514693368</v>
      </c>
      <c r="Q1625" s="49" t="n">
        <v>4.151204223917435</v>
      </c>
      <c r="R1625" s="49" t="n">
        <v>4.082997726174188</v>
      </c>
      <c r="S1625" s="49" t="n">
        <v>4.016317625249392</v>
      </c>
      <c r="T1625" s="49" t="n">
        <v>3.955019700236362</v>
      </c>
      <c r="U1625" s="49" t="n">
        <v>3.892943289809162</v>
      </c>
      <c r="V1625" s="49" t="n">
        <v>3.83053658732809</v>
      </c>
      <c r="W1625" s="49" t="n">
        <v>3.776628597030347</v>
      </c>
      <c r="X1625" s="49" t="n">
        <v>3.724926824847397</v>
      </c>
      <c r="Y1625" s="49" t="n">
        <v>3.674242814292174</v>
      </c>
      <c r="Z1625" s="49" t="n">
        <v>3.630777093358869</v>
      </c>
      <c r="AA1625" s="49" t="n">
        <v>3.532031173666555</v>
      </c>
      <c r="AB1625" s="49" t="n">
        <v>3.476554711275583</v>
      </c>
      <c r="AC1625" s="49" t="n">
        <v>3.422810110717291</v>
      </c>
      <c r="AD1625" s="49" t="n">
        <v>3.370631921417001</v>
      </c>
      <c r="AE1625" s="49" t="n">
        <v>3.319876160367703</v>
      </c>
      <c r="AF1625" s="50" t="n">
        <v>3.270416773526673</v>
      </c>
    </row>
    <row r="1626" hidden="1" s="108">
      <c r="A1626" s="49" t="inlineStr">
        <is>
          <t>Philippines_Offshore_1_high_temp_optimistic</t>
        </is>
      </c>
      <c r="B1626" s="49" t="n">
        <v>8.830665005019069</v>
      </c>
      <c r="C1626" s="49" t="n">
        <v>8.402002686176687</v>
      </c>
      <c r="D1626" s="49" t="n">
        <v>8.011603664269025</v>
      </c>
      <c r="E1626" s="49" t="n">
        <v>7.647415946162297</v>
      </c>
      <c r="F1626" s="49" t="n">
        <v>7.301810720019747</v>
      </c>
      <c r="G1626" s="49" t="n">
        <v>6.969637306399735</v>
      </c>
      <c r="H1626" s="49" t="n">
        <v>6.64723581003352</v>
      </c>
      <c r="I1626" s="49" t="n">
        <v>6.331893253718709</v>
      </c>
      <c r="J1626" s="49" t="n">
        <v>6.021524212907226</v>
      </c>
      <c r="K1626" s="49" t="n">
        <v>5.714473325445236</v>
      </c>
      <c r="L1626" s="49" t="n">
        <v>5.409387801353163</v>
      </c>
      <c r="M1626" s="49" t="n">
        <v>5.257190058476609</v>
      </c>
      <c r="N1626" s="49" t="n">
        <v>5.125572748647151</v>
      </c>
      <c r="O1626" s="49" t="n">
        <v>5.007206119413019</v>
      </c>
      <c r="P1626" s="49" t="n">
        <v>4.899061053606528</v>
      </c>
      <c r="Q1626" s="49" t="n">
        <v>4.799279324933023</v>
      </c>
      <c r="R1626" s="49" t="n">
        <v>4.707261386247453</v>
      </c>
      <c r="S1626" s="49" t="n">
        <v>4.619965208416134</v>
      </c>
      <c r="T1626" s="49" t="n">
        <v>4.537654058574714</v>
      </c>
      <c r="U1626" s="49" t="n">
        <v>4.460744323423481</v>
      </c>
      <c r="V1626" s="49" t="n">
        <v>4.385336811881257</v>
      </c>
      <c r="W1626" s="49" t="n">
        <v>4.298626349322727</v>
      </c>
      <c r="X1626" s="49" t="n">
        <v>4.215640521322702</v>
      </c>
      <c r="Y1626" s="49" t="n">
        <v>4.137918746256029</v>
      </c>
      <c r="Z1626" s="49" t="n">
        <v>4.068497260888396</v>
      </c>
      <c r="AA1626" s="49" t="n">
        <v>3.963971540636551</v>
      </c>
      <c r="AB1626" s="49" t="n">
        <v>3.892911089048143</v>
      </c>
      <c r="AC1626" s="49" t="n">
        <v>3.825451932577803</v>
      </c>
      <c r="AD1626" s="49" t="n">
        <v>3.761119594711904</v>
      </c>
      <c r="AE1626" s="49" t="n">
        <v>3.699525803928036</v>
      </c>
      <c r="AF1626" s="50" t="n">
        <v>3.640348982256818</v>
      </c>
    </row>
    <row r="1627" hidden="1" s="108">
      <c r="A1627" s="49" t="inlineStr">
        <is>
          <t>Philippines_Offshore_2_high_temp_optimistic</t>
        </is>
      </c>
      <c r="B1627" s="49" t="n">
        <v>10.51122082097454</v>
      </c>
      <c r="C1627" s="49" t="n">
        <v>10.01485036580472</v>
      </c>
      <c r="D1627" s="49" t="n">
        <v>9.568082947412622</v>
      </c>
      <c r="E1627" s="49" t="n">
        <v>9.155665425840967</v>
      </c>
      <c r="F1627" s="49" t="n">
        <v>8.767968947304546</v>
      </c>
      <c r="G1627" s="49" t="n">
        <v>8.398516772185239</v>
      </c>
      <c r="H1627" s="49" t="n">
        <v>8.042729712002881</v>
      </c>
      <c r="I1627" s="49" t="n">
        <v>7.697235340544035</v>
      </c>
      <c r="J1627" s="49" t="n">
        <v>7.359462577072231</v>
      </c>
      <c r="K1627" s="49" t="n">
        <v>7.027391185926762</v>
      </c>
      <c r="L1627" s="49" t="n">
        <v>6.699390259534203</v>
      </c>
      <c r="M1627" s="49" t="n">
        <v>6.508495364152223</v>
      </c>
      <c r="N1627" s="49" t="n">
        <v>6.34427153696025</v>
      </c>
      <c r="O1627" s="49" t="n">
        <v>6.197211907263089</v>
      </c>
      <c r="P1627" s="49" t="n">
        <v>6.063387966261484</v>
      </c>
      <c r="Q1627" s="49" t="n">
        <v>5.940389898448158</v>
      </c>
      <c r="R1627" s="49" t="n">
        <v>5.827440611389257</v>
      </c>
      <c r="S1627" s="49" t="n">
        <v>5.72059422941805</v>
      </c>
      <c r="T1627" s="49" t="n">
        <v>5.620192750007577</v>
      </c>
      <c r="U1627" s="49" t="n">
        <v>5.52677685111288</v>
      </c>
      <c r="V1627" s="49" t="n">
        <v>5.4352881732556</v>
      </c>
      <c r="W1627" s="49" t="n">
        <v>5.329088178654283</v>
      </c>
      <c r="X1627" s="49" t="n">
        <v>5.227714072853471</v>
      </c>
      <c r="Y1627" s="49" t="n">
        <v>5.133167760316792</v>
      </c>
      <c r="Z1627" s="49" t="n">
        <v>5.049396832501026</v>
      </c>
      <c r="AA1627" s="49" t="n">
        <v>4.920030128991612</v>
      </c>
      <c r="AB1627" s="49" t="n">
        <v>4.834122226043744</v>
      </c>
      <c r="AC1627" s="49" t="n">
        <v>4.752894823683982</v>
      </c>
      <c r="AD1627" s="49" t="n">
        <v>4.675734536846711</v>
      </c>
      <c r="AE1627" s="49" t="n">
        <v>4.602139511466475</v>
      </c>
      <c r="AF1627" s="50" t="n">
        <v>4.53169417684787</v>
      </c>
    </row>
    <row r="1628" hidden="1" s="108">
      <c r="A1628" s="49" t="inlineStr">
        <is>
          <t>Philippines_PV_3_high_temp_optimistic</t>
        </is>
      </c>
      <c r="B1628" s="49" t="n">
        <v>5.659666218688876</v>
      </c>
      <c r="C1628" s="49" t="n">
        <v>5.273092107821356</v>
      </c>
      <c r="D1628" s="49" t="n">
        <v>4.911747880440854</v>
      </c>
      <c r="E1628" s="49" t="n">
        <v>4.567581194299758</v>
      </c>
      <c r="F1628" s="49" t="n">
        <v>4.235487277837204</v>
      </c>
      <c r="G1628" s="49" t="n">
        <v>3.912030883791943</v>
      </c>
      <c r="H1628" s="49" t="n">
        <v>3.594787517402303</v>
      </c>
      <c r="I1628" s="49" t="n">
        <v>3.28197728592721</v>
      </c>
      <c r="J1628" s="49" t="n">
        <v>2.972248871285577</v>
      </c>
      <c r="K1628" s="49" t="n">
        <v>2.664545730203203</v>
      </c>
      <c r="L1628" s="49" t="n">
        <v>2.358019805618008</v>
      </c>
      <c r="M1628" s="49" t="n">
        <v>2.295835782533429</v>
      </c>
      <c r="N1628" s="49" t="n">
        <v>2.237653675556126</v>
      </c>
      <c r="O1628" s="49" t="n">
        <v>2.182134178553788</v>
      </c>
      <c r="P1628" s="49" t="n">
        <v>2.129034900226498</v>
      </c>
      <c r="Q1628" s="49" t="n">
        <v>2.07750295753074</v>
      </c>
      <c r="R1628" s="49" t="n">
        <v>2.02702068676168</v>
      </c>
      <c r="S1628" s="49" t="n">
        <v>1.978672351512737</v>
      </c>
      <c r="T1628" s="49" t="n">
        <v>1.931674324671914</v>
      </c>
      <c r="U1628" s="49" t="n">
        <v>1.886159207331865</v>
      </c>
      <c r="V1628" s="49" t="n">
        <v>1.841491842660216</v>
      </c>
      <c r="W1628" s="49" t="n">
        <v>1.796318191641086</v>
      </c>
      <c r="X1628" s="49" t="n">
        <v>1.751604507069663</v>
      </c>
      <c r="Y1628" s="49" t="n">
        <v>1.708311491430433</v>
      </c>
      <c r="Z1628" s="49" t="n">
        <v>1.669979039319506</v>
      </c>
      <c r="AA1628" s="49" t="n">
        <v>1.610045228553482</v>
      </c>
      <c r="AB1628" s="49" t="n">
        <v>1.567782290895072</v>
      </c>
      <c r="AC1628" s="49" t="n">
        <v>1.526802611295364</v>
      </c>
      <c r="AD1628" s="49" t="n">
        <v>1.486960812974323</v>
      </c>
      <c r="AE1628" s="49" t="n">
        <v>1.448135033161428</v>
      </c>
      <c r="AF1628" s="50" t="n">
        <v>1.410222205772349</v>
      </c>
    </row>
    <row r="1629" hidden="1" s="108">
      <c r="A1629" s="49" t="inlineStr">
        <is>
          <t>Philippines_PV_4_high_temp_optimistic</t>
        </is>
      </c>
      <c r="B1629" s="49" t="n">
        <v>6.677675572602878</v>
      </c>
      <c r="C1629" s="49" t="n">
        <v>6.222417229726968</v>
      </c>
      <c r="D1629" s="49" t="n">
        <v>5.798850238808843</v>
      </c>
      <c r="E1629" s="49" t="n">
        <v>5.396859121260697</v>
      </c>
      <c r="F1629" s="49" t="n">
        <v>5.010031835753816</v>
      </c>
      <c r="G1629" s="49" t="n">
        <v>4.634053583394882</v>
      </c>
      <c r="H1629" s="49" t="n">
        <v>4.265878962696211</v>
      </c>
      <c r="I1629" s="49" t="n">
        <v>3.903271880857587</v>
      </c>
      <c r="J1629" s="49" t="n">
        <v>3.544534117961602</v>
      </c>
      <c r="K1629" s="49" t="n">
        <v>3.188337213206812</v>
      </c>
      <c r="L1629" s="49" t="n">
        <v>2.833614044888079</v>
      </c>
      <c r="M1629" s="49" t="n">
        <v>2.757876977822456</v>
      </c>
      <c r="N1629" s="49" t="n">
        <v>2.687232344854799</v>
      </c>
      <c r="O1629" s="49" t="n">
        <v>2.619971459129255</v>
      </c>
      <c r="P1629" s="49" t="n">
        <v>2.555785060655778</v>
      </c>
      <c r="Q1629" s="49" t="n">
        <v>2.493585100961342</v>
      </c>
      <c r="R1629" s="49" t="n">
        <v>2.432711215853467</v>
      </c>
      <c r="S1629" s="49" t="n">
        <v>2.374546593513748</v>
      </c>
      <c r="T1629" s="49" t="n">
        <v>2.318091580809799</v>
      </c>
      <c r="U1629" s="49" t="n">
        <v>2.263515343207837</v>
      </c>
      <c r="V1629" s="49" t="n">
        <v>2.210007672077367</v>
      </c>
      <c r="W1629" s="49" t="n">
        <v>2.155842787885604</v>
      </c>
      <c r="X1629" s="49" t="n">
        <v>2.102251660747865</v>
      </c>
      <c r="Y1629" s="49" t="n">
        <v>2.050459354391136</v>
      </c>
      <c r="Z1629" s="49" t="n">
        <v>2.004979133948619</v>
      </c>
      <c r="AA1629" s="49" t="n">
        <v>1.931943759281078</v>
      </c>
      <c r="AB1629" s="49" t="n">
        <v>1.88142728552083</v>
      </c>
      <c r="AC1629" s="49" t="n">
        <v>1.832533600986146</v>
      </c>
      <c r="AD1629" s="49" t="n">
        <v>1.785077026196284</v>
      </c>
      <c r="AE1629" s="49" t="n">
        <v>1.73890192212998</v>
      </c>
      <c r="AF1629" s="50" t="n">
        <v>1.693876663878114</v>
      </c>
    </row>
    <row r="1630" hidden="1" s="108">
      <c r="A1630" s="49" t="inlineStr">
        <is>
          <t>Iceland_Onshore_1_low_temp_optimistic</t>
        </is>
      </c>
      <c r="B1630" s="49" t="n">
        <v>2.820803004849085</v>
      </c>
      <c r="C1630" s="49" t="n">
        <v>2.740178740030531</v>
      </c>
      <c r="D1630" s="49" t="n">
        <v>2.668102853286057</v>
      </c>
      <c r="E1630" s="49" t="n">
        <v>2.602706958218675</v>
      </c>
      <c r="F1630" s="49" t="n">
        <v>2.54266693370648</v>
      </c>
      <c r="G1630" s="49" t="n">
        <v>2.487012181171815</v>
      </c>
      <c r="H1630" s="49" t="n">
        <v>2.43501126380706</v>
      </c>
      <c r="I1630" s="49" t="n">
        <v>2.386100067434643</v>
      </c>
      <c r="J1630" s="49" t="n">
        <v>2.339834891296766</v>
      </c>
      <c r="K1630" s="49" t="n">
        <v>2.295860800031394</v>
      </c>
      <c r="L1630" s="49" t="n">
        <v>2.253889666262808</v>
      </c>
      <c r="M1630" s="49" t="n">
        <v>2.193532039348558</v>
      </c>
      <c r="N1630" s="49" t="n">
        <v>2.14461148108659</v>
      </c>
      <c r="O1630" s="49" t="n">
        <v>2.09724368085414</v>
      </c>
      <c r="P1630" s="49" t="n">
        <v>2.05148907148642</v>
      </c>
      <c r="Q1630" s="49" t="n">
        <v>2.007677535927182</v>
      </c>
      <c r="R1630" s="49" t="n">
        <v>1.964730508396738</v>
      </c>
      <c r="S1630" s="49" t="n">
        <v>1.922809318685078</v>
      </c>
      <c r="T1630" s="49" t="n">
        <v>1.883737727000158</v>
      </c>
      <c r="U1630" s="49" t="n">
        <v>1.844564660893969</v>
      </c>
      <c r="V1630" s="49" t="n">
        <v>1.805501563672073</v>
      </c>
      <c r="W1630" s="49" t="n">
        <v>1.7707978639571</v>
      </c>
      <c r="X1630" s="49" t="n">
        <v>1.737352519322279</v>
      </c>
      <c r="Y1630" s="49" t="n">
        <v>1.704595884551699</v>
      </c>
      <c r="Z1630" s="49" t="n">
        <v>1.675419145472065</v>
      </c>
      <c r="AA1630" s="49" t="n">
        <v>1.620657573550017</v>
      </c>
      <c r="AB1630" s="49" t="n">
        <v>1.586334817836174</v>
      </c>
      <c r="AC1630" s="49" t="n">
        <v>1.553023069490597</v>
      </c>
      <c r="AD1630" s="49" t="n">
        <v>1.520635933246189</v>
      </c>
      <c r="AE1630" s="49" t="n">
        <v>1.489097951215547</v>
      </c>
      <c r="AF1630" s="50" t="n">
        <v>1.458342814239101</v>
      </c>
    </row>
    <row r="1631" hidden="1" s="108">
      <c r="A1631" s="49" t="inlineStr">
        <is>
          <t>Iceland_Onshore_2_low_temp_optimistic</t>
        </is>
      </c>
      <c r="B1631" s="49" t="n">
        <v>3.281623123852162</v>
      </c>
      <c r="C1631" s="49" t="n">
        <v>3.18775902899105</v>
      </c>
      <c r="D1631" s="49" t="n">
        <v>3.10387146440282</v>
      </c>
      <c r="E1631" s="49" t="n">
        <v>3.027779691337451</v>
      </c>
      <c r="F1631" s="49" t="n">
        <v>2.957938227901522</v>
      </c>
      <c r="G1631" s="49" t="n">
        <v>2.89321421733248</v>
      </c>
      <c r="H1631" s="49" t="n">
        <v>2.832753948051513</v>
      </c>
      <c r="I1631" s="49" t="n">
        <v>2.775899004266141</v>
      </c>
      <c r="J1631" s="49" t="n">
        <v>2.722131514368981</v>
      </c>
      <c r="K1631" s="49" t="n">
        <v>2.671037211933505</v>
      </c>
      <c r="L1631" s="49" t="n">
        <v>2.622279807427825</v>
      </c>
      <c r="M1631" s="49" t="n">
        <v>2.552120330272394</v>
      </c>
      <c r="N1631" s="49" t="n">
        <v>2.495296988815623</v>
      </c>
      <c r="O1631" s="49" t="n">
        <v>2.440271980624217</v>
      </c>
      <c r="P1631" s="49" t="n">
        <v>2.387115081918898</v>
      </c>
      <c r="Q1631" s="49" t="n">
        <v>2.33621016348361</v>
      </c>
      <c r="R1631" s="49" t="n">
        <v>2.286298856863339</v>
      </c>
      <c r="S1631" s="49" t="n">
        <v>2.237568939624138</v>
      </c>
      <c r="T1631" s="49" t="n">
        <v>2.192145132693108</v>
      </c>
      <c r="U1631" s="49" t="n">
        <v>2.146587695049531</v>
      </c>
      <c r="V1631" s="49" t="n">
        <v>2.101143340679233</v>
      </c>
      <c r="W1631" s="49" t="n">
        <v>2.060770046726081</v>
      </c>
      <c r="X1631" s="49" t="n">
        <v>2.021863351249994</v>
      </c>
      <c r="Y1631" s="49" t="n">
        <v>1.983759786796353</v>
      </c>
      <c r="Z1631" s="49" t="n">
        <v>1.949826815765874</v>
      </c>
      <c r="AA1631" s="49" t="n">
        <v>1.886095354636789</v>
      </c>
      <c r="AB1631" s="49" t="n">
        <v>1.846170584234744</v>
      </c>
      <c r="AC1631" s="49" t="n">
        <v>1.807424361160045</v>
      </c>
      <c r="AD1631" s="49" t="n">
        <v>1.769756071744154</v>
      </c>
      <c r="AE1631" s="49" t="n">
        <v>1.733077841255903</v>
      </c>
      <c r="AF1631" s="50" t="n">
        <v>1.697312450673583</v>
      </c>
    </row>
    <row r="1632" hidden="1" s="108">
      <c r="A1632" s="49" t="inlineStr">
        <is>
          <t>Iceland_Onshore_3_low_temp_optimistic</t>
        </is>
      </c>
      <c r="B1632" s="49" t="n">
        <v>5.22222765470521</v>
      </c>
      <c r="C1632" s="49" t="n">
        <v>5.072871771673991</v>
      </c>
      <c r="D1632" s="49" t="n">
        <v>4.939388820467861</v>
      </c>
      <c r="E1632" s="49" t="n">
        <v>4.818308083672926</v>
      </c>
      <c r="F1632" s="49" t="n">
        <v>4.707169849804751</v>
      </c>
      <c r="G1632" s="49" t="n">
        <v>4.604171102971533</v>
      </c>
      <c r="H1632" s="49" t="n">
        <v>4.507953092816574</v>
      </c>
      <c r="I1632" s="49" t="n">
        <v>4.417467889290418</v>
      </c>
      <c r="J1632" s="49" t="n">
        <v>4.331891245555271</v>
      </c>
      <c r="K1632" s="49" t="n">
        <v>4.250563809186086</v>
      </c>
      <c r="L1632" s="49" t="n">
        <v>4.1729503341986</v>
      </c>
      <c r="M1632" s="49" t="n">
        <v>4.06128009996087</v>
      </c>
      <c r="N1632" s="49" t="n">
        <v>3.970820754327446</v>
      </c>
      <c r="O1632" s="49" t="n">
        <v>3.883224406415401</v>
      </c>
      <c r="P1632" s="49" t="n">
        <v>3.798602141526975</v>
      </c>
      <c r="Q1632" s="49" t="n">
        <v>3.717564604564854</v>
      </c>
      <c r="R1632" s="49" t="n">
        <v>3.638110577120206</v>
      </c>
      <c r="S1632" s="49" t="n">
        <v>3.560538758640604</v>
      </c>
      <c r="T1632" s="49" t="n">
        <v>3.488228664073317</v>
      </c>
      <c r="U1632" s="49" t="n">
        <v>3.41570942665551</v>
      </c>
      <c r="V1632" s="49" t="n">
        <v>3.343373395124292</v>
      </c>
      <c r="W1632" s="49" t="n">
        <v>3.279173311336226</v>
      </c>
      <c r="X1632" s="49" t="n">
        <v>3.217273072793255</v>
      </c>
      <c r="Y1632" s="49" t="n">
        <v>3.15661663899614</v>
      </c>
      <c r="Z1632" s="49" t="n">
        <v>3.10255482042485</v>
      </c>
      <c r="AA1632" s="49" t="n">
        <v>3.001112027744944</v>
      </c>
      <c r="AB1632" s="49" t="n">
        <v>2.93747114950239</v>
      </c>
      <c r="AC1632" s="49" t="n">
        <v>2.875670394293138</v>
      </c>
      <c r="AD1632" s="49" t="n">
        <v>2.815548769071945</v>
      </c>
      <c r="AE1632" s="49" t="n">
        <v>2.756965610460785</v>
      </c>
      <c r="AF1632" s="50" t="n">
        <v>2.699797258479635</v>
      </c>
    </row>
    <row r="1633" hidden="1" s="108">
      <c r="A1633" s="49" t="inlineStr">
        <is>
          <t>Iceland_Offshore_1_low_temp_optimistic</t>
        </is>
      </c>
      <c r="B1633" s="49" t="n">
        <v>4.108754679182528</v>
      </c>
      <c r="C1633" s="49" t="n">
        <v>3.962309747388031</v>
      </c>
      <c r="D1633" s="49" t="n">
        <v>3.83928615402857</v>
      </c>
      <c r="E1633" s="49" t="n">
        <v>3.732918523482433</v>
      </c>
      <c r="F1633" s="49" t="n">
        <v>3.63896841050206</v>
      </c>
      <c r="G1633" s="49" t="n">
        <v>3.554613517222357</v>
      </c>
      <c r="H1633" s="49" t="n">
        <v>3.477884605617395</v>
      </c>
      <c r="I1633" s="49" t="n">
        <v>3.40735583207569</v>
      </c>
      <c r="J1633" s="49" t="n">
        <v>3.341963279783339</v>
      </c>
      <c r="K1633" s="49" t="n">
        <v>3.280893046498294</v>
      </c>
      <c r="L1633" s="49" t="n">
        <v>3.223509268181295</v>
      </c>
      <c r="M1633" s="49" t="n">
        <v>3.118053670902663</v>
      </c>
      <c r="N1633" s="49" t="n">
        <v>3.026269325271911</v>
      </c>
      <c r="O1633" s="49" t="n">
        <v>2.943421675709638</v>
      </c>
      <c r="P1633" s="49" t="n">
        <v>2.867527349785224</v>
      </c>
      <c r="Q1633" s="49" t="n">
        <v>2.797358741651464</v>
      </c>
      <c r="R1633" s="49" t="n">
        <v>2.732486492322407</v>
      </c>
      <c r="S1633" s="49" t="n">
        <v>2.670973599977938</v>
      </c>
      <c r="T1633" s="49" t="n">
        <v>2.612949104403422</v>
      </c>
      <c r="U1633" s="49" t="n">
        <v>2.558635002658845</v>
      </c>
      <c r="V1633" s="49" t="n">
        <v>2.50560137544413</v>
      </c>
      <c r="W1633" s="49" t="n">
        <v>2.445979228067382</v>
      </c>
      <c r="X1633" s="49" t="n">
        <v>2.389025823142938</v>
      </c>
      <c r="Y1633" s="49" t="n">
        <v>2.335655414195449</v>
      </c>
      <c r="Z1633" s="49" t="n">
        <v>2.287682592718379</v>
      </c>
      <c r="AA1633" s="49" t="n">
        <v>2.21875889775394</v>
      </c>
      <c r="AB1633" s="49" t="n">
        <v>2.170491629606166</v>
      </c>
      <c r="AC1633" s="49" t="n">
        <v>2.124714839328945</v>
      </c>
      <c r="AD1633" s="49" t="n">
        <v>2.081122467432781</v>
      </c>
      <c r="AE1633" s="49" t="n">
        <v>2.039463421911609</v>
      </c>
      <c r="AF1633" s="50" t="n">
        <v>1.999529183373499</v>
      </c>
    </row>
    <row r="1634" hidden="1" s="108">
      <c r="A1634" s="49" t="inlineStr">
        <is>
          <t>Iceland_Offshore_2_low_temp_optimistic</t>
        </is>
      </c>
      <c r="B1634" s="49" t="n">
        <v>5.326290071984354</v>
      </c>
      <c r="C1634" s="49" t="n">
        <v>5.133362198171326</v>
      </c>
      <c r="D1634" s="49" t="n">
        <v>4.972082898634676</v>
      </c>
      <c r="E1634" s="49" t="n">
        <v>4.833303853009906</v>
      </c>
      <c r="F1634" s="49" t="n">
        <v>4.711293779359025</v>
      </c>
      <c r="G1634" s="49" t="n">
        <v>4.602236378674347</v>
      </c>
      <c r="H1634" s="49" t="n">
        <v>4.503468900163131</v>
      </c>
      <c r="I1634" s="49" t="n">
        <v>4.413063396411917</v>
      </c>
      <c r="J1634" s="49" t="n">
        <v>4.32958133394525</v>
      </c>
      <c r="K1634" s="49" t="n">
        <v>4.251922260012479</v>
      </c>
      <c r="L1634" s="49" t="n">
        <v>4.179226472608185</v>
      </c>
      <c r="M1634" s="49" t="n">
        <v>4.042010332568709</v>
      </c>
      <c r="N1634" s="49" t="n">
        <v>3.923226716445607</v>
      </c>
      <c r="O1634" s="49" t="n">
        <v>3.81647478216817</v>
      </c>
      <c r="P1634" s="49" t="n">
        <v>3.719073750851795</v>
      </c>
      <c r="Q1634" s="49" t="n">
        <v>3.629364705265233</v>
      </c>
      <c r="R1634" s="49" t="n">
        <v>3.546768139749084</v>
      </c>
      <c r="S1634" s="49" t="n">
        <v>3.468665504015123</v>
      </c>
      <c r="T1634" s="49" t="n">
        <v>3.395232267807796</v>
      </c>
      <c r="U1634" s="49" t="n">
        <v>3.32676962471757</v>
      </c>
      <c r="V1634" s="49" t="n">
        <v>3.259992030228597</v>
      </c>
      <c r="W1634" s="49" t="n">
        <v>3.18424572729761</v>
      </c>
      <c r="X1634" s="49" t="n">
        <v>3.112065019891777</v>
      </c>
      <c r="Y1634" s="49" t="n">
        <v>3.044687433659235</v>
      </c>
      <c r="Z1634" s="49" t="n">
        <v>2.984568476457794</v>
      </c>
      <c r="AA1634" s="49" t="n">
        <v>2.896067726553139</v>
      </c>
      <c r="AB1634" s="49" t="n">
        <v>2.835467171028514</v>
      </c>
      <c r="AC1634" s="49" t="n">
        <v>2.778195220345307</v>
      </c>
      <c r="AD1634" s="49" t="n">
        <v>2.723838645311857</v>
      </c>
      <c r="AE1634" s="49" t="n">
        <v>2.672058523745497</v>
      </c>
      <c r="AF1634" s="50" t="n">
        <v>2.622573482130868</v>
      </c>
    </row>
    <row r="1635" hidden="1" s="108">
      <c r="A1635" s="49" t="inlineStr">
        <is>
          <t>Iceland_Onshore_1_high_temp_optimistic</t>
        </is>
      </c>
      <c r="B1635" s="49" t="n">
        <v>4.394191920629657</v>
      </c>
      <c r="C1635" s="49" t="n">
        <v>4.176081051420147</v>
      </c>
      <c r="D1635" s="49" t="n">
        <v>3.964839694318584</v>
      </c>
      <c r="E1635" s="49" t="n">
        <v>3.758245152194447</v>
      </c>
      <c r="F1635" s="49" t="n">
        <v>3.55466953483095</v>
      </c>
      <c r="G1635" s="49" t="n">
        <v>3.352868629558799</v>
      </c>
      <c r="H1635" s="49" t="n">
        <v>3.151854808308192</v>
      </c>
      <c r="I1635" s="49" t="n">
        <v>2.950816746597051</v>
      </c>
      <c r="J1635" s="49" t="n">
        <v>2.749066589450788</v>
      </c>
      <c r="K1635" s="49" t="n">
        <v>2.546003904907377</v>
      </c>
      <c r="L1635" s="49" t="n">
        <v>2.34109027253111</v>
      </c>
      <c r="M1635" s="49" t="n">
        <v>2.289920412882265</v>
      </c>
      <c r="N1635" s="49" t="n">
        <v>2.248484254476894</v>
      </c>
      <c r="O1635" s="49" t="n">
        <v>2.208142153957045</v>
      </c>
      <c r="P1635" s="49" t="n">
        <v>2.168962142734637</v>
      </c>
      <c r="Q1635" s="49" t="n">
        <v>2.131252407315397</v>
      </c>
      <c r="R1635" s="49" t="n">
        <v>2.094068282934483</v>
      </c>
      <c r="S1635" s="49" t="n">
        <v>2.057562628268629</v>
      </c>
      <c r="T1635" s="49" t="n">
        <v>2.023381779511031</v>
      </c>
      <c r="U1635" s="49" t="n">
        <v>1.988893963669373</v>
      </c>
      <c r="V1635" s="49" t="n">
        <v>1.954290574373841</v>
      </c>
      <c r="W1635" s="49" t="n">
        <v>1.923351895495281</v>
      </c>
      <c r="X1635" s="49" t="n">
        <v>1.893382318406922</v>
      </c>
      <c r="Y1635" s="49" t="n">
        <v>1.863874362232802</v>
      </c>
      <c r="Z1635" s="49" t="n">
        <v>1.837474966892707</v>
      </c>
      <c r="AA1635" s="49" t="n">
        <v>1.787504172947924</v>
      </c>
      <c r="AB1635" s="49" t="n">
        <v>1.756032176862768</v>
      </c>
      <c r="AC1635" s="49" t="n">
        <v>1.725326589677993</v>
      </c>
      <c r="AD1635" s="49" t="n">
        <v>1.695316723394683</v>
      </c>
      <c r="AE1635" s="49" t="n">
        <v>1.665941071436487</v>
      </c>
      <c r="AF1635" s="50" t="n">
        <v>1.637145796055655</v>
      </c>
    </row>
    <row r="1636" hidden="1" s="108">
      <c r="A1636" s="49" t="inlineStr">
        <is>
          <t>Iceland_Onshore_2_high_temp_optimistic</t>
        </is>
      </c>
      <c r="B1636" s="49" t="n">
        <v>5.083296865033986</v>
      </c>
      <c r="C1636" s="49" t="n">
        <v>4.83201207196055</v>
      </c>
      <c r="D1636" s="49" t="n">
        <v>4.588781880588004</v>
      </c>
      <c r="E1636" s="49" t="n">
        <v>4.350981540308549</v>
      </c>
      <c r="F1636" s="49" t="n">
        <v>4.116686184650587</v>
      </c>
      <c r="G1636" s="49" t="n">
        <v>3.884422061904887</v>
      </c>
      <c r="H1636" s="49" t="n">
        <v>3.653016735771648</v>
      </c>
      <c r="I1636" s="49" t="n">
        <v>3.421504411313888</v>
      </c>
      <c r="J1636" s="49" t="n">
        <v>3.189063575876524</v>
      </c>
      <c r="K1636" s="49" t="n">
        <v>2.954974397886931</v>
      </c>
      <c r="L1636" s="49" t="n">
        <v>2.718588634276947</v>
      </c>
      <c r="M1636" s="49" t="n">
        <v>2.659149674787213</v>
      </c>
      <c r="N1636" s="49" t="n">
        <v>2.611097513225104</v>
      </c>
      <c r="O1636" s="49" t="n">
        <v>2.564321145471798</v>
      </c>
      <c r="P1636" s="49" t="n">
        <v>2.518899674273917</v>
      </c>
      <c r="Q1636" s="49" t="n">
        <v>2.475192994347932</v>
      </c>
      <c r="R1636" s="49" t="n">
        <v>2.432095883324226</v>
      </c>
      <c r="S1636" s="49" t="n">
        <v>2.389786849466003</v>
      </c>
      <c r="T1636" s="49" t="n">
        <v>2.350190046792353</v>
      </c>
      <c r="U1636" s="49" t="n">
        <v>2.310228474561463</v>
      </c>
      <c r="V1636" s="49" t="n">
        <v>2.270126008268881</v>
      </c>
      <c r="W1636" s="49" t="n">
        <v>2.234314764685135</v>
      </c>
      <c r="X1636" s="49" t="n">
        <v>2.199628733396473</v>
      </c>
      <c r="Y1636" s="49" t="n">
        <v>2.165474669738042</v>
      </c>
      <c r="Z1636" s="49" t="n">
        <v>2.13494384127814</v>
      </c>
      <c r="AA1636" s="49" t="n">
        <v>2.07687824554212</v>
      </c>
      <c r="AB1636" s="49" t="n">
        <v>2.040411532711278</v>
      </c>
      <c r="AC1636" s="49" t="n">
        <v>2.004832837690073</v>
      </c>
      <c r="AD1636" s="49" t="n">
        <v>1.970059273689603</v>
      </c>
      <c r="AE1636" s="49" t="n">
        <v>1.936018709550418</v>
      </c>
      <c r="AF1636" s="50" t="n">
        <v>1.902647997869772</v>
      </c>
    </row>
    <row r="1637" hidden="1" s="108">
      <c r="A1637" s="49" t="inlineStr">
        <is>
          <t>Iceland_Onshore_3_high_temp_optimistic</t>
        </is>
      </c>
      <c r="B1637" s="49" t="n">
        <v>7.993067932947661</v>
      </c>
      <c r="C1637" s="49" t="n">
        <v>7.602200782825657</v>
      </c>
      <c r="D1637" s="49" t="n">
        <v>7.224130198807368</v>
      </c>
      <c r="E1637" s="49" t="n">
        <v>6.854647037451528</v>
      </c>
      <c r="F1637" s="49" t="n">
        <v>6.490659651636852</v>
      </c>
      <c r="G1637" s="49" t="n">
        <v>6.12979588263171</v>
      </c>
      <c r="H1637" s="49" t="n">
        <v>5.770163304274289</v>
      </c>
      <c r="I1637" s="49" t="n">
        <v>5.410197594207957</v>
      </c>
      <c r="J1637" s="49" t="n">
        <v>5.048562548106889</v>
      </c>
      <c r="K1637" s="49" t="n">
        <v>4.684081650377431</v>
      </c>
      <c r="L1637" s="49" t="n">
        <v>4.315689602685848</v>
      </c>
      <c r="M1637" s="49" t="n">
        <v>4.221285865970118</v>
      </c>
      <c r="N1637" s="49" t="n">
        <v>4.145163060834875</v>
      </c>
      <c r="O1637" s="49" t="n">
        <v>4.071082917901113</v>
      </c>
      <c r="P1637" s="49" t="n">
        <v>3.999172152438734</v>
      </c>
      <c r="Q1637" s="49" t="n">
        <v>3.930008259591578</v>
      </c>
      <c r="R1637" s="49" t="n">
        <v>3.861816469541771</v>
      </c>
      <c r="S1637" s="49" t="n">
        <v>3.794883225704969</v>
      </c>
      <c r="T1637" s="49" t="n">
        <v>3.732297057940839</v>
      </c>
      <c r="U1637" s="49" t="n">
        <v>3.669118246151771</v>
      </c>
      <c r="V1637" s="49" t="n">
        <v>3.605706268790346</v>
      </c>
      <c r="W1637" s="49" t="n">
        <v>3.549247411205059</v>
      </c>
      <c r="X1637" s="49" t="n">
        <v>3.494568585793687</v>
      </c>
      <c r="Y1637" s="49" t="n">
        <v>3.440716826357105</v>
      </c>
      <c r="Z1637" s="49" t="n">
        <v>3.392647440469164</v>
      </c>
      <c r="AA1637" s="49" t="n">
        <v>3.300415105306853</v>
      </c>
      <c r="AB1637" s="49" t="n">
        <v>3.24278687382975</v>
      </c>
      <c r="AC1637" s="49" t="n">
        <v>3.186556483466254</v>
      </c>
      <c r="AD1637" s="49" t="n">
        <v>3.131589872656265</v>
      </c>
      <c r="AE1637" s="49" t="n">
        <v>3.077770324850257</v>
      </c>
      <c r="AF1637" s="50" t="n">
        <v>3.024995610841917</v>
      </c>
    </row>
    <row r="1638" hidden="1" s="108">
      <c r="A1638" s="49" t="inlineStr">
        <is>
          <t>Iceland_Offshore_1_high_temp_optimistic</t>
        </is>
      </c>
      <c r="B1638" s="49" t="n">
        <v>5.434235890450666</v>
      </c>
      <c r="C1638" s="49" t="n">
        <v>5.152593652112994</v>
      </c>
      <c r="D1638" s="49" t="n">
        <v>4.892098455090077</v>
      </c>
      <c r="E1638" s="49" t="n">
        <v>4.6464346448578</v>
      </c>
      <c r="F1638" s="49" t="n">
        <v>4.41162666435523</v>
      </c>
      <c r="G1638" s="49" t="n">
        <v>4.185011725283543</v>
      </c>
      <c r="H1638" s="49" t="n">
        <v>3.964718522952561</v>
      </c>
      <c r="I1638" s="49" t="n">
        <v>3.749380279842862</v>
      </c>
      <c r="J1638" s="49" t="n">
        <v>3.53796641776625</v>
      </c>
      <c r="K1638" s="49" t="n">
        <v>3.329678641524729</v>
      </c>
      <c r="L1638" s="49" t="n">
        <v>3.123884032234359</v>
      </c>
      <c r="M1638" s="49" t="n">
        <v>3.03756324470082</v>
      </c>
      <c r="N1638" s="49" t="n">
        <v>2.962351364339642</v>
      </c>
      <c r="O1638" s="49" t="n">
        <v>2.894297821126972</v>
      </c>
      <c r="P1638" s="49" t="n">
        <v>2.831770077132494</v>
      </c>
      <c r="Q1638" s="49" t="n">
        <v>2.773766663737812</v>
      </c>
      <c r="R1638" s="49" t="n">
        <v>2.719964586412181</v>
      </c>
      <c r="S1638" s="49" t="n">
        <v>2.668724013352321</v>
      </c>
      <c r="T1638" s="49" t="n">
        <v>2.620186969824057</v>
      </c>
      <c r="U1638" s="49" t="n">
        <v>2.574578051047098</v>
      </c>
      <c r="V1638" s="49" t="n">
        <v>2.529795061112658</v>
      </c>
      <c r="W1638" s="49" t="n">
        <v>2.47891666000639</v>
      </c>
      <c r="X1638" s="49" t="n">
        <v>2.430071011632551</v>
      </c>
      <c r="Y1638" s="49" t="n">
        <v>2.384090623242036</v>
      </c>
      <c r="Z1638" s="49" t="n">
        <v>2.342617151140951</v>
      </c>
      <c r="AA1638" s="49" t="n">
        <v>2.282215256895624</v>
      </c>
      <c r="AB1638" s="49" t="n">
        <v>2.239907574148583</v>
      </c>
      <c r="AC1638" s="49" t="n">
        <v>2.19957377511443</v>
      </c>
      <c r="AD1638" s="49" t="n">
        <v>2.160959158405555</v>
      </c>
      <c r="AE1638" s="49" t="n">
        <v>2.123855324569147</v>
      </c>
      <c r="AF1638" s="50" t="n">
        <v>2.088089694164703</v>
      </c>
    </row>
    <row r="1639" hidden="1" s="108">
      <c r="A1639" s="49" t="inlineStr">
        <is>
          <t>Iceland_Offshore_2_high_temp_optimistic</t>
        </is>
      </c>
      <c r="B1639" s="49" t="n">
        <v>6.464290962624205</v>
      </c>
      <c r="C1639" s="49" t="n">
        <v>6.140811067258628</v>
      </c>
      <c r="D1639" s="49" t="n">
        <v>5.845738129129161</v>
      </c>
      <c r="E1639" s="49" t="n">
        <v>5.570787386702444</v>
      </c>
      <c r="F1639" s="49" t="n">
        <v>5.310753670234575</v>
      </c>
      <c r="G1639" s="49" t="n">
        <v>5.062159196796437</v>
      </c>
      <c r="H1639" s="49" t="n">
        <v>4.822567605645351</v>
      </c>
      <c r="I1639" s="49" t="n">
        <v>4.590206445715937</v>
      </c>
      <c r="J1639" s="49" t="n">
        <v>4.363745788265772</v>
      </c>
      <c r="K1639" s="49" t="n">
        <v>4.142161595510225</v>
      </c>
      <c r="L1639" s="49" t="n">
        <v>3.924647780239573</v>
      </c>
      <c r="M1639" s="49" t="n">
        <v>3.81418954559898</v>
      </c>
      <c r="N1639" s="49" t="n">
        <v>3.718677633153387</v>
      </c>
      <c r="O1639" s="49" t="n">
        <v>3.632789626020078</v>
      </c>
      <c r="P1639" s="49" t="n">
        <v>3.554326340580825</v>
      </c>
      <c r="Q1639" s="49" t="n">
        <v>3.48193882006339</v>
      </c>
      <c r="R1639" s="49" t="n">
        <v>3.415192324513856</v>
      </c>
      <c r="S1639" s="49" t="n">
        <v>3.351877382279471</v>
      </c>
      <c r="T1639" s="49" t="n">
        <v>3.292185753421628</v>
      </c>
      <c r="U1639" s="49" t="n">
        <v>3.236420500566137</v>
      </c>
      <c r="V1639" s="49" t="n">
        <v>3.181748690551118</v>
      </c>
      <c r="W1639" s="49" t="n">
        <v>3.118829823869091</v>
      </c>
      <c r="X1639" s="49" t="n">
        <v>3.058633503461341</v>
      </c>
      <c r="Y1639" s="49" t="n">
        <v>3.002282718269091</v>
      </c>
      <c r="Z1639" s="49" t="n">
        <v>2.95199170841138</v>
      </c>
      <c r="AA1639" s="49" t="n">
        <v>2.876163786670889</v>
      </c>
      <c r="AB1639" s="49" t="n">
        <v>2.824714996721727</v>
      </c>
      <c r="AC1639" s="49" t="n">
        <v>2.775912465804315</v>
      </c>
      <c r="AD1639" s="49" t="n">
        <v>2.729413369928022</v>
      </c>
      <c r="AE1639" s="49" t="n">
        <v>2.684937228258643</v>
      </c>
      <c r="AF1639" s="50" t="n">
        <v>2.642251788708784</v>
      </c>
    </row>
    <row r="1640" hidden="1" s="108">
      <c r="A1640" s="49" t="inlineStr">
        <is>
          <t>Papua_New_Guinea_Onshore_2_low_temp_optimistic</t>
        </is>
      </c>
      <c r="B1640" s="49" t="n">
        <v>4.090063605009906</v>
      </c>
      <c r="C1640" s="49" t="n">
        <v>3.97030242091625</v>
      </c>
      <c r="D1640" s="49" t="n">
        <v>3.864245716453302</v>
      </c>
      <c r="E1640" s="49" t="n">
        <v>3.768890302770632</v>
      </c>
      <c r="F1640" s="49" t="n">
        <v>3.682107946402271</v>
      </c>
      <c r="G1640" s="49" t="n">
        <v>3.602338723347044</v>
      </c>
      <c r="H1640" s="49" t="n">
        <v>3.528407170198678</v>
      </c>
      <c r="I1640" s="49" t="n">
        <v>3.459406795394019</v>
      </c>
      <c r="J1640" s="49" t="n">
        <v>3.394624668792329</v>
      </c>
      <c r="K1640" s="49" t="n">
        <v>3.333490545493841</v>
      </c>
      <c r="L1640" s="49" t="n">
        <v>3.275541568363488</v>
      </c>
      <c r="M1640" s="49" t="n">
        <v>3.188935909340667</v>
      </c>
      <c r="N1640" s="49" t="n">
        <v>3.120638058463216</v>
      </c>
      <c r="O1640" s="49" t="n">
        <v>3.054739533027131</v>
      </c>
      <c r="P1640" s="49" t="n">
        <v>2.991339546712066</v>
      </c>
      <c r="Q1640" s="49" t="n">
        <v>2.930971201737588</v>
      </c>
      <c r="R1640" s="49" t="n">
        <v>2.871899584815227</v>
      </c>
      <c r="S1640" s="49" t="n">
        <v>2.814386098287053</v>
      </c>
      <c r="T1640" s="49" t="n">
        <v>2.761369754912553</v>
      </c>
      <c r="U1640" s="49" t="n">
        <v>2.708099364889787</v>
      </c>
      <c r="V1640" s="49" t="n">
        <v>2.654916691897999</v>
      </c>
      <c r="W1640" s="49" t="n">
        <v>2.608579441381814</v>
      </c>
      <c r="X1640" s="49" t="n">
        <v>2.564197739133909</v>
      </c>
      <c r="Y1640" s="49" t="n">
        <v>2.520855262982252</v>
      </c>
      <c r="Z1640" s="49" t="n">
        <v>2.483213216548517</v>
      </c>
      <c r="AA1640" s="49" t="n">
        <v>2.40426148754455</v>
      </c>
      <c r="AB1640" s="49" t="n">
        <v>2.358183739746775</v>
      </c>
      <c r="AC1640" s="49" t="n">
        <v>2.313668295976378</v>
      </c>
      <c r="AD1640" s="49" t="n">
        <v>2.270577256004383</v>
      </c>
      <c r="AE1640" s="49" t="n">
        <v>2.228790264690896</v>
      </c>
      <c r="AF1640" s="50" t="n">
        <v>2.188201639197983</v>
      </c>
    </row>
    <row r="1641" hidden="1" s="108">
      <c r="A1641" s="49" t="inlineStr">
        <is>
          <t>Papua_New_Guinea_Onshore_3_low_temp_optimistic</t>
        </is>
      </c>
      <c r="B1641" s="49" t="n">
        <v>5.520261119313786</v>
      </c>
      <c r="C1641" s="49" t="n">
        <v>5.358018549169471</v>
      </c>
      <c r="D1641" s="49" t="n">
        <v>5.214552370299636</v>
      </c>
      <c r="E1641" s="49" t="n">
        <v>5.085744976748149</v>
      </c>
      <c r="F1641" s="49" t="n">
        <v>4.968678383711304</v>
      </c>
      <c r="G1641" s="49" t="n">
        <v>4.861213802176117</v>
      </c>
      <c r="H1641" s="49" t="n">
        <v>4.761739572223554</v>
      </c>
      <c r="I1641" s="49" t="n">
        <v>4.669012820720036</v>
      </c>
      <c r="J1641" s="49" t="n">
        <v>4.582056068250185</v>
      </c>
      <c r="K1641" s="49" t="n">
        <v>4.500087473798283</v>
      </c>
      <c r="L1641" s="49" t="n">
        <v>4.422472438774876</v>
      </c>
      <c r="M1641" s="49" t="n">
        <v>4.305817442657339</v>
      </c>
      <c r="N1641" s="49" t="n">
        <v>4.21421270814768</v>
      </c>
      <c r="O1641" s="49" t="n">
        <v>4.125860883316969</v>
      </c>
      <c r="P1641" s="49" t="n">
        <v>4.040897079228246</v>
      </c>
      <c r="Q1641" s="49" t="n">
        <v>3.960050336107651</v>
      </c>
      <c r="R1641" s="49" t="n">
        <v>3.880944476529758</v>
      </c>
      <c r="S1641" s="49" t="n">
        <v>3.803937106089813</v>
      </c>
      <c r="T1641" s="49" t="n">
        <v>3.733049905098822</v>
      </c>
      <c r="U1641" s="49" t="n">
        <v>3.661779588315206</v>
      </c>
      <c r="V1641" s="49" t="n">
        <v>3.59059443501675</v>
      </c>
      <c r="W1641" s="49" t="n">
        <v>3.528779321975994</v>
      </c>
      <c r="X1641" s="49" t="n">
        <v>3.469626925070711</v>
      </c>
      <c r="Y1641" s="49" t="n">
        <v>3.411883832986893</v>
      </c>
      <c r="Z1641" s="49" t="n">
        <v>3.361927503477167</v>
      </c>
      <c r="AA1641" s="49" t="n">
        <v>3.255440049018048</v>
      </c>
      <c r="AB1641" s="49" t="n">
        <v>3.193917256677476</v>
      </c>
      <c r="AC1641" s="49" t="n">
        <v>3.134519926959758</v>
      </c>
      <c r="AD1641" s="49" t="n">
        <v>3.077059577527191</v>
      </c>
      <c r="AE1641" s="49" t="n">
        <v>3.02137171596272</v>
      </c>
      <c r="AF1641" s="50" t="n">
        <v>2.967311910929753</v>
      </c>
    </row>
    <row r="1642" hidden="1" s="108">
      <c r="A1642" s="49" t="inlineStr">
        <is>
          <t>Papua_New_Guinea_Offshore_1_low_temp_optimistic</t>
        </is>
      </c>
      <c r="B1642" s="49" t="n">
        <v>5.555533022674277</v>
      </c>
      <c r="C1642" s="49" t="n">
        <v>5.354012549450148</v>
      </c>
      <c r="D1642" s="49" t="n">
        <v>5.185623264006688</v>
      </c>
      <c r="E1642" s="49" t="n">
        <v>5.040787701932041</v>
      </c>
      <c r="F1642" s="49" t="n">
        <v>4.913505734184812</v>
      </c>
      <c r="G1642" s="49" t="n">
        <v>4.799782048507742</v>
      </c>
      <c r="H1642" s="49" t="n">
        <v>4.696828994965561</v>
      </c>
      <c r="I1642" s="49" t="n">
        <v>4.602628197325359</v>
      </c>
      <c r="J1642" s="49" t="n">
        <v>4.515673652125426</v>
      </c>
      <c r="K1642" s="49" t="n">
        <v>4.434813296254258</v>
      </c>
      <c r="L1642" s="49" t="n">
        <v>4.359147111114829</v>
      </c>
      <c r="M1642" s="49" t="n">
        <v>4.215997349275375</v>
      </c>
      <c r="N1642" s="49" t="n">
        <v>4.09213736389944</v>
      </c>
      <c r="O1642" s="49" t="n">
        <v>3.980861613783473</v>
      </c>
      <c r="P1642" s="49" t="n">
        <v>3.879360591513283</v>
      </c>
      <c r="Q1642" s="49" t="n">
        <v>3.785895342830599</v>
      </c>
      <c r="R1642" s="49" t="n">
        <v>3.699856957992852</v>
      </c>
      <c r="S1642" s="49" t="n">
        <v>3.618504131757604</v>
      </c>
      <c r="T1642" s="49" t="n">
        <v>3.542018968765642</v>
      </c>
      <c r="U1642" s="49" t="n">
        <v>3.470714916081019</v>
      </c>
      <c r="V1642" s="49" t="n">
        <v>3.401155289100136</v>
      </c>
      <c r="W1642" s="49" t="n">
        <v>3.322295055221248</v>
      </c>
      <c r="X1642" s="49" t="n">
        <v>3.24713276858912</v>
      </c>
      <c r="Y1642" s="49" t="n">
        <v>3.176959763780605</v>
      </c>
      <c r="Z1642" s="49" t="n">
        <v>3.114338575527963</v>
      </c>
      <c r="AA1642" s="49" t="n">
        <v>3.022042074582227</v>
      </c>
      <c r="AB1642" s="49" t="n">
        <v>2.958858269382023</v>
      </c>
      <c r="AC1642" s="49" t="n">
        <v>2.899117426762957</v>
      </c>
      <c r="AD1642" s="49" t="n">
        <v>2.842386545474473</v>
      </c>
      <c r="AE1642" s="49" t="n">
        <v>2.788310504418481</v>
      </c>
      <c r="AF1642" s="50" t="n">
        <v>2.736594499515447</v>
      </c>
    </row>
    <row r="1643" hidden="1" s="108">
      <c r="A1643" s="49" t="inlineStr">
        <is>
          <t>Papua_New_Guinea_PV_4_low_temp_optimistic</t>
        </is>
      </c>
      <c r="B1643" s="49" t="n">
        <v>3.223658306449424</v>
      </c>
      <c r="C1643" s="49" t="n">
        <v>3.063932842015799</v>
      </c>
      <c r="D1643" s="49" t="n">
        <v>2.929621027666067</v>
      </c>
      <c r="E1643" s="49" t="n">
        <v>2.813307426256361</v>
      </c>
      <c r="F1643" s="49" t="n">
        <v>2.710337245902291</v>
      </c>
      <c r="G1643" s="49" t="n">
        <v>2.617616557598171</v>
      </c>
      <c r="H1643" s="49" t="n">
        <v>2.532995164895814</v>
      </c>
      <c r="I1643" s="49" t="n">
        <v>2.454924339324271</v>
      </c>
      <c r="J1643" s="49" t="n">
        <v>2.382255343511243</v>
      </c>
      <c r="K1643" s="49" t="n">
        <v>2.314114947573372</v>
      </c>
      <c r="L1643" s="49" t="n">
        <v>2.249825364797752</v>
      </c>
      <c r="M1643" s="49" t="n">
        <v>2.173370717526874</v>
      </c>
      <c r="N1643" s="49" t="n">
        <v>2.102395010199188</v>
      </c>
      <c r="O1643" s="49" t="n">
        <v>2.035175653684901</v>
      </c>
      <c r="P1643" s="49" t="n">
        <v>1.971365049751245</v>
      </c>
      <c r="Q1643" s="49" t="n">
        <v>1.90987733253709</v>
      </c>
      <c r="R1643" s="49" t="n">
        <v>1.850053085139699</v>
      </c>
      <c r="S1643" s="49" t="n">
        <v>1.79318102929693</v>
      </c>
      <c r="T1643" s="49" t="n">
        <v>1.738279234891684</v>
      </c>
      <c r="U1643" s="49" t="n">
        <v>1.685480868729185</v>
      </c>
      <c r="V1643" s="49" t="n">
        <v>1.634000921366178</v>
      </c>
      <c r="W1643" s="49" t="n">
        <v>1.582306278225856</v>
      </c>
      <c r="X1643" s="49" t="n">
        <v>1.531426014178137</v>
      </c>
      <c r="Y1643" s="49" t="n">
        <v>1.482482839499385</v>
      </c>
      <c r="Z1643" s="49" t="n">
        <v>1.439611242138409</v>
      </c>
      <c r="AA1643" s="49" t="n">
        <v>1.371664920727416</v>
      </c>
      <c r="AB1643" s="49" t="n">
        <v>1.324701721441958</v>
      </c>
      <c r="AC1643" s="49" t="n">
        <v>1.279454603423142</v>
      </c>
      <c r="AD1643" s="49" t="n">
        <v>1.235735322157171</v>
      </c>
      <c r="AE1643" s="49" t="n">
        <v>1.193385579349754</v>
      </c>
      <c r="AF1643" s="50" t="n">
        <v>1.152271042937009</v>
      </c>
    </row>
    <row r="1644" hidden="1" s="108">
      <c r="A1644" s="49" t="inlineStr">
        <is>
          <t>Papua_New_Guinea_Onshore_2_high_temp_optimistic</t>
        </is>
      </c>
      <c r="B1644" s="49" t="n">
        <v>5.412388280884548</v>
      </c>
      <c r="C1644" s="49" t="n">
        <v>5.161790842075542</v>
      </c>
      <c r="D1644" s="49" t="n">
        <v>4.922910556761477</v>
      </c>
      <c r="E1644" s="49" t="n">
        <v>4.692633453934042</v>
      </c>
      <c r="F1644" s="49" t="n">
        <v>4.46871550997505</v>
      </c>
      <c r="G1644" s="49" t="n">
        <v>4.249476607367436</v>
      </c>
      <c r="H1644" s="49" t="n">
        <v>4.033616698879518</v>
      </c>
      <c r="I1644" s="49" t="n">
        <v>3.820100050994063</v>
      </c>
      <c r="J1644" s="49" t="n">
        <v>3.608079423364071</v>
      </c>
      <c r="K1644" s="49" t="n">
        <v>3.396844703231599</v>
      </c>
      <c r="L1644" s="49" t="n">
        <v>3.185787067396935</v>
      </c>
      <c r="M1644" s="49" t="n">
        <v>3.115442479472384</v>
      </c>
      <c r="N1644" s="49" t="n">
        <v>3.060539598431092</v>
      </c>
      <c r="O1644" s="49" t="n">
        <v>3.00734065230428</v>
      </c>
      <c r="P1644" s="49" t="n">
        <v>2.955954839211377</v>
      </c>
      <c r="Q1644" s="49" t="n">
        <v>2.906873632193358</v>
      </c>
      <c r="R1644" s="49" t="n">
        <v>2.858594615406568</v>
      </c>
      <c r="S1644" s="49" t="n">
        <v>2.811361651605475</v>
      </c>
      <c r="T1644" s="49" t="n">
        <v>2.767796764028057</v>
      </c>
      <c r="U1644" s="49" t="n">
        <v>2.723710727479864</v>
      </c>
      <c r="V1644" s="49" t="n">
        <v>2.679408255448759</v>
      </c>
      <c r="W1644" s="49" t="n">
        <v>2.640865671491886</v>
      </c>
      <c r="X1644" s="49" t="n">
        <v>2.603840895682739</v>
      </c>
      <c r="Y1644" s="49" t="n">
        <v>2.567526132915724</v>
      </c>
      <c r="Z1644" s="49" t="n">
        <v>2.536141175084933</v>
      </c>
      <c r="AA1644" s="49" t="n">
        <v>2.467152230870306</v>
      </c>
      <c r="AB1644" s="49" t="n">
        <v>2.427624391546396</v>
      </c>
      <c r="AC1644" s="49" t="n">
        <v>2.389292625254875</v>
      </c>
      <c r="AD1644" s="49" t="n">
        <v>2.352044959152209</v>
      </c>
      <c r="AE1644" s="49" t="n">
        <v>2.315783982854611</v>
      </c>
      <c r="AF1644" s="50" t="n">
        <v>2.280424448523517</v>
      </c>
    </row>
    <row r="1645" hidden="1" s="108">
      <c r="A1645" s="49" t="inlineStr">
        <is>
          <t>Papua_New_Guinea_Onshore_3_high_temp_optimistic</t>
        </is>
      </c>
      <c r="B1645" s="49" t="n">
        <v>7.037874524002214</v>
      </c>
      <c r="C1645" s="49" t="n">
        <v>6.722620376240526</v>
      </c>
      <c r="D1645" s="49" t="n">
        <v>6.423136244887607</v>
      </c>
      <c r="E1645" s="49" t="n">
        <v>6.135118219212392</v>
      </c>
      <c r="F1645" s="49" t="n">
        <v>5.855452422608639</v>
      </c>
      <c r="G1645" s="49" t="n">
        <v>5.581794786513983</v>
      </c>
      <c r="H1645" s="49" t="n">
        <v>5.312318455773358</v>
      </c>
      <c r="I1645" s="49" t="n">
        <v>5.045554554253008</v>
      </c>
      <c r="J1645" s="49" t="n">
        <v>4.78028769071862</v>
      </c>
      <c r="K1645" s="49" t="n">
        <v>4.515484957862997</v>
      </c>
      <c r="L1645" s="49" t="n">
        <v>4.250246168457891</v>
      </c>
      <c r="M1645" s="49" t="n">
        <v>4.15621195214138</v>
      </c>
      <c r="N1645" s="49" t="n">
        <v>4.083339198074674</v>
      </c>
      <c r="O1645" s="49" t="n">
        <v>4.012798364848603</v>
      </c>
      <c r="P1645" s="49" t="n">
        <v>3.94474013165447</v>
      </c>
      <c r="Q1645" s="49" t="n">
        <v>3.879839622772664</v>
      </c>
      <c r="R1645" s="49" t="n">
        <v>3.816037013698858</v>
      </c>
      <c r="S1645" s="49" t="n">
        <v>3.753667309815955</v>
      </c>
      <c r="T1645" s="49" t="n">
        <v>3.696329143580062</v>
      </c>
      <c r="U1645" s="49" t="n">
        <v>3.638275130668993</v>
      </c>
      <c r="V1645" s="49" t="n">
        <v>3.579923181011902</v>
      </c>
      <c r="W1645" s="49" t="n">
        <v>3.529458270314441</v>
      </c>
      <c r="X1645" s="49" t="n">
        <v>3.481066826315828</v>
      </c>
      <c r="Y1645" s="49" t="n">
        <v>3.433639996051118</v>
      </c>
      <c r="Z1645" s="49" t="n">
        <v>3.39296974891244</v>
      </c>
      <c r="AA1645" s="49" t="n">
        <v>3.300675434427927</v>
      </c>
      <c r="AB1645" s="49" t="n">
        <v>3.24880904104128</v>
      </c>
      <c r="AC1645" s="49" t="n">
        <v>3.198574425115011</v>
      </c>
      <c r="AD1645" s="49" t="n">
        <v>3.14981782991863</v>
      </c>
      <c r="AE1645" s="49" t="n">
        <v>3.102405488574097</v>
      </c>
      <c r="AF1645" s="50" t="n">
        <v>3.056220329431484</v>
      </c>
    </row>
    <row r="1646" hidden="1" s="108">
      <c r="A1646" s="49" t="inlineStr">
        <is>
          <t>Papua_New_Guinea_Offshore_1_high_temp_optimistic</t>
        </is>
      </c>
      <c r="B1646" s="49" t="n">
        <v>6.53003165187472</v>
      </c>
      <c r="C1646" s="49" t="n">
        <v>6.214698174258939</v>
      </c>
      <c r="D1646" s="49" t="n">
        <v>5.928864487131161</v>
      </c>
      <c r="E1646" s="49" t="n">
        <v>5.663512967606885</v>
      </c>
      <c r="F1646" s="49" t="n">
        <v>5.412956790448979</v>
      </c>
      <c r="G1646" s="49" t="n">
        <v>5.173376547811163</v>
      </c>
      <c r="H1646" s="49" t="n">
        <v>4.942077676857126</v>
      </c>
      <c r="I1646" s="49" t="n">
        <v>4.717081643955447</v>
      </c>
      <c r="J1646" s="49" t="n">
        <v>4.49688607907469</v>
      </c>
      <c r="K1646" s="49" t="n">
        <v>4.280316634468566</v>
      </c>
      <c r="L1646" s="49" t="n">
        <v>4.066431537889069</v>
      </c>
      <c r="M1646" s="49" t="n">
        <v>3.951329391061035</v>
      </c>
      <c r="N1646" s="49" t="n">
        <v>3.852038393498013</v>
      </c>
      <c r="O1646" s="49" t="n">
        <v>3.762924994315813</v>
      </c>
      <c r="P1646" s="49" t="n">
        <v>3.681661105351206</v>
      </c>
      <c r="Q1646" s="49" t="n">
        <v>3.606818575353276</v>
      </c>
      <c r="R1646" s="49" t="n">
        <v>3.537936682106118</v>
      </c>
      <c r="S1646" s="49" t="n">
        <v>3.472677342232624</v>
      </c>
      <c r="T1646" s="49" t="n">
        <v>3.411242983363863</v>
      </c>
      <c r="U1646" s="49" t="n">
        <v>3.353953728242161</v>
      </c>
      <c r="V1646" s="49" t="n">
        <v>3.29781260459075</v>
      </c>
      <c r="W1646" s="49" t="n">
        <v>3.232957257090388</v>
      </c>
      <c r="X1646" s="49" t="n">
        <v>3.170970130398076</v>
      </c>
      <c r="Y1646" s="49" t="n">
        <v>3.113037741973076</v>
      </c>
      <c r="Z1646" s="49" t="n">
        <v>3.061499757750429</v>
      </c>
      <c r="AA1646" s="49" t="n">
        <v>2.982952759763259</v>
      </c>
      <c r="AB1646" s="49" t="n">
        <v>2.930167078919381</v>
      </c>
      <c r="AC1646" s="49" t="n">
        <v>2.880165028021711</v>
      </c>
      <c r="AD1646" s="49" t="n">
        <v>2.832583439418071</v>
      </c>
      <c r="AE1646" s="49" t="n">
        <v>2.787125183283749</v>
      </c>
      <c r="AF1646" s="50" t="n">
        <v>2.743544218026626</v>
      </c>
    </row>
    <row r="1647" hidden="1" s="108">
      <c r="A1647" s="49" t="inlineStr">
        <is>
          <t>Papua_New_Guinea_PV_4_high_temp_optimistic</t>
        </is>
      </c>
      <c r="B1647" s="49" t="n">
        <v>6.365526300299125</v>
      </c>
      <c r="C1647" s="49" t="n">
        <v>5.930255539513737</v>
      </c>
      <c r="D1647" s="49" t="n">
        <v>5.523912637276064</v>
      </c>
      <c r="E1647" s="49" t="n">
        <v>5.137361289857874</v>
      </c>
      <c r="F1647" s="49" t="n">
        <v>4.76481527457762</v>
      </c>
      <c r="G1647" s="49" t="n">
        <v>4.40238593201228</v>
      </c>
      <c r="H1647" s="49" t="n">
        <v>4.04733355357438</v>
      </c>
      <c r="I1647" s="49" t="n">
        <v>3.697651354631081</v>
      </c>
      <c r="J1647" s="49" t="n">
        <v>3.351820061231328</v>
      </c>
      <c r="K1647" s="49" t="n">
        <v>3.008655941670379</v>
      </c>
      <c r="L1647" s="49" t="n">
        <v>2.667212827892395</v>
      </c>
      <c r="M1647" s="49" t="n">
        <v>2.596496883497604</v>
      </c>
      <c r="N1647" s="49" t="n">
        <v>2.530412802651689</v>
      </c>
      <c r="O1647" s="49" t="n">
        <v>2.467408870703304</v>
      </c>
      <c r="P1647" s="49" t="n">
        <v>2.407204204082825</v>
      </c>
      <c r="Q1647" s="49" t="n">
        <v>2.348810696769292</v>
      </c>
      <c r="R1647" s="49" t="n">
        <v>2.291628626401356</v>
      </c>
      <c r="S1647" s="49" t="n">
        <v>2.236914037492458</v>
      </c>
      <c r="T1647" s="49" t="n">
        <v>2.183759098722277</v>
      </c>
      <c r="U1647" s="49" t="n">
        <v>2.132317392990824</v>
      </c>
      <c r="V1647" s="49" t="n">
        <v>2.081853125301802</v>
      </c>
      <c r="W1647" s="49" t="n">
        <v>2.03080034965396</v>
      </c>
      <c r="X1647" s="49" t="n">
        <v>1.980275869765808</v>
      </c>
      <c r="Y1647" s="49" t="n">
        <v>1.931392869542395</v>
      </c>
      <c r="Z1647" s="49" t="n">
        <v>1.88825332628238</v>
      </c>
      <c r="AA1647" s="49" t="n">
        <v>1.820079103805708</v>
      </c>
      <c r="AB1647" s="49" t="n">
        <v>1.772375881134864</v>
      </c>
      <c r="AC1647" s="49" t="n">
        <v>1.726155640302302</v>
      </c>
      <c r="AD1647" s="49" t="n">
        <v>1.681250170949446</v>
      </c>
      <c r="AE1647" s="49" t="n">
        <v>1.637518474474677</v>
      </c>
      <c r="AF1647" s="50" t="n">
        <v>1.594841304615234</v>
      </c>
    </row>
    <row r="1648" hidden="1" s="108">
      <c r="A1648" s="49" t="inlineStr">
        <is>
          <t>Cameroon_Onshore_3_low_temp_optimistic</t>
        </is>
      </c>
      <c r="B1648" s="49" t="n">
        <v>5.713160751378385</v>
      </c>
      <c r="C1648" s="49" t="n">
        <v>5.544461057099289</v>
      </c>
      <c r="D1648" s="49" t="n">
        <v>5.395556327747427</v>
      </c>
      <c r="E1648" s="49" t="n">
        <v>5.262103407165317</v>
      </c>
      <c r="F1648" s="49" t="n">
        <v>5.141024496333617</v>
      </c>
      <c r="G1648" s="49" t="n">
        <v>5.030063688652231</v>
      </c>
      <c r="H1648" s="49" t="n">
        <v>4.927521090204791</v>
      </c>
      <c r="I1648" s="49" t="n">
        <v>4.832085800581638</v>
      </c>
      <c r="J1648" s="49" t="n">
        <v>4.742726854163096</v>
      </c>
      <c r="K1648" s="49" t="n">
        <v>4.658619642474354</v>
      </c>
      <c r="L1648" s="49" t="n">
        <v>4.579094866344722</v>
      </c>
      <c r="M1648" s="49" t="n">
        <v>4.458542132500843</v>
      </c>
      <c r="N1648" s="49" t="n">
        <v>4.364411907586945</v>
      </c>
      <c r="O1648" s="49" t="n">
        <v>4.273712221095234</v>
      </c>
      <c r="P1648" s="49" t="n">
        <v>4.186587777358755</v>
      </c>
      <c r="Q1648" s="49" t="n">
        <v>4.103810707241214</v>
      </c>
      <c r="R1648" s="49" t="n">
        <v>4.022873696082804</v>
      </c>
      <c r="S1648" s="49" t="n">
        <v>3.944155632865973</v>
      </c>
      <c r="T1648" s="49" t="n">
        <v>3.871908198269363</v>
      </c>
      <c r="U1648" s="49" t="n">
        <v>3.799261122143507</v>
      </c>
      <c r="V1648" s="49" t="n">
        <v>3.726709053164143</v>
      </c>
      <c r="W1648" s="49" t="n">
        <v>3.663941095322623</v>
      </c>
      <c r="X1648" s="49" t="n">
        <v>3.604004922599278</v>
      </c>
      <c r="Y1648" s="49" t="n">
        <v>3.545576418563721</v>
      </c>
      <c r="Z1648" s="49" t="n">
        <v>3.495406354591525</v>
      </c>
      <c r="AA1648" s="49" t="n">
        <v>3.385414269733571</v>
      </c>
      <c r="AB1648" s="49" t="n">
        <v>3.323025952965718</v>
      </c>
      <c r="AC1648" s="49" t="n">
        <v>3.26290464186145</v>
      </c>
      <c r="AD1648" s="49" t="n">
        <v>3.204852508957449</v>
      </c>
      <c r="AE1648" s="49" t="n">
        <v>3.148696996549387</v>
      </c>
      <c r="AF1648" s="50" t="n">
        <v>3.094286679335617</v>
      </c>
    </row>
    <row r="1649" hidden="1" s="108">
      <c r="A1649" s="49" t="inlineStr">
        <is>
          <t>Cameroon_Offshore_1_low_temp_optimistic</t>
        </is>
      </c>
      <c r="B1649" s="49" t="n">
        <v>19.41574519174997</v>
      </c>
      <c r="C1649" s="49" t="n">
        <v>18.6979218421756</v>
      </c>
      <c r="D1649" s="49" t="n">
        <v>18.10153062716806</v>
      </c>
      <c r="E1649" s="49" t="n">
        <v>17.59144120899178</v>
      </c>
      <c r="F1649" s="49" t="n">
        <v>17.14564522530272</v>
      </c>
      <c r="G1649" s="49" t="n">
        <v>16.7494881525615</v>
      </c>
      <c r="H1649" s="49" t="n">
        <v>16.39274527333222</v>
      </c>
      <c r="I1649" s="49" t="n">
        <v>16.06801362828347</v>
      </c>
      <c r="J1649" s="49" t="n">
        <v>15.769769681012</v>
      </c>
      <c r="K1649" s="49" t="n">
        <v>15.49378817403178</v>
      </c>
      <c r="L1649" s="49" t="n">
        <v>15.2367683659358</v>
      </c>
      <c r="M1649" s="49" t="n">
        <v>14.73424167544757</v>
      </c>
      <c r="N1649" s="49" t="n">
        <v>14.30224466119066</v>
      </c>
      <c r="O1649" s="49" t="n">
        <v>13.91618996644211</v>
      </c>
      <c r="P1649" s="49" t="n">
        <v>13.565779302118</v>
      </c>
      <c r="Q1649" s="49" t="n">
        <v>13.24464022902219</v>
      </c>
      <c r="R1649" s="49" t="n">
        <v>12.95054533526578</v>
      </c>
      <c r="S1649" s="49" t="n">
        <v>12.67344242849414</v>
      </c>
      <c r="T1649" s="49" t="n">
        <v>12.41400468110618</v>
      </c>
      <c r="U1649" s="49" t="n">
        <v>12.17338731856522</v>
      </c>
      <c r="V1649" s="49" t="n">
        <v>11.93898359898539</v>
      </c>
      <c r="W1649" s="49" t="n">
        <v>11.67055370542053</v>
      </c>
      <c r="X1649" s="49" t="n">
        <v>11.4153927722936</v>
      </c>
      <c r="Y1649" s="49" t="n">
        <v>11.17822965828896</v>
      </c>
      <c r="Z1649" s="49" t="n">
        <v>10.96844936330137</v>
      </c>
      <c r="AA1649" s="49" t="n">
        <v>10.64956722266262</v>
      </c>
      <c r="AB1649" s="49" t="n">
        <v>10.43711379944006</v>
      </c>
      <c r="AC1649" s="49" t="n">
        <v>10.23695895147252</v>
      </c>
      <c r="AD1649" s="49" t="n">
        <v>10.04750706665632</v>
      </c>
      <c r="AE1649" s="49" t="n">
        <v>9.867448676324612</v>
      </c>
      <c r="AF1649" s="50" t="n">
        <v>9.695695864864053</v>
      </c>
    </row>
    <row r="1650" hidden="1" s="108">
      <c r="A1650" s="49" t="inlineStr">
        <is>
          <t>Cameroon_PV_4_low_temp_optimistic</t>
        </is>
      </c>
      <c r="B1650" s="49" t="n">
        <v>3.665989613135717</v>
      </c>
      <c r="C1650" s="49" t="n">
        <v>3.472769781058886</v>
      </c>
      <c r="D1650" s="49" t="n">
        <v>3.311812581959965</v>
      </c>
      <c r="E1650" s="49" t="n">
        <v>3.173682318962552</v>
      </c>
      <c r="F1650" s="49" t="n">
        <v>3.052455520892224</v>
      </c>
      <c r="G1650" s="49" t="n">
        <v>2.944194728851014</v>
      </c>
      <c r="H1650" s="49" t="n">
        <v>2.84616339528189</v>
      </c>
      <c r="I1650" s="49" t="n">
        <v>2.756390425960511</v>
      </c>
      <c r="J1650" s="49" t="n">
        <v>2.673413822980141</v>
      </c>
      <c r="K1650" s="49" t="n">
        <v>2.59612228014067</v>
      </c>
      <c r="L1650" s="49" t="n">
        <v>2.52365329324287</v>
      </c>
      <c r="M1650" s="49" t="n">
        <v>2.436635722341174</v>
      </c>
      <c r="N1650" s="49" t="n">
        <v>2.35643025128325</v>
      </c>
      <c r="O1650" s="49" t="n">
        <v>2.280867734221176</v>
      </c>
      <c r="P1650" s="49" t="n">
        <v>2.209512647408233</v>
      </c>
      <c r="Q1650" s="49" t="n">
        <v>2.140997598781706</v>
      </c>
      <c r="R1650" s="49" t="n">
        <v>2.074492622185871</v>
      </c>
      <c r="S1650" s="49" t="n">
        <v>2.011626286252614</v>
      </c>
      <c r="T1650" s="49" t="n">
        <v>1.951161546976873</v>
      </c>
      <c r="U1650" s="49" t="n">
        <v>1.893268564086228</v>
      </c>
      <c r="V1650" s="49" t="n">
        <v>1.836958129869564</v>
      </c>
      <c r="W1650" s="49" t="n">
        <v>1.780268337284509</v>
      </c>
      <c r="X1650" s="49" t="n">
        <v>1.724536188258261</v>
      </c>
      <c r="Y1650" s="49" t="n">
        <v>1.67118274653532</v>
      </c>
      <c r="Z1650" s="49" t="n">
        <v>1.625440601402064</v>
      </c>
      <c r="AA1650" s="49" t="n">
        <v>1.547910266870788</v>
      </c>
      <c r="AB1650" s="49" t="n">
        <v>1.496853882074396</v>
      </c>
      <c r="AC1650" s="49" t="n">
        <v>1.447905901867273</v>
      </c>
      <c r="AD1650" s="49" t="n">
        <v>1.400830933331209</v>
      </c>
      <c r="AE1650" s="49" t="n">
        <v>1.355431164972954</v>
      </c>
      <c r="AF1650" s="50" t="n">
        <v>1.311538857679086</v>
      </c>
    </row>
    <row r="1651" hidden="1" s="108">
      <c r="A1651" s="49" t="inlineStr">
        <is>
          <t>Cameroon_Onshore_3_high_temp_optimistic</t>
        </is>
      </c>
      <c r="B1651" s="49" t="n">
        <v>7.06830794889367</v>
      </c>
      <c r="C1651" s="49" t="n">
        <v>6.75493856570054</v>
      </c>
      <c r="D1651" s="49" t="n">
        <v>6.458487529128155</v>
      </c>
      <c r="E1651" s="49" t="n">
        <v>6.174569817379994</v>
      </c>
      <c r="F1651" s="49" t="n">
        <v>5.900029856131926</v>
      </c>
      <c r="G1651" s="49" t="n">
        <v>5.632508920321604</v>
      </c>
      <c r="H1651" s="49" t="n">
        <v>5.370185301806734</v>
      </c>
      <c r="I1651" s="49" t="n">
        <v>5.111610710339898</v>
      </c>
      <c r="J1651" s="49" t="n">
        <v>4.855603117677124</v>
      </c>
      <c r="K1651" s="49" t="n">
        <v>4.60117415858801</v>
      </c>
      <c r="L1651" s="49" t="n">
        <v>4.347478468419252</v>
      </c>
      <c r="M1651" s="49" t="n">
        <v>4.251111583583263</v>
      </c>
      <c r="N1651" s="49" t="n">
        <v>4.176955374614771</v>
      </c>
      <c r="O1651" s="49" t="n">
        <v>4.105235738952649</v>
      </c>
      <c r="P1651" s="49" t="n">
        <v>4.03611024794346</v>
      </c>
      <c r="Q1651" s="49" t="n">
        <v>3.970286868301768</v>
      </c>
      <c r="R1651" s="49" t="n">
        <v>3.905602923004066</v>
      </c>
      <c r="S1651" s="49" t="n">
        <v>3.842409737869277</v>
      </c>
      <c r="T1651" s="49" t="n">
        <v>3.784483009789747</v>
      </c>
      <c r="U1651" s="49" t="n">
        <v>3.725791141036042</v>
      </c>
      <c r="V1651" s="49" t="n">
        <v>3.666772889621359</v>
      </c>
      <c r="W1651" s="49" t="n">
        <v>3.616037822686123</v>
      </c>
      <c r="X1651" s="49" t="n">
        <v>3.567474025709171</v>
      </c>
      <c r="Y1651" s="49" t="n">
        <v>3.519918372345228</v>
      </c>
      <c r="Z1651" s="49" t="n">
        <v>3.479448396802015</v>
      </c>
      <c r="AA1651" s="49" t="n">
        <v>3.384804803170375</v>
      </c>
      <c r="AB1651" s="49" t="n">
        <v>3.332577036107238</v>
      </c>
      <c r="AC1651" s="49" t="n">
        <v>3.282057451153332</v>
      </c>
      <c r="AD1651" s="49" t="n">
        <v>3.233084936929953</v>
      </c>
      <c r="AE1651" s="49" t="n">
        <v>3.185519332912337</v>
      </c>
      <c r="AF1651" s="50" t="n">
        <v>3.139237976174772</v>
      </c>
    </row>
    <row r="1652" hidden="1" s="108">
      <c r="A1652" s="49" t="inlineStr">
        <is>
          <t>Cameroon_Offshore_1_high_temp_optimistic</t>
        </is>
      </c>
      <c r="B1652" s="49" t="n">
        <v>19.96035804963051</v>
      </c>
      <c r="C1652" s="49" t="n">
        <v>19.08371828988594</v>
      </c>
      <c r="D1652" s="49" t="n">
        <v>18.31418670727421</v>
      </c>
      <c r="E1652" s="49" t="n">
        <v>17.61853648107262</v>
      </c>
      <c r="F1652" s="49" t="n">
        <v>16.97570504328901</v>
      </c>
      <c r="G1652" s="49" t="n">
        <v>16.37143058026748</v>
      </c>
      <c r="H1652" s="49" t="n">
        <v>15.79552803292529</v>
      </c>
      <c r="I1652" s="49" t="n">
        <v>15.2403867021165</v>
      </c>
      <c r="J1652" s="49" t="n">
        <v>14.70008568440413</v>
      </c>
      <c r="K1652" s="49" t="n">
        <v>14.16984414455658</v>
      </c>
      <c r="L1652" s="49" t="n">
        <v>13.6456633012347</v>
      </c>
      <c r="M1652" s="49" t="n">
        <v>13.24952163753234</v>
      </c>
      <c r="N1652" s="49" t="n">
        <v>12.91133327489991</v>
      </c>
      <c r="O1652" s="49" t="n">
        <v>12.61040947507724</v>
      </c>
      <c r="P1652" s="49" t="n">
        <v>12.33819839843595</v>
      </c>
      <c r="Q1652" s="49" t="n">
        <v>12.08945322026245</v>
      </c>
      <c r="R1652" s="49" t="n">
        <v>11.86247842576507</v>
      </c>
      <c r="S1652" s="49" t="n">
        <v>11.64869129165249</v>
      </c>
      <c r="T1652" s="49" t="n">
        <v>11.4488318456953</v>
      </c>
      <c r="U1652" s="49" t="n">
        <v>11.26407156752347</v>
      </c>
      <c r="V1652" s="49" t="n">
        <v>11.08341471094869</v>
      </c>
      <c r="W1652" s="49" t="n">
        <v>10.87069334570041</v>
      </c>
      <c r="X1652" s="49" t="n">
        <v>10.66840445517383</v>
      </c>
      <c r="Y1652" s="49" t="n">
        <v>10.48090137688685</v>
      </c>
      <c r="Z1652" s="49" t="n">
        <v>10.31676777943961</v>
      </c>
      <c r="AA1652" s="49" t="n">
        <v>10.05347213923138</v>
      </c>
      <c r="AB1652" s="49" t="n">
        <v>9.884589401833342</v>
      </c>
      <c r="AC1652" s="49" t="n">
        <v>9.72583347935384</v>
      </c>
      <c r="AD1652" s="49" t="n">
        <v>9.57587301792806</v>
      </c>
      <c r="AE1652" s="49" t="n">
        <v>9.433618808167809</v>
      </c>
      <c r="AF1652" s="50" t="n">
        <v>9.298168966505171</v>
      </c>
    </row>
    <row r="1653" hidden="1" s="108">
      <c r="A1653" s="49" t="inlineStr">
        <is>
          <t>Cameroon_PV_4_high_temp_optimistic</t>
        </is>
      </c>
      <c r="B1653" s="49" t="n">
        <v>6.539398629143327</v>
      </c>
      <c r="C1653" s="49" t="n">
        <v>6.092158602907475</v>
      </c>
      <c r="D1653" s="49" t="n">
        <v>5.679089031875025</v>
      </c>
      <c r="E1653" s="49" t="n">
        <v>5.289582660293454</v>
      </c>
      <c r="F1653" s="49" t="n">
        <v>4.916934000122438</v>
      </c>
      <c r="G1653" s="49" t="n">
        <v>4.556647139735061</v>
      </c>
      <c r="H1653" s="49" t="n">
        <v>4.205563886668625</v>
      </c>
      <c r="I1653" s="49" t="n">
        <v>3.861379411846775</v>
      </c>
      <c r="J1653" s="49" t="n">
        <v>3.522356631395085</v>
      </c>
      <c r="K1653" s="49" t="n">
        <v>3.187149411652302</v>
      </c>
      <c r="L1653" s="49" t="n">
        <v>2.854688635372064</v>
      </c>
      <c r="M1653" s="49" t="n">
        <v>2.776548714277344</v>
      </c>
      <c r="N1653" s="49" t="n">
        <v>2.704061048718243</v>
      </c>
      <c r="O1653" s="49" t="n">
        <v>2.635321405656674</v>
      </c>
      <c r="P1653" s="49" t="n">
        <v>2.569982662577294</v>
      </c>
      <c r="Q1653" s="49" t="n">
        <v>2.50683344735221</v>
      </c>
      <c r="R1653" s="49" t="n">
        <v>2.445138805203013</v>
      </c>
      <c r="S1653" s="49" t="n">
        <v>2.386432357114447</v>
      </c>
      <c r="T1653" s="49" t="n">
        <v>2.329602498701057</v>
      </c>
      <c r="U1653" s="49" t="n">
        <v>2.274835209676825</v>
      </c>
      <c r="V1653" s="49" t="n">
        <v>2.221230610145991</v>
      </c>
      <c r="W1653" s="49" t="n">
        <v>2.166868180155469</v>
      </c>
      <c r="X1653" s="49" t="n">
        <v>2.113121949153761</v>
      </c>
      <c r="Y1653" s="49" t="n">
        <v>2.061351583024423</v>
      </c>
      <c r="Z1653" s="49" t="n">
        <v>2.016567659445876</v>
      </c>
      <c r="AA1653" s="49" t="n">
        <v>1.94117896622339</v>
      </c>
      <c r="AB1653" s="49" t="n">
        <v>1.890763853061248</v>
      </c>
      <c r="AC1653" s="49" t="n">
        <v>1.842133210365825</v>
      </c>
      <c r="AD1653" s="49" t="n">
        <v>1.795082290080462</v>
      </c>
      <c r="AE1653" s="49" t="n">
        <v>1.749439491461767</v>
      </c>
      <c r="AF1653" s="50" t="n">
        <v>1.705059710038883</v>
      </c>
    </row>
    <row r="1654" hidden="1" s="108">
      <c r="A1654" s="49" t="inlineStr">
        <is>
          <t>South_Africa_Onshore_3_low_temp_optimistic</t>
        </is>
      </c>
      <c r="B1654" s="49" t="n">
        <v>5.529356193589237</v>
      </c>
      <c r="C1654" s="49" t="n">
        <v>5.366741048874871</v>
      </c>
      <c r="D1654" s="49" t="n">
        <v>5.222985504600794</v>
      </c>
      <c r="E1654" s="49" t="n">
        <v>5.093951977528007</v>
      </c>
      <c r="F1654" s="49" t="n">
        <v>4.976708293884365</v>
      </c>
      <c r="G1654" s="49" t="n">
        <v>4.869105243037576</v>
      </c>
      <c r="H1654" s="49" t="n">
        <v>4.769523297198647</v>
      </c>
      <c r="I1654" s="49" t="n">
        <v>4.67671350555274</v>
      </c>
      <c r="J1654" s="49" t="n">
        <v>4.58969360182295</v>
      </c>
      <c r="K1654" s="49" t="n">
        <v>4.507677911518155</v>
      </c>
      <c r="L1654" s="49" t="n">
        <v>4.430028721483407</v>
      </c>
      <c r="M1654" s="49" t="n">
        <v>4.313172964457596</v>
      </c>
      <c r="N1654" s="49" t="n">
        <v>4.221470180310415</v>
      </c>
      <c r="O1654" s="49" t="n">
        <v>4.133036151352185</v>
      </c>
      <c r="P1654" s="49" t="n">
        <v>4.048006908277345</v>
      </c>
      <c r="Q1654" s="49" t="n">
        <v>3.967114953676337</v>
      </c>
      <c r="R1654" s="49" t="n">
        <v>3.887974461662352</v>
      </c>
      <c r="S1654" s="49" t="n">
        <v>3.810944758051876</v>
      </c>
      <c r="T1654" s="49" t="n">
        <v>3.74006529970961</v>
      </c>
      <c r="U1654" s="49" t="n">
        <v>3.668804937682823</v>
      </c>
      <c r="V1654" s="49" t="n">
        <v>3.597633935205902</v>
      </c>
      <c r="W1654" s="49" t="n">
        <v>3.535920566939797</v>
      </c>
      <c r="X1654" s="49" t="n">
        <v>3.476859108988104</v>
      </c>
      <c r="Y1654" s="49" t="n">
        <v>3.419190017425876</v>
      </c>
      <c r="Z1654" s="49" t="n">
        <v>3.369315762834368</v>
      </c>
      <c r="AA1654" s="49" t="n">
        <v>3.262665112898425</v>
      </c>
      <c r="AB1654" s="49" t="n">
        <v>3.201137129788394</v>
      </c>
      <c r="AC1654" s="49" t="n">
        <v>3.141719886246474</v>
      </c>
      <c r="AD1654" s="49" t="n">
        <v>3.084223336289484</v>
      </c>
      <c r="AE1654" s="49" t="n">
        <v>3.028481559501351</v>
      </c>
      <c r="AF1654" s="50" t="n">
        <v>2.974348807372626</v>
      </c>
    </row>
    <row r="1655" hidden="1" s="108">
      <c r="A1655" s="49" t="inlineStr">
        <is>
          <t>South_Africa_Offshore_1_low_temp_optimistic</t>
        </is>
      </c>
      <c r="B1655" s="49" t="n">
        <v>5.122322098511289</v>
      </c>
      <c r="C1655" s="49" t="n">
        <v>4.938542636461451</v>
      </c>
      <c r="D1655" s="49" t="n">
        <v>4.784466046234299</v>
      </c>
      <c r="E1655" s="49" t="n">
        <v>4.651509967393013</v>
      </c>
      <c r="F1655" s="49" t="n">
        <v>4.534297652494375</v>
      </c>
      <c r="G1655" s="49" t="n">
        <v>4.429248849919824</v>
      </c>
      <c r="H1655" s="49" t="n">
        <v>4.333865482241408</v>
      </c>
      <c r="I1655" s="49" t="n">
        <v>4.24633881083879</v>
      </c>
      <c r="J1655" s="49" t="n">
        <v>4.165319229701348</v>
      </c>
      <c r="K1655" s="49" t="n">
        <v>4.089774295813753</v>
      </c>
      <c r="L1655" s="49" t="n">
        <v>4.018897421373673</v>
      </c>
      <c r="M1655" s="49" t="n">
        <v>3.887237261247572</v>
      </c>
      <c r="N1655" s="49" t="n">
        <v>3.772897642273008</v>
      </c>
      <c r="O1655" s="49" t="n">
        <v>3.669870857684849</v>
      </c>
      <c r="P1655" s="49" t="n">
        <v>3.575639900566724</v>
      </c>
      <c r="Q1655" s="49" t="n">
        <v>3.488646824655524</v>
      </c>
      <c r="R1655" s="49" t="n">
        <v>3.408346318607571</v>
      </c>
      <c r="S1655" s="49" t="n">
        <v>3.332281457216077</v>
      </c>
      <c r="T1655" s="49" t="n">
        <v>3.260615552251612</v>
      </c>
      <c r="U1655" s="49" t="n">
        <v>3.193629719687466</v>
      </c>
      <c r="V1655" s="49" t="n">
        <v>3.128242918603117</v>
      </c>
      <c r="W1655" s="49" t="n">
        <v>3.054528569106602</v>
      </c>
      <c r="X1655" s="49" t="n">
        <v>2.984163584903735</v>
      </c>
      <c r="Y1655" s="49" t="n">
        <v>2.918305830484476</v>
      </c>
      <c r="Z1655" s="49" t="n">
        <v>2.859253303303024</v>
      </c>
      <c r="AA1655" s="49" t="n">
        <v>2.773622691251528</v>
      </c>
      <c r="AB1655" s="49" t="n">
        <v>2.714131022712723</v>
      </c>
      <c r="AC1655" s="49" t="n">
        <v>2.657759750939192</v>
      </c>
      <c r="AD1655" s="49" t="n">
        <v>2.604120539438837</v>
      </c>
      <c r="AE1655" s="49" t="n">
        <v>2.552894850585893</v>
      </c>
      <c r="AF1655" s="50" t="n">
        <v>2.503818206263806</v>
      </c>
    </row>
    <row r="1656" hidden="1" s="108">
      <c r="A1656" s="49" t="inlineStr">
        <is>
          <t>South_Africa_Offshore_2_low_temp_optimistic</t>
        </is>
      </c>
      <c r="B1656" s="49" t="n">
        <v>6.767419081925745</v>
      </c>
      <c r="C1656" s="49" t="n">
        <v>6.521203364235183</v>
      </c>
      <c r="D1656" s="49" t="n">
        <v>6.315652650682833</v>
      </c>
      <c r="E1656" s="49" t="n">
        <v>6.139010151706723</v>
      </c>
      <c r="F1656" s="49" t="n">
        <v>5.983910438515881</v>
      </c>
      <c r="G1656" s="49" t="n">
        <v>5.84544909656231</v>
      </c>
      <c r="H1656" s="49" t="n">
        <v>5.720204177904718</v>
      </c>
      <c r="I1656" s="49" t="n">
        <v>5.605698056888082</v>
      </c>
      <c r="J1656" s="49" t="n">
        <v>5.50008207118991</v>
      </c>
      <c r="K1656" s="49" t="n">
        <v>5.401942037970056</v>
      </c>
      <c r="L1656" s="49" t="n">
        <v>5.31017317155397</v>
      </c>
      <c r="M1656" s="49" t="n">
        <v>5.135663068200698</v>
      </c>
      <c r="N1656" s="49" t="n">
        <v>4.984821519666</v>
      </c>
      <c r="O1656" s="49" t="n">
        <v>4.849420996942831</v>
      </c>
      <c r="P1656" s="49" t="n">
        <v>4.726015361874294</v>
      </c>
      <c r="Q1656" s="49" t="n">
        <v>4.612472017693136</v>
      </c>
      <c r="R1656" s="49" t="n">
        <v>4.508045555269553</v>
      </c>
      <c r="S1656" s="49" t="n">
        <v>4.409371060342894</v>
      </c>
      <c r="T1656" s="49" t="n">
        <v>4.316673620164871</v>
      </c>
      <c r="U1656" s="49" t="n">
        <v>4.230339776895913</v>
      </c>
      <c r="V1656" s="49" t="n">
        <v>4.146148620181378</v>
      </c>
      <c r="W1656" s="49" t="n">
        <v>4.050452871875071</v>
      </c>
      <c r="X1656" s="49" t="n">
        <v>3.959309785291349</v>
      </c>
      <c r="Y1656" s="49" t="n">
        <v>3.87430815581716</v>
      </c>
      <c r="Z1656" s="49" t="n">
        <v>3.798600360653206</v>
      </c>
      <c r="AA1656" s="49" t="n">
        <v>3.686420155441773</v>
      </c>
      <c r="AB1656" s="49" t="n">
        <v>3.610040611429814</v>
      </c>
      <c r="AC1656" s="49" t="n">
        <v>3.537907279646563</v>
      </c>
      <c r="AD1656" s="49" t="n">
        <v>3.469489150462262</v>
      </c>
      <c r="AE1656" s="49" t="n">
        <v>3.40435075052293</v>
      </c>
      <c r="AF1656" s="50" t="n">
        <v>3.342130596452401</v>
      </c>
    </row>
    <row r="1657" hidden="1" s="108">
      <c r="A1657" s="49" t="inlineStr">
        <is>
          <t>South_Africa_PV_4_low_temp_optimistic</t>
        </is>
      </c>
      <c r="B1657" s="49" t="n">
        <v>4.776238014200754</v>
      </c>
      <c r="C1657" s="49" t="n">
        <v>4.522432306866478</v>
      </c>
      <c r="D1657" s="49" t="n">
        <v>4.311258851204062</v>
      </c>
      <c r="E1657" s="49" t="n">
        <v>4.130246955487022</v>
      </c>
      <c r="F1657" s="49" t="n">
        <v>3.971567896405503</v>
      </c>
      <c r="G1657" s="49" t="n">
        <v>3.830017775852237</v>
      </c>
      <c r="H1657" s="49" t="n">
        <v>3.701979882786404</v>
      </c>
      <c r="I1657" s="49" t="n">
        <v>3.584849166273174</v>
      </c>
      <c r="J1657" s="49" t="n">
        <v>3.476693419763176</v>
      </c>
      <c r="K1657" s="49" t="n">
        <v>3.376043925235072</v>
      </c>
      <c r="L1657" s="49" t="n">
        <v>3.281760790733098</v>
      </c>
      <c r="M1657" s="49" t="n">
        <v>3.168357218469305</v>
      </c>
      <c r="N1657" s="49" t="n">
        <v>3.063941095405407</v>
      </c>
      <c r="O1657" s="49" t="n">
        <v>2.965646424934464</v>
      </c>
      <c r="P1657" s="49" t="n">
        <v>2.872898757885487</v>
      </c>
      <c r="Q1657" s="49" t="n">
        <v>2.783891121581692</v>
      </c>
      <c r="R1657" s="49" t="n">
        <v>2.697526749206853</v>
      </c>
      <c r="S1657" s="49" t="n">
        <v>2.615960327758297</v>
      </c>
      <c r="T1657" s="49" t="n">
        <v>2.537556706153434</v>
      </c>
      <c r="U1657" s="49" t="n">
        <v>2.462541760662675</v>
      </c>
      <c r="V1657" s="49" t="n">
        <v>2.38960762881321</v>
      </c>
      <c r="W1657" s="49" t="n">
        <v>2.316134926096818</v>
      </c>
      <c r="X1657" s="49" t="n">
        <v>2.24391135682936</v>
      </c>
      <c r="Y1657" s="49" t="n">
        <v>2.174816255746737</v>
      </c>
      <c r="Z1657" s="49" t="n">
        <v>2.115768159106422</v>
      </c>
      <c r="AA1657" s="49" t="n">
        <v>2.014670650165611</v>
      </c>
      <c r="AB1657" s="49" t="n">
        <v>1.948563081811191</v>
      </c>
      <c r="AC1657" s="49" t="n">
        <v>1.885225248503466</v>
      </c>
      <c r="AD1657" s="49" t="n">
        <v>1.824345346684941</v>
      </c>
      <c r="AE1657" s="49" t="n">
        <v>1.765661368387605</v>
      </c>
      <c r="AF1657" s="50" t="n">
        <v>1.708951151291743</v>
      </c>
    </row>
    <row r="1658" hidden="1" s="108">
      <c r="A1658" s="49" t="inlineStr">
        <is>
          <t>South_Africa_Onshore_3_high_temp_optimistic</t>
        </is>
      </c>
      <c r="B1658" s="49" t="n">
        <v>6.957098932592556</v>
      </c>
      <c r="C1658" s="49" t="n">
        <v>6.65153080942367</v>
      </c>
      <c r="D1658" s="49" t="n">
        <v>6.361605214586081</v>
      </c>
      <c r="E1658" s="49" t="n">
        <v>6.082879969720676</v>
      </c>
      <c r="F1658" s="49" t="n">
        <v>5.81212116979864</v>
      </c>
      <c r="G1658" s="49" t="n">
        <v>5.546873829108254</v>
      </c>
      <c r="H1658" s="49" t="n">
        <v>5.285203428159607</v>
      </c>
      <c r="I1658" s="49" t="n">
        <v>5.025532588869091</v>
      </c>
      <c r="J1658" s="49" t="n">
        <v>4.76653346725703</v>
      </c>
      <c r="K1658" s="49" t="n">
        <v>4.507054170677796</v>
      </c>
      <c r="L1658" s="49" t="n">
        <v>4.246066674377041</v>
      </c>
      <c r="M1658" s="49" t="n">
        <v>4.152099422068261</v>
      </c>
      <c r="N1658" s="49" t="n">
        <v>4.079450861073347</v>
      </c>
      <c r="O1658" s="49" t="n">
        <v>4.009143468954396</v>
      </c>
      <c r="P1658" s="49" t="n">
        <v>3.941328145653688</v>
      </c>
      <c r="Q1658" s="49" t="n">
        <v>3.876683865299034</v>
      </c>
      <c r="R1658" s="49" t="n">
        <v>3.813135227747068</v>
      </c>
      <c r="S1658" s="49" t="n">
        <v>3.751019158125448</v>
      </c>
      <c r="T1658" s="49" t="n">
        <v>3.693957767452411</v>
      </c>
      <c r="U1658" s="49" t="n">
        <v>3.63616409952555</v>
      </c>
      <c r="V1658" s="49" t="n">
        <v>3.57805914292483</v>
      </c>
      <c r="W1658" s="49" t="n">
        <v>3.52789573791657</v>
      </c>
      <c r="X1658" s="49" t="n">
        <v>3.47981465829346</v>
      </c>
      <c r="Y1658" s="49" t="n">
        <v>3.432699905674712</v>
      </c>
      <c r="Z1658" s="49" t="n">
        <v>3.392379795125095</v>
      </c>
      <c r="AA1658" s="49" t="n">
        <v>3.300107348677114</v>
      </c>
      <c r="AB1658" s="49" t="n">
        <v>3.248512818192385</v>
      </c>
      <c r="AC1658" s="49" t="n">
        <v>3.198555945991701</v>
      </c>
      <c r="AD1658" s="49" t="n">
        <v>3.150081893305877</v>
      </c>
      <c r="AE1658" s="49" t="n">
        <v>3.102955944865538</v>
      </c>
      <c r="AF1658" s="50" t="n">
        <v>3.057060192124065</v>
      </c>
    </row>
    <row r="1659" hidden="1" s="108">
      <c r="A1659" s="49" t="inlineStr">
        <is>
          <t>South_Africa_Offshore_1_high_temp_optimistic</t>
        </is>
      </c>
      <c r="B1659" s="49" t="n">
        <v>6.420925916310996</v>
      </c>
      <c r="C1659" s="49" t="n">
        <v>6.101067880981736</v>
      </c>
      <c r="D1659" s="49" t="n">
        <v>5.807785655763606</v>
      </c>
      <c r="E1659" s="49" t="n">
        <v>5.532832444320619</v>
      </c>
      <c r="F1659" s="49" t="n">
        <v>5.270999802585916</v>
      </c>
      <c r="G1659" s="49" t="n">
        <v>5.018782768134893</v>
      </c>
      <c r="H1659" s="49" t="n">
        <v>4.773702375835136</v>
      </c>
      <c r="I1659" s="49" t="n">
        <v>4.53393260069361</v>
      </c>
      <c r="J1659" s="49" t="n">
        <v>4.298081421755821</v>
      </c>
      <c r="K1659" s="49" t="n">
        <v>4.065055568208313</v>
      </c>
      <c r="L1659" s="49" t="n">
        <v>3.833973344263396</v>
      </c>
      <c r="M1659" s="49" t="n">
        <v>3.726883321071918</v>
      </c>
      <c r="N1659" s="49" t="n">
        <v>3.633995011659044</v>
      </c>
      <c r="O1659" s="49" t="n">
        <v>3.550252940670366</v>
      </c>
      <c r="P1659" s="49" t="n">
        <v>3.473567714730774</v>
      </c>
      <c r="Q1659" s="49" t="n">
        <v>3.402657521177218</v>
      </c>
      <c r="R1659" s="49" t="n">
        <v>3.3371085950884</v>
      </c>
      <c r="S1659" s="49" t="n">
        <v>3.274822944607531</v>
      </c>
      <c r="T1659" s="49" t="n">
        <v>3.215981908018383</v>
      </c>
      <c r="U1659" s="49" t="n">
        <v>3.160872393395545</v>
      </c>
      <c r="V1659" s="49" t="n">
        <v>3.106805563635353</v>
      </c>
      <c r="W1659" s="49" t="n">
        <v>3.044943986355148</v>
      </c>
      <c r="X1659" s="49" t="n">
        <v>2.985665611859836</v>
      </c>
      <c r="Y1659" s="49" t="n">
        <v>2.930033950932278</v>
      </c>
      <c r="Z1659" s="49" t="n">
        <v>2.880146308080787</v>
      </c>
      <c r="AA1659" s="49" t="n">
        <v>2.806047577616981</v>
      </c>
      <c r="AB1659" s="49" t="n">
        <v>2.755060278972983</v>
      </c>
      <c r="AC1659" s="49" t="n">
        <v>2.706577434560438</v>
      </c>
      <c r="AD1659" s="49" t="n">
        <v>2.660272823513167</v>
      </c>
      <c r="AE1659" s="49" t="n">
        <v>2.615879526842534</v>
      </c>
      <c r="AF1659" s="50" t="n">
        <v>2.57317650366496</v>
      </c>
    </row>
    <row r="1660" hidden="1" s="108">
      <c r="A1660" s="49" t="inlineStr">
        <is>
          <t>South_Africa_Offshore_2_high_temp_optimistic</t>
        </is>
      </c>
      <c r="B1660" s="49" t="n">
        <v>7.882887149648125</v>
      </c>
      <c r="C1660" s="49" t="n">
        <v>7.502614746057937</v>
      </c>
      <c r="D1660" s="49" t="n">
        <v>7.158459750768504</v>
      </c>
      <c r="E1660" s="49" t="n">
        <v>6.839487205241427</v>
      </c>
      <c r="F1660" s="49" t="n">
        <v>6.538808236482898</v>
      </c>
      <c r="G1660" s="49" t="n">
        <v>6.251802758672719</v>
      </c>
      <c r="H1660" s="49" t="n">
        <v>5.975217684291714</v>
      </c>
      <c r="I1660" s="49" t="n">
        <v>5.706670511479032</v>
      </c>
      <c r="J1660" s="49" t="n">
        <v>5.444358111732762</v>
      </c>
      <c r="K1660" s="49" t="n">
        <v>5.186876921679067</v>
      </c>
      <c r="L1660" s="49" t="n">
        <v>4.933107136334007</v>
      </c>
      <c r="M1660" s="49" t="n">
        <v>4.793203090681787</v>
      </c>
      <c r="N1660" s="49" t="n">
        <v>4.67261102156207</v>
      </c>
      <c r="O1660" s="49" t="n">
        <v>4.564449778642126</v>
      </c>
      <c r="P1660" s="49" t="n">
        <v>4.465876002465508</v>
      </c>
      <c r="Q1660" s="49" t="n">
        <v>4.37514556979468</v>
      </c>
      <c r="R1660" s="49" t="n">
        <v>4.291696224845888</v>
      </c>
      <c r="S1660" s="49" t="n">
        <v>4.212671679358937</v>
      </c>
      <c r="T1660" s="49" t="n">
        <v>4.138319671272303</v>
      </c>
      <c r="U1660" s="49" t="n">
        <v>4.069031790619493</v>
      </c>
      <c r="V1660" s="49" t="n">
        <v>4.001146117995073</v>
      </c>
      <c r="W1660" s="49" t="n">
        <v>3.922605484084363</v>
      </c>
      <c r="X1660" s="49" t="n">
        <v>3.847566074837557</v>
      </c>
      <c r="Y1660" s="49" t="n">
        <v>3.77747745966162</v>
      </c>
      <c r="Z1660" s="49" t="n">
        <v>3.715198057133469</v>
      </c>
      <c r="AA1660" s="49" t="n">
        <v>3.619913255629241</v>
      </c>
      <c r="AB1660" s="49" t="n">
        <v>3.556101510581152</v>
      </c>
      <c r="AC1660" s="49" t="n">
        <v>3.495686472517129</v>
      </c>
      <c r="AD1660" s="49" t="n">
        <v>3.438224177124607</v>
      </c>
      <c r="AE1660" s="49" t="n">
        <v>3.383351386885415</v>
      </c>
      <c r="AF1660" s="50" t="n">
        <v>3.330767316541117</v>
      </c>
    </row>
    <row r="1661" hidden="1" ht="17" customHeight="1" s="108" thickBot="1">
      <c r="A1661" s="51" t="inlineStr">
        <is>
          <t>South_Africa_PV_4_high_temp_optimistic</t>
        </is>
      </c>
      <c r="B1661" s="51" t="n">
        <v>8.301321319624082</v>
      </c>
      <c r="C1661" s="51" t="n">
        <v>7.735445929395363</v>
      </c>
      <c r="D1661" s="51" t="n">
        <v>7.214756743112104</v>
      </c>
      <c r="E1661" s="51" t="n">
        <v>6.725080292763884</v>
      </c>
      <c r="F1661" s="51" t="n">
        <v>6.257448900734483</v>
      </c>
      <c r="G1661" s="51" t="n">
        <v>5.805842370363648</v>
      </c>
      <c r="H1661" s="51" t="n">
        <v>5.366024404219718</v>
      </c>
      <c r="I1661" s="51" t="n">
        <v>4.934896139390938</v>
      </c>
      <c r="J1661" s="51" t="n">
        <v>4.510114894576593</v>
      </c>
      <c r="K1661" s="51" t="n">
        <v>4.089858137388799</v>
      </c>
      <c r="L1661" s="51" t="n">
        <v>3.672671334573736</v>
      </c>
      <c r="M1661" s="51" t="n">
        <v>3.57134407907293</v>
      </c>
      <c r="N1661" s="51" t="n">
        <v>3.477505060680592</v>
      </c>
      <c r="O1661" s="51" t="n">
        <v>3.388628751812539</v>
      </c>
      <c r="P1661" s="51" t="n">
        <v>3.304256795593985</v>
      </c>
      <c r="Q1661" s="51" t="n">
        <v>3.22278171298939</v>
      </c>
      <c r="R1661" s="51" t="n">
        <v>3.143228083249574</v>
      </c>
      <c r="S1661" s="51" t="n">
        <v>3.067636211439402</v>
      </c>
      <c r="T1661" s="51" t="n">
        <v>2.994529970934768</v>
      </c>
      <c r="U1661" s="51" t="n">
        <v>2.924158125994775</v>
      </c>
      <c r="V1661" s="51" t="n">
        <v>2.855324908432994</v>
      </c>
      <c r="W1661" s="51" t="n">
        <v>2.785486333603211</v>
      </c>
      <c r="X1661" s="51" t="n">
        <v>2.716457834750879</v>
      </c>
      <c r="Y1661" s="51" t="n">
        <v>2.650047417318203</v>
      </c>
      <c r="Z1661" s="51" t="n">
        <v>2.59291658265852</v>
      </c>
      <c r="AA1661" s="51" t="n">
        <v>2.495084151121864</v>
      </c>
      <c r="AB1661" s="51" t="n">
        <v>2.430448411612507</v>
      </c>
      <c r="AC1661" s="51" t="n">
        <v>2.368174121807743</v>
      </c>
      <c r="AD1661" s="51" t="n">
        <v>2.307988274272899</v>
      </c>
      <c r="AE1661" s="51" t="n">
        <v>2.24966206254173</v>
      </c>
      <c r="AF1661" s="52" t="n">
        <v>2.193002012928228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priority="1" dxfId="4"/>
  </conditionalFormatting>
  <pageMargins left="0.7" right="0.7" top="0.75" bottom="0.75" header="0.3" footer="0.3"/>
  <pageSetup orientation="portrait" paperSize="9" firstPageNumber="4294967295"/>
</worksheet>
</file>

<file path=xl/worksheets/sheet9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3203125" defaultRowHeight="16"/>
  <cols>
    <col width="31.6640625" customWidth="1" style="7" min="1" max="1"/>
    <col width="10.83203125" customWidth="1" style="7" min="2" max="3"/>
    <col width="7.83203125" bestFit="1" customWidth="1" style="7" min="4" max="4"/>
    <col width="5.1640625" bestFit="1" customWidth="1" style="7" min="5" max="13"/>
    <col width="7.83203125" bestFit="1" customWidth="1" style="7" min="14" max="14"/>
    <col width="5.1640625" bestFit="1" customWidth="1" style="7" min="15" max="33"/>
    <col width="7.33203125" bestFit="1" customWidth="1" style="7" min="34" max="34"/>
    <col width="10.83203125" customWidth="1" style="7" min="35" max="51"/>
    <col width="10.83203125" customWidth="1" style="7" min="52" max="16384"/>
  </cols>
  <sheetData>
    <row r="1" ht="17" customHeight="1" s="108">
      <c r="A1" s="43" t="inlineStr">
        <is>
          <t>Parameter</t>
        </is>
      </c>
      <c r="B1" s="8" t="inlineStr">
        <is>
          <t>Reference</t>
        </is>
      </c>
      <c r="C1" s="8" t="inlineStr">
        <is>
          <t>NGR with CCS</t>
        </is>
      </c>
      <c r="D1" s="7" t="n">
        <v>2020</v>
      </c>
      <c r="E1" s="7" t="n">
        <v>2021</v>
      </c>
      <c r="F1" s="7" t="n">
        <v>2022</v>
      </c>
      <c r="G1" s="7" t="n">
        <v>2023</v>
      </c>
      <c r="H1" s="7" t="n">
        <v>2024</v>
      </c>
      <c r="I1" s="8" t="n">
        <v>2025</v>
      </c>
      <c r="J1" s="7" t="n">
        <v>2026</v>
      </c>
      <c r="K1" s="7" t="n">
        <v>2027</v>
      </c>
      <c r="L1" s="7" t="n">
        <v>2028</v>
      </c>
      <c r="M1" s="7" t="n">
        <v>2029</v>
      </c>
      <c r="N1" s="43" t="n">
        <v>2030</v>
      </c>
      <c r="O1" s="7" t="n">
        <v>2031</v>
      </c>
      <c r="P1" s="7" t="n">
        <v>2032</v>
      </c>
      <c r="Q1" s="7" t="n">
        <v>2033</v>
      </c>
      <c r="R1" s="7" t="n">
        <v>2034</v>
      </c>
      <c r="S1" s="7" t="n">
        <v>2035</v>
      </c>
      <c r="T1" s="7" t="n">
        <v>2036</v>
      </c>
      <c r="U1" s="7" t="n">
        <v>2037</v>
      </c>
      <c r="V1" s="7" t="n">
        <v>2038</v>
      </c>
      <c r="W1" s="7" t="n">
        <v>2039</v>
      </c>
      <c r="X1" s="8" t="n">
        <v>2040</v>
      </c>
      <c r="Y1" s="7" t="n">
        <v>2041</v>
      </c>
      <c r="Z1" s="7" t="n">
        <v>2042</v>
      </c>
      <c r="AA1" s="7" t="n">
        <v>2043</v>
      </c>
      <c r="AB1" s="7" t="n">
        <v>2044</v>
      </c>
      <c r="AC1" s="7" t="n">
        <v>2045</v>
      </c>
      <c r="AD1" s="7" t="n">
        <v>2046</v>
      </c>
      <c r="AE1" s="7" t="n">
        <v>2047</v>
      </c>
      <c r="AF1" s="7" t="n">
        <v>2048</v>
      </c>
      <c r="AG1" s="7" t="n">
        <v>2049</v>
      </c>
      <c r="AH1" s="8" t="n">
        <v>2050</v>
      </c>
    </row>
    <row r="2">
      <c r="A2" s="7" t="inlineStr">
        <is>
          <t>LHV H2 [kWh/kg]</t>
        </is>
      </c>
      <c r="B2" s="7" t="inlineStr">
        <is>
          <t>https://www.iea-amf.org/content/fuel_information/ammonia</t>
        </is>
      </c>
      <c r="C2" s="96" t="n">
        <v>33.33</v>
      </c>
      <c r="I2" s="8" t="n"/>
      <c r="N2" s="43" t="n"/>
      <c r="X2" s="8" t="n"/>
      <c r="AH2" s="8" t="n"/>
    </row>
    <row r="3" ht="17" customHeight="1" s="108">
      <c r="A3" s="44" t="inlineStr">
        <is>
          <t>Discount rate [%]</t>
        </is>
      </c>
      <c r="B3" s="44" t="n"/>
      <c r="C3" s="44" t="n">
        <v>0.05</v>
      </c>
      <c r="I3" s="8" t="n"/>
      <c r="N3" s="43" t="n"/>
      <c r="X3" s="8" t="n"/>
      <c r="AH3" s="8" t="n"/>
    </row>
    <row r="4" ht="17" customHeight="1" s="108">
      <c r="A4" s="44" t="inlineStr">
        <is>
          <t>Lifetime [Years]</t>
        </is>
      </c>
      <c r="B4" s="7" t="inlineStr">
        <is>
          <t>IEA 2019</t>
        </is>
      </c>
      <c r="C4" s="45" t="n">
        <v>25</v>
      </c>
      <c r="N4" s="44" t="n"/>
    </row>
    <row r="5" hidden="1" ht="17" customHeight="1" s="108">
      <c r="A5" s="44" t="inlineStr">
        <is>
          <t>Capex [USD/kW]</t>
        </is>
      </c>
      <c r="B5" s="7" t="inlineStr">
        <is>
          <t>IEA 2019</t>
        </is>
      </c>
      <c r="C5" s="45" t="n">
        <v>1680</v>
      </c>
      <c r="D5" s="7">
        <f>C5*C15</f>
        <v/>
      </c>
      <c r="E5" s="7">
        <f>D5+($N5-$D5)/($N$1-$D$1)</f>
        <v/>
      </c>
      <c r="F5" s="7">
        <f>E5+($N5-$D5)/($N$1-$D$1)</f>
        <v/>
      </c>
      <c r="G5" s="7">
        <f>F5+($N5-$D5)/($N$1-$D$1)</f>
        <v/>
      </c>
      <c r="H5" s="7">
        <f>G5+($N5-$D5)/($N$1-$D$1)</f>
        <v/>
      </c>
      <c r="I5" s="7">
        <f>H5+($N5-$D5)/($N$1-$D$1)</f>
        <v/>
      </c>
      <c r="J5" s="7">
        <f>I5+($N5-$D5)/($N$1-$D$1)</f>
        <v/>
      </c>
      <c r="K5" s="7">
        <f>J5+($N5-$D5)/($N$1-$D$1)</f>
        <v/>
      </c>
      <c r="L5" s="7">
        <f>K5+($N5-$D5)/($N$1-$D$1)</f>
        <v/>
      </c>
      <c r="M5" s="7">
        <f>L5+($N5-$D5)/($N$1-$D$1)</f>
        <v/>
      </c>
      <c r="N5" s="44">
        <f>1360*C15</f>
        <v/>
      </c>
      <c r="O5" s="7">
        <f>N5+($AH5-N5)/($AH$1-$N$1)</f>
        <v/>
      </c>
      <c r="P5" s="7">
        <f>O5+($AH5-O5)/($AH$1-$N$1)</f>
        <v/>
      </c>
      <c r="Q5" s="7">
        <f>P5+($AH5-P5)/($AH$1-$N$1)</f>
        <v/>
      </c>
      <c r="R5" s="7">
        <f>Q5+($AH5-Q5)/($AH$1-$N$1)</f>
        <v/>
      </c>
      <c r="S5" s="7">
        <f>R5+($AH5-R5)/($AH$1-$N$1)</f>
        <v/>
      </c>
      <c r="T5" s="7">
        <f>S5+($AH5-S5)/($AH$1-$N$1)</f>
        <v/>
      </c>
      <c r="U5" s="7">
        <f>T5+($AH5-T5)/($AH$1-$N$1)</f>
        <v/>
      </c>
      <c r="V5" s="7">
        <f>U5+($AH5-U5)/($AH$1-$N$1)</f>
        <v/>
      </c>
      <c r="W5" s="7">
        <f>V5+($AH5-V5)/($AH$1-$N$1)</f>
        <v/>
      </c>
      <c r="X5" s="7">
        <f>W5+($AH5-W5)/($AH$1-$N$1)</f>
        <v/>
      </c>
      <c r="Y5" s="7">
        <f>X5+($AH5-X5)/($AH$1-$N$1)</f>
        <v/>
      </c>
      <c r="Z5" s="7">
        <f>Y5+($AH5-Y5)/($AH$1-$N$1)</f>
        <v/>
      </c>
      <c r="AA5" s="7">
        <f>Z5+($AH5-Z5)/($AH$1-$N$1)</f>
        <v/>
      </c>
      <c r="AB5" s="7">
        <f>AA5+($AH5-AA5)/($AH$1-$N$1)</f>
        <v/>
      </c>
      <c r="AC5" s="7">
        <f>AB5+($AH5-AB5)/($AH$1-$N$1)</f>
        <v/>
      </c>
      <c r="AD5" s="7">
        <f>AC5+($AH5-AC5)/($AH$1-$N$1)</f>
        <v/>
      </c>
      <c r="AE5" s="7">
        <f>AD5+($AH5-AD5)/($AH$1-$N$1)</f>
        <v/>
      </c>
      <c r="AF5" s="7">
        <f>AE5+($AH5-AE5)/($AH$1-$N$1)</f>
        <v/>
      </c>
      <c r="AG5" s="7">
        <f>AF5+($AH5-AF5)/($AH$1-$N$1)</f>
        <v/>
      </c>
      <c r="AH5" s="7">
        <f>1280*C15</f>
        <v/>
      </c>
    </row>
    <row r="6" ht="17" customHeight="1" s="108">
      <c r="A6" s="44" t="inlineStr">
        <is>
          <t>Capex [€/kW]</t>
        </is>
      </c>
      <c r="B6" s="7" t="inlineStr">
        <is>
          <t>IEA 2019</t>
        </is>
      </c>
      <c r="C6" s="45">
        <f>C5*0.89</f>
        <v/>
      </c>
      <c r="D6" s="7">
        <f>C6*C15</f>
        <v/>
      </c>
      <c r="E6" s="7">
        <f>D6+($N6-$D6)/($N$1-$D$1)</f>
        <v/>
      </c>
      <c r="F6" s="7">
        <f>E6+($N6-$D6)/($N$1-$D$1)</f>
        <v/>
      </c>
      <c r="G6" s="7">
        <f>F6+($N6-$D6)/($N$1-$D$1)</f>
        <v/>
      </c>
      <c r="H6" s="7">
        <f>G6+($N6-$D6)/($N$1-$D$1)</f>
        <v/>
      </c>
      <c r="I6" s="7">
        <f>H6+($N6-$D6)/($N$1-$D$1)</f>
        <v/>
      </c>
      <c r="J6" s="7">
        <f>I6+($N6-$D6)/($N$1-$D$1)</f>
        <v/>
      </c>
      <c r="K6" s="7">
        <f>J6+($N6-$D6)/($N$1-$D$1)</f>
        <v/>
      </c>
      <c r="L6" s="7">
        <f>K6+($N6-$D6)/($N$1-$D$1)</f>
        <v/>
      </c>
      <c r="M6" s="7">
        <f>L6+($N6-$D6)/($N$1-$D$1)</f>
        <v/>
      </c>
      <c r="N6" s="44">
        <f>1360*C15*0.89</f>
        <v/>
      </c>
      <c r="O6" s="7">
        <f>N6+($AH6-N6)/($AH$1-$N$1)</f>
        <v/>
      </c>
      <c r="P6" s="7">
        <f>O6+($AH6-O6)/($AH$1-$N$1)</f>
        <v/>
      </c>
      <c r="Q6" s="7">
        <f>P6+($AH6-P6)/($AH$1-$N$1)</f>
        <v/>
      </c>
      <c r="R6" s="7">
        <f>Q6+($AH6-Q6)/($AH$1-$N$1)</f>
        <v/>
      </c>
      <c r="S6" s="7">
        <f>R6+($AH6-R6)/($AH$1-$N$1)</f>
        <v/>
      </c>
      <c r="T6" s="7">
        <f>S6+($AH6-S6)/($AH$1-$N$1)</f>
        <v/>
      </c>
      <c r="U6" s="7">
        <f>T6+($AH6-T6)/($AH$1-$N$1)</f>
        <v/>
      </c>
      <c r="V6" s="7">
        <f>U6+($AH6-U6)/($AH$1-$N$1)</f>
        <v/>
      </c>
      <c r="W6" s="7">
        <f>V6+($AH6-V6)/($AH$1-$N$1)</f>
        <v/>
      </c>
      <c r="X6" s="7">
        <f>W6+($AH6-W6)/($AH$1-$N$1)</f>
        <v/>
      </c>
      <c r="Y6" s="7">
        <f>X6+($AH6-X6)/($AH$1-$N$1)</f>
        <v/>
      </c>
      <c r="Z6" s="7">
        <f>Y6+($AH6-Y6)/($AH$1-$N$1)</f>
        <v/>
      </c>
      <c r="AA6" s="7">
        <f>Z6+($AH6-Z6)/($AH$1-$N$1)</f>
        <v/>
      </c>
      <c r="AB6" s="7">
        <f>AA6+($AH6-AA6)/($AH$1-$N$1)</f>
        <v/>
      </c>
      <c r="AC6" s="7">
        <f>AB6+($AH6-AB6)/($AH$1-$N$1)</f>
        <v/>
      </c>
      <c r="AD6" s="7">
        <f>AC6+($AH6-AC6)/($AH$1-$N$1)</f>
        <v/>
      </c>
      <c r="AE6" s="7">
        <f>AD6+($AH6-AD6)/($AH$1-$N$1)</f>
        <v/>
      </c>
      <c r="AF6" s="7">
        <f>AE6+($AH6-AE6)/($AH$1-$N$1)</f>
        <v/>
      </c>
      <c r="AG6" s="7">
        <f>AF6+($AH6-AF6)/($AH$1-$N$1)</f>
        <v/>
      </c>
      <c r="AH6" s="7">
        <f>1280*C15*0.89</f>
        <v/>
      </c>
    </row>
    <row r="7" ht="17" customHeight="1" s="108">
      <c r="A7" s="44" t="inlineStr">
        <is>
          <t>Opex [€/kW/a]</t>
        </is>
      </c>
      <c r="C7" s="45" t="n"/>
      <c r="D7" s="7">
        <f>D6*$C$8</f>
        <v/>
      </c>
      <c r="E7" s="7">
        <f>E6*$C$8</f>
        <v/>
      </c>
      <c r="F7" s="7">
        <f>F6*$C$8</f>
        <v/>
      </c>
      <c r="G7" s="7">
        <f>G6*$C$8</f>
        <v/>
      </c>
      <c r="H7" s="7">
        <f>H6*$C$8</f>
        <v/>
      </c>
      <c r="I7" s="7">
        <f>I6*$C$8</f>
        <v/>
      </c>
      <c r="J7" s="7">
        <f>J6*$C$8</f>
        <v/>
      </c>
      <c r="K7" s="7">
        <f>K6*$C$8</f>
        <v/>
      </c>
      <c r="L7" s="7">
        <f>L6*$C$8</f>
        <v/>
      </c>
      <c r="M7" s="7">
        <f>M6*$C$8</f>
        <v/>
      </c>
      <c r="N7" s="7">
        <f>N6*$C$8</f>
        <v/>
      </c>
      <c r="O7" s="7">
        <f>O6*$C$8</f>
        <v/>
      </c>
      <c r="P7" s="7">
        <f>P6*$C$8</f>
        <v/>
      </c>
      <c r="Q7" s="7">
        <f>Q6*$C$8</f>
        <v/>
      </c>
      <c r="R7" s="7">
        <f>R6*$C$8</f>
        <v/>
      </c>
      <c r="S7" s="7">
        <f>S6*$C$8</f>
        <v/>
      </c>
      <c r="T7" s="7">
        <f>T6*$C$8</f>
        <v/>
      </c>
      <c r="U7" s="7">
        <f>U6*$C$8</f>
        <v/>
      </c>
      <c r="V7" s="7">
        <f>V6*$C$8</f>
        <v/>
      </c>
      <c r="W7" s="7">
        <f>W6*$C$8</f>
        <v/>
      </c>
      <c r="X7" s="7">
        <f>X6*$C$8</f>
        <v/>
      </c>
      <c r="Y7" s="7">
        <f>Y6*$C$8</f>
        <v/>
      </c>
      <c r="Z7" s="7">
        <f>Z6*$C$8</f>
        <v/>
      </c>
      <c r="AA7" s="7">
        <f>AA6*$C$8</f>
        <v/>
      </c>
      <c r="AB7" s="7">
        <f>AB6*$C$8</f>
        <v/>
      </c>
      <c r="AC7" s="7">
        <f>AC6*$C$8</f>
        <v/>
      </c>
      <c r="AD7" s="7">
        <f>AD6*$C$8</f>
        <v/>
      </c>
      <c r="AE7" s="7">
        <f>AE6*$C$8</f>
        <v/>
      </c>
      <c r="AF7" s="7">
        <f>AF6*$C$8</f>
        <v/>
      </c>
      <c r="AG7" s="7">
        <f>AG6*$C$8</f>
        <v/>
      </c>
      <c r="AH7" s="7">
        <f>AH6*$C$8</f>
        <v/>
      </c>
    </row>
    <row r="8" ht="17" customHeight="1" s="108">
      <c r="A8" s="44" t="inlineStr">
        <is>
          <t>Opex [% of Capex]</t>
        </is>
      </c>
      <c r="B8" s="7" t="inlineStr">
        <is>
          <t>IEA 2019</t>
        </is>
      </c>
      <c r="C8" s="45" t="n">
        <v>0.03</v>
      </c>
      <c r="N8" s="44" t="n"/>
    </row>
    <row r="9" ht="17" customHeight="1" s="108">
      <c r="A9" s="44" t="inlineStr">
        <is>
          <t>Efficiency [%]</t>
        </is>
      </c>
      <c r="B9" s="7" t="inlineStr">
        <is>
          <t>IEA 2019</t>
        </is>
      </c>
      <c r="C9" s="45" t="n">
        <v>0.6899999999999999</v>
      </c>
      <c r="N9" s="44" t="n"/>
    </row>
    <row r="10" ht="17" customHeight="1" s="108">
      <c r="A10" s="44" t="inlineStr">
        <is>
          <t>CO2 capture rate [%]</t>
        </is>
      </c>
      <c r="B10" s="7" t="inlineStr">
        <is>
          <t>IEA 2019</t>
        </is>
      </c>
      <c r="C10" s="45" t="n">
        <v>0.9</v>
      </c>
      <c r="N10" s="46" t="n"/>
      <c r="AH10" s="46" t="n"/>
    </row>
    <row r="11" ht="17" customHeight="1" s="108">
      <c r="A11" s="44" t="inlineStr">
        <is>
          <t>Total emissions [kgCO2/kgH2]</t>
        </is>
      </c>
      <c r="B11" s="7" t="inlineStr">
        <is>
          <t>IEA 2019</t>
        </is>
      </c>
      <c r="C11" s="45" t="n">
        <v>9</v>
      </c>
      <c r="N11" s="47" t="n"/>
      <c r="AH11" s="47" t="n"/>
    </row>
    <row r="12" ht="17" customHeight="1" s="108">
      <c r="A12" s="44" t="inlineStr">
        <is>
          <t>Captured emissions [kgCO2/kgH2]</t>
        </is>
      </c>
      <c r="B12" s="7" t="inlineStr">
        <is>
          <t>IEA 2019</t>
        </is>
      </c>
      <c r="C12" s="45">
        <f>C11*C10</f>
        <v/>
      </c>
      <c r="N12" s="47" t="n"/>
      <c r="AH12" s="47" t="n"/>
    </row>
    <row r="13" ht="17" customHeight="1" s="108">
      <c r="A13" s="44" t="inlineStr">
        <is>
          <t>Uncaptured emissions [kgCO2/kgH2]</t>
        </is>
      </c>
      <c r="B13" s="7" t="inlineStr">
        <is>
          <t>IEA 2019</t>
        </is>
      </c>
      <c r="C13" s="45">
        <f>C11-C12</f>
        <v/>
      </c>
      <c r="N13" s="47" t="n"/>
      <c r="AH13" s="47" t="n"/>
    </row>
    <row r="14" ht="17" customHeight="1" s="108">
      <c r="A14" s="44" t="inlineStr">
        <is>
          <t>Carbon yield [kgCO2]</t>
        </is>
      </c>
      <c r="B14" s="7" t="inlineStr">
        <is>
          <t>IEA 2019</t>
        </is>
      </c>
      <c r="C14" s="45" t="n"/>
      <c r="N14" s="44" t="n"/>
    </row>
    <row r="15" ht="17" customHeight="1" s="108">
      <c r="A15" s="44" t="inlineStr">
        <is>
          <t>Availability [%]</t>
        </is>
      </c>
      <c r="B15" s="7" t="inlineStr">
        <is>
          <t>IEA 2019</t>
        </is>
      </c>
      <c r="C15" s="45" t="n">
        <v>0.95</v>
      </c>
      <c r="N15" s="47" t="n"/>
      <c r="AH15" s="47" t="n"/>
    </row>
    <row r="16" ht="34" customHeight="1" s="108">
      <c r="A16" s="44" t="inlineStr">
        <is>
          <t>CO2 transport and storage cost [€/t CO2]</t>
        </is>
      </c>
      <c r="C16" s="10" t="n">
        <v>20</v>
      </c>
      <c r="N16" s="44" t="n"/>
    </row>
    <row r="17" hidden="1" s="108">
      <c r="A17" s="7" t="inlineStr">
        <is>
          <t>Gas prices ($/MWh) in the EU</t>
        </is>
      </c>
      <c r="B17" s="7" t="inlineStr">
        <is>
          <t>IEA 2019</t>
        </is>
      </c>
      <c r="D17" s="7" t="n">
        <v>24.89</v>
      </c>
      <c r="E17" s="7" t="n">
        <v>25.13</v>
      </c>
      <c r="F17" s="7" t="n">
        <v>25.37</v>
      </c>
      <c r="G17" s="7" t="n">
        <v>25.61</v>
      </c>
      <c r="H17" s="7" t="n">
        <v>25.84</v>
      </c>
      <c r="I17" s="7" t="n">
        <v>26.08</v>
      </c>
      <c r="J17" s="7" t="n">
        <v>26.32</v>
      </c>
      <c r="K17" s="7" t="n">
        <v>26.56</v>
      </c>
      <c r="L17" s="7" t="n">
        <v>26.8</v>
      </c>
      <c r="M17" s="7" t="n">
        <v>27.04</v>
      </c>
      <c r="N17" s="7" t="n">
        <v>27.28</v>
      </c>
      <c r="O17" s="7" t="n">
        <v>26.91</v>
      </c>
      <c r="P17" s="7" t="n">
        <v>26.55</v>
      </c>
      <c r="Q17" s="7" t="n">
        <v>26.18</v>
      </c>
      <c r="R17" s="7" t="n">
        <v>25.82</v>
      </c>
      <c r="S17" s="7" t="n">
        <v>25.46</v>
      </c>
      <c r="T17" s="7" t="n">
        <v>25.09</v>
      </c>
      <c r="U17" s="7" t="n">
        <v>24.73</v>
      </c>
      <c r="V17" s="7" t="n">
        <v>24.37</v>
      </c>
      <c r="W17" s="7" t="n">
        <v>24</v>
      </c>
      <c r="X17" s="7" t="n">
        <v>23.64</v>
      </c>
      <c r="Y17" s="7" t="n">
        <v>23.27</v>
      </c>
      <c r="Z17" s="7" t="n">
        <v>22.91</v>
      </c>
      <c r="AA17" s="7" t="n">
        <v>22.55</v>
      </c>
      <c r="AB17" s="7" t="n">
        <v>22.18</v>
      </c>
      <c r="AC17" s="7" t="n">
        <v>21.82</v>
      </c>
      <c r="AD17" s="7" t="n">
        <v>21.46</v>
      </c>
      <c r="AE17" s="7" t="n">
        <v>21.09</v>
      </c>
      <c r="AF17" s="7" t="n">
        <v>20.73</v>
      </c>
      <c r="AG17" s="7" t="n">
        <v>20.36</v>
      </c>
      <c r="AH17" s="7" t="n">
        <v>20</v>
      </c>
    </row>
    <row r="18" ht="17" customHeight="1" s="108">
      <c r="A18" s="7" t="inlineStr">
        <is>
          <t>Gas prices EU [€/MWh]</t>
        </is>
      </c>
      <c r="B18" s="7" t="inlineStr">
        <is>
          <t>IEA 2019</t>
        </is>
      </c>
      <c r="D18" s="7">
        <f>D17*0.89</f>
        <v/>
      </c>
      <c r="E18" s="7">
        <f>E17*0.89</f>
        <v/>
      </c>
      <c r="F18" s="7">
        <f>F17*0.89</f>
        <v/>
      </c>
      <c r="G18" s="7">
        <f>G17*0.89</f>
        <v/>
      </c>
      <c r="H18" s="7">
        <f>H17*0.89</f>
        <v/>
      </c>
      <c r="I18" s="7">
        <f>I17*0.89</f>
        <v/>
      </c>
      <c r="J18" s="7">
        <f>J17*0.89</f>
        <v/>
      </c>
      <c r="K18" s="7">
        <f>K17*0.89</f>
        <v/>
      </c>
      <c r="L18" s="7">
        <f>L17*0.89</f>
        <v/>
      </c>
      <c r="M18" s="7">
        <f>M17*0.89</f>
        <v/>
      </c>
      <c r="N18" s="7">
        <f>N17*0.89</f>
        <v/>
      </c>
      <c r="O18" s="7">
        <f>O17*0.89</f>
        <v/>
      </c>
      <c r="P18" s="7">
        <f>P17*0.89</f>
        <v/>
      </c>
      <c r="Q18" s="7">
        <f>Q17*0.89</f>
        <v/>
      </c>
      <c r="R18" s="7">
        <f>R17*0.89</f>
        <v/>
      </c>
      <c r="S18" s="7">
        <f>S17*0.89</f>
        <v/>
      </c>
      <c r="T18" s="7">
        <f>T17*0.89</f>
        <v/>
      </c>
      <c r="U18" s="7">
        <f>U17*0.89</f>
        <v/>
      </c>
      <c r="V18" s="7">
        <f>V17*0.89</f>
        <v/>
      </c>
      <c r="W18" s="7">
        <f>W17*0.89</f>
        <v/>
      </c>
      <c r="X18" s="7">
        <f>X17*0.89</f>
        <v/>
      </c>
      <c r="Y18" s="7">
        <f>Y17*0.89</f>
        <v/>
      </c>
      <c r="Z18" s="7">
        <f>Z17*0.89</f>
        <v/>
      </c>
      <c r="AA18" s="7">
        <f>AA17*0.89</f>
        <v/>
      </c>
      <c r="AB18" s="7">
        <f>AB17*0.89</f>
        <v/>
      </c>
      <c r="AC18" s="7">
        <f>AC17*0.89</f>
        <v/>
      </c>
      <c r="AD18" s="7">
        <f>AD17*0.89</f>
        <v/>
      </c>
      <c r="AE18" s="7">
        <f>AE17*0.89</f>
        <v/>
      </c>
      <c r="AF18" s="7">
        <f>AF17*0.89</f>
        <v/>
      </c>
      <c r="AG18" s="7">
        <f>AG17*0.89</f>
        <v/>
      </c>
      <c r="AH18" s="7">
        <f>AH17*0.89</f>
        <v/>
      </c>
    </row>
    <row r="19" ht="17" customHeight="1" s="108">
      <c r="A19" s="7" t="inlineStr">
        <is>
          <t>Gas prices NOR [€/MWh]</t>
        </is>
      </c>
      <c r="D19" s="7" t="n">
        <v>30</v>
      </c>
      <c r="E19" s="7" t="n">
        <v>30</v>
      </c>
      <c r="F19" s="7" t="n">
        <v>30</v>
      </c>
      <c r="G19" s="7" t="n">
        <v>30</v>
      </c>
      <c r="H19" s="7" t="n">
        <v>30</v>
      </c>
      <c r="I19" s="7" t="n">
        <v>30</v>
      </c>
      <c r="J19" s="7" t="n">
        <v>30</v>
      </c>
      <c r="K19" s="7" t="n">
        <v>30</v>
      </c>
      <c r="L19" s="7" t="n">
        <v>30</v>
      </c>
      <c r="M19" s="7" t="n">
        <v>30</v>
      </c>
      <c r="N19" s="7" t="n">
        <v>30</v>
      </c>
      <c r="O19" s="7" t="n">
        <v>30</v>
      </c>
      <c r="P19" s="7" t="n">
        <v>30</v>
      </c>
      <c r="Q19" s="7" t="n">
        <v>30</v>
      </c>
      <c r="R19" s="7" t="n">
        <v>30</v>
      </c>
      <c r="S19" s="7" t="n">
        <v>30</v>
      </c>
      <c r="T19" s="7" t="n">
        <v>30</v>
      </c>
      <c r="U19" s="7" t="n">
        <v>30</v>
      </c>
      <c r="V19" s="7" t="n">
        <v>30</v>
      </c>
      <c r="W19" s="7" t="n">
        <v>30</v>
      </c>
      <c r="X19" s="7" t="n">
        <v>30</v>
      </c>
      <c r="Y19" s="7" t="n">
        <v>30</v>
      </c>
      <c r="Z19" s="7" t="n">
        <v>30</v>
      </c>
      <c r="AA19" s="7" t="n">
        <v>30</v>
      </c>
      <c r="AB19" s="7" t="n">
        <v>30</v>
      </c>
      <c r="AC19" s="7" t="n">
        <v>30</v>
      </c>
      <c r="AD19" s="7" t="n">
        <v>30</v>
      </c>
      <c r="AE19" s="7" t="n">
        <v>30</v>
      </c>
      <c r="AF19" s="7" t="n">
        <v>30</v>
      </c>
      <c r="AG19" s="7" t="n">
        <v>30</v>
      </c>
      <c r="AH19" s="7" t="n">
        <v>30</v>
      </c>
    </row>
    <row r="20">
      <c r="A20" s="7" t="inlineStr">
        <is>
          <t>CO2 price ($/t CO2) Advanced economies (IEA)</t>
        </is>
      </c>
      <c r="B20" s="7" t="n">
        <v>201</v>
      </c>
      <c r="D20" s="7" t="n">
        <v>28</v>
      </c>
      <c r="E20" s="7" t="n">
        <v>36</v>
      </c>
      <c r="F20" s="7" t="n">
        <v>45</v>
      </c>
      <c r="G20" s="7" t="n">
        <v>52</v>
      </c>
      <c r="H20" s="7" t="n">
        <v>60</v>
      </c>
      <c r="I20" s="7" t="n">
        <v>67</v>
      </c>
      <c r="J20" s="7" t="n">
        <v>75</v>
      </c>
      <c r="K20" s="7" t="n">
        <v>81</v>
      </c>
      <c r="L20" s="7" t="n">
        <v>88</v>
      </c>
      <c r="M20" s="7" t="n">
        <v>94</v>
      </c>
      <c r="N20" s="7" t="n">
        <v>100</v>
      </c>
      <c r="O20" s="7" t="n">
        <v>106</v>
      </c>
      <c r="P20" s="7" t="n">
        <v>111</v>
      </c>
      <c r="Q20" s="7" t="n">
        <v>116</v>
      </c>
      <c r="R20" s="7" t="n">
        <v>121</v>
      </c>
      <c r="S20" s="7" t="n">
        <v>126</v>
      </c>
      <c r="T20" s="7" t="n">
        <v>130</v>
      </c>
      <c r="U20" s="7" t="n">
        <v>134</v>
      </c>
      <c r="V20" s="7" t="n">
        <v>138</v>
      </c>
      <c r="W20" s="7" t="n">
        <v>141</v>
      </c>
      <c r="X20" s="7" t="n">
        <v>144</v>
      </c>
      <c r="Y20" s="7" t="n">
        <v>147</v>
      </c>
      <c r="Z20" s="7" t="n">
        <v>150</v>
      </c>
      <c r="AA20" s="7" t="n">
        <v>152</v>
      </c>
      <c r="AB20" s="7" t="n">
        <v>154</v>
      </c>
      <c r="AC20" s="7" t="n">
        <v>156</v>
      </c>
      <c r="AD20" s="7" t="n">
        <v>157</v>
      </c>
      <c r="AE20" s="7" t="n">
        <v>158</v>
      </c>
      <c r="AF20" s="7" t="n">
        <v>159</v>
      </c>
      <c r="AG20" s="7" t="n">
        <v>160</v>
      </c>
      <c r="AH20" s="7" t="n">
        <v>160</v>
      </c>
    </row>
    <row r="21">
      <c r="A21" s="7" t="inlineStr">
        <is>
          <t>CO2 price [€/t CO2] Advanced economies (IEA)</t>
        </is>
      </c>
    </row>
    <row r="22">
      <c r="A22" s="7" t="inlineStr">
        <is>
          <t>CO2 price ($/t_co2) EU ETS</t>
        </is>
      </c>
      <c r="D22" s="7" t="n">
        <v>35.76448619</v>
      </c>
      <c r="E22" s="7" t="n">
        <v>81.74739701</v>
      </c>
      <c r="F22" s="7" t="n">
        <v>90.29000000000001</v>
      </c>
      <c r="G22" s="7" t="n">
        <v>99.7931349</v>
      </c>
      <c r="H22" s="7" t="n">
        <v>104.1870575</v>
      </c>
      <c r="I22" s="7" t="n">
        <v>108.7744459</v>
      </c>
      <c r="J22" s="7" t="n">
        <v>113.5638183</v>
      </c>
      <c r="K22" s="7" t="n">
        <v>118.5640684</v>
      </c>
      <c r="L22" s="7" t="n">
        <v>123.784481</v>
      </c>
      <c r="M22" s="7" t="n">
        <v>129.23475</v>
      </c>
      <c r="N22" s="7" t="n">
        <v>134.924996</v>
      </c>
      <c r="O22" s="7" t="n">
        <v>140.8657853</v>
      </c>
      <c r="P22" s="7" t="n">
        <v>147.0681493</v>
      </c>
      <c r="Q22" s="7" t="n">
        <v>153.5436054</v>
      </c>
      <c r="R22" s="7" t="n">
        <v>160.3041779</v>
      </c>
      <c r="S22" s="7" t="n">
        <v>167.3624204</v>
      </c>
      <c r="T22" s="7" t="n">
        <v>174.7314395</v>
      </c>
      <c r="U22" s="7" t="n">
        <v>182.4249188</v>
      </c>
      <c r="V22" s="7" t="n">
        <v>190.4571444</v>
      </c>
      <c r="W22" s="7" t="n">
        <v>198.8430314</v>
      </c>
      <c r="X22" s="7" t="n">
        <v>207.5981515</v>
      </c>
      <c r="Y22" s="7" t="n">
        <v>216.7387623</v>
      </c>
      <c r="Z22" s="7" t="n">
        <v>226.2818371</v>
      </c>
      <c r="AA22" s="7" t="n">
        <v>236.2450963</v>
      </c>
      <c r="AB22" s="7" t="n">
        <v>246.647041</v>
      </c>
      <c r="AC22" s="7" t="n">
        <v>257.5069865</v>
      </c>
      <c r="AD22" s="7" t="n">
        <v>268.8450987</v>
      </c>
      <c r="AE22" s="7" t="n">
        <v>280.6824315</v>
      </c>
      <c r="AF22" s="7" t="n">
        <v>293.0409658</v>
      </c>
      <c r="AG22" s="7" t="n">
        <v>305.9436501</v>
      </c>
      <c r="AH22" s="7" t="n">
        <v>319.4144437</v>
      </c>
    </row>
    <row r="23">
      <c r="A23" s="7" t="inlineStr">
        <is>
          <t>CO2 price [€/t CO2] EU ETS</t>
        </is>
      </c>
    </row>
    <row r="24">
      <c r="A24" s="7" t="inlineStr">
        <is>
          <t>CO2 price high [€/t CO2e]</t>
        </is>
      </c>
      <c r="D24" s="7" t="n">
        <v>50</v>
      </c>
      <c r="E24" s="7">
        <f>D24+($AH24-$D24)/($AH$1-$D$1)</f>
        <v/>
      </c>
      <c r="F24" s="7">
        <f>E24+($AH24-$D24)/($AH$1-$D$1)</f>
        <v/>
      </c>
      <c r="G24" s="7">
        <f>F24+($AH24-$D24)/($AH$1-$D$1)</f>
        <v/>
      </c>
      <c r="H24" s="7">
        <f>G24+($AH24-$D24)/($AH$1-$D$1)</f>
        <v/>
      </c>
      <c r="I24" s="7">
        <f>H24+($AH24-$D24)/($AH$1-$D$1)</f>
        <v/>
      </c>
      <c r="J24" s="7">
        <f>I24+($AH24-$D24)/($AH$1-$D$1)</f>
        <v/>
      </c>
      <c r="K24" s="7">
        <f>J24+($AH24-$D24)/($AH$1-$D$1)</f>
        <v/>
      </c>
      <c r="L24" s="7">
        <f>K24+($AH24-$D24)/($AH$1-$D$1)</f>
        <v/>
      </c>
      <c r="M24" s="7">
        <f>L24+($AH24-$D24)/($AH$1-$D$1)</f>
        <v/>
      </c>
      <c r="N24" s="7">
        <f>M24+($AH24-$D24)/($AH$1-$D$1)</f>
        <v/>
      </c>
      <c r="O24" s="7">
        <f>N24+($AH24-$D24)/($AH$1-$D$1)</f>
        <v/>
      </c>
      <c r="P24" s="7">
        <f>O24+($AH24-$D24)/($AH$1-$D$1)</f>
        <v/>
      </c>
      <c r="Q24" s="7">
        <f>P24+($AH24-$D24)/($AH$1-$D$1)</f>
        <v/>
      </c>
      <c r="R24" s="7">
        <f>Q24+($AH24-$D24)/($AH$1-$D$1)</f>
        <v/>
      </c>
      <c r="S24" s="7">
        <f>R24+($AH24-$D24)/($AH$1-$D$1)</f>
        <v/>
      </c>
      <c r="T24" s="7">
        <f>S24+($AH24-$D24)/($AH$1-$D$1)</f>
        <v/>
      </c>
      <c r="U24" s="7">
        <f>T24+($AH24-$D24)/($AH$1-$D$1)</f>
        <v/>
      </c>
      <c r="V24" s="7">
        <f>U24+($AH24-$D24)/($AH$1-$D$1)</f>
        <v/>
      </c>
      <c r="W24" s="7">
        <f>V24+($AH24-$D24)/($AH$1-$D$1)</f>
        <v/>
      </c>
      <c r="X24" s="7">
        <f>W24+($AH24-$D24)/($AH$1-$D$1)</f>
        <v/>
      </c>
      <c r="Y24" s="7">
        <f>X24+($AH24-$D24)/($AH$1-$D$1)</f>
        <v/>
      </c>
      <c r="Z24" s="7">
        <f>Y24+($AH24-$D24)/($AH$1-$D$1)</f>
        <v/>
      </c>
      <c r="AA24" s="7">
        <f>Z24+($AH24-$D24)/($AH$1-$D$1)</f>
        <v/>
      </c>
      <c r="AB24" s="7">
        <f>AA24+($AH24-$D24)/($AH$1-$D$1)</f>
        <v/>
      </c>
      <c r="AC24" s="7">
        <f>AB24+($AH24-$D24)/($AH$1-$D$1)</f>
        <v/>
      </c>
      <c r="AD24" s="7">
        <f>AC24+($AH24-$D24)/($AH$1-$D$1)</f>
        <v/>
      </c>
      <c r="AE24" s="7">
        <f>AD24+($AH24-$D24)/($AH$1-$D$1)</f>
        <v/>
      </c>
      <c r="AF24" s="7">
        <f>AE24+($AH24-$D24)/($AH$1-$D$1)</f>
        <v/>
      </c>
      <c r="AG24" s="7">
        <f>AF24+($AH24-$D24)/($AH$1-$D$1)</f>
        <v/>
      </c>
      <c r="AH24" s="7" t="n">
        <v>250</v>
      </c>
    </row>
    <row r="25">
      <c r="A25" s="7" t="inlineStr">
        <is>
          <t>CO2 price mid [€/t CO2e]</t>
        </is>
      </c>
      <c r="D25" s="7" t="n">
        <v>50</v>
      </c>
      <c r="E25" s="7">
        <f>D25+($AH25-$D25)/($AH$1-$D$1)</f>
        <v/>
      </c>
      <c r="F25" s="7">
        <f>E25+($AH25-$D25)/($AH$1-$D$1)</f>
        <v/>
      </c>
      <c r="G25" s="7">
        <f>F25+($AH25-$D25)/($AH$1-$D$1)</f>
        <v/>
      </c>
      <c r="H25" s="7">
        <f>G25+($AH25-$D25)/($AH$1-$D$1)</f>
        <v/>
      </c>
      <c r="I25" s="7">
        <f>H25+($AH25-$D25)/($AH$1-$D$1)</f>
        <v/>
      </c>
      <c r="J25" s="7">
        <f>I25+($AH25-$D25)/($AH$1-$D$1)</f>
        <v/>
      </c>
      <c r="K25" s="7">
        <f>J25+($AH25-$D25)/($AH$1-$D$1)</f>
        <v/>
      </c>
      <c r="L25" s="7">
        <f>K25+($AH25-$D25)/($AH$1-$D$1)</f>
        <v/>
      </c>
      <c r="M25" s="7">
        <f>L25+($AH25-$D25)/($AH$1-$D$1)</f>
        <v/>
      </c>
      <c r="N25" s="7">
        <f>M25+($AH25-$D25)/($AH$1-$D$1)</f>
        <v/>
      </c>
      <c r="O25" s="7">
        <f>N25+($AH25-$D25)/($AH$1-$D$1)</f>
        <v/>
      </c>
      <c r="P25" s="7">
        <f>O25+($AH25-$D25)/($AH$1-$D$1)</f>
        <v/>
      </c>
      <c r="Q25" s="7">
        <f>P25+($AH25-$D25)/($AH$1-$D$1)</f>
        <v/>
      </c>
      <c r="R25" s="7">
        <f>Q25+($AH25-$D25)/($AH$1-$D$1)</f>
        <v/>
      </c>
      <c r="S25" s="7">
        <f>R25+($AH25-$D25)/($AH$1-$D$1)</f>
        <v/>
      </c>
      <c r="T25" s="7">
        <f>S25+($AH25-$D25)/($AH$1-$D$1)</f>
        <v/>
      </c>
      <c r="U25" s="7">
        <f>T25+($AH25-$D25)/($AH$1-$D$1)</f>
        <v/>
      </c>
      <c r="V25" s="7">
        <f>U25+($AH25-$D25)/($AH$1-$D$1)</f>
        <v/>
      </c>
      <c r="W25" s="7">
        <f>V25+($AH25-$D25)/($AH$1-$D$1)</f>
        <v/>
      </c>
      <c r="X25" s="7">
        <f>W25+($AH25-$D25)/($AH$1-$D$1)</f>
        <v/>
      </c>
      <c r="Y25" s="7">
        <f>X25+($AH25-$D25)/($AH$1-$D$1)</f>
        <v/>
      </c>
      <c r="Z25" s="7">
        <f>Y25+($AH25-$D25)/($AH$1-$D$1)</f>
        <v/>
      </c>
      <c r="AA25" s="7">
        <f>Z25+($AH25-$D25)/($AH$1-$D$1)</f>
        <v/>
      </c>
      <c r="AB25" s="7">
        <f>AA25+($AH25-$D25)/($AH$1-$D$1)</f>
        <v/>
      </c>
      <c r="AC25" s="7">
        <f>AB25+($AH25-$D25)/($AH$1-$D$1)</f>
        <v/>
      </c>
      <c r="AD25" s="7">
        <f>AC25+($AH25-$D25)/($AH$1-$D$1)</f>
        <v/>
      </c>
      <c r="AE25" s="7">
        <f>AD25+($AH25-$D25)/($AH$1-$D$1)</f>
        <v/>
      </c>
      <c r="AF25" s="7">
        <f>AE25+($AH25-$D25)/($AH$1-$D$1)</f>
        <v/>
      </c>
      <c r="AG25" s="7">
        <f>AF25+($AH25-$D25)/($AH$1-$D$1)</f>
        <v/>
      </c>
      <c r="AH25" s="7" t="n">
        <v>180</v>
      </c>
    </row>
    <row r="26">
      <c r="A26" s="7" t="inlineStr">
        <is>
          <t>CO2 price BAU [€/t CO2e]</t>
        </is>
      </c>
      <c r="D26" s="7" t="n">
        <v>60</v>
      </c>
      <c r="E26" s="7" t="n">
        <v>60</v>
      </c>
      <c r="F26" s="7" t="n">
        <v>60</v>
      </c>
      <c r="G26" s="7" t="n">
        <v>60</v>
      </c>
      <c r="H26" s="7" t="n">
        <v>60</v>
      </c>
      <c r="I26" s="7" t="n">
        <v>60</v>
      </c>
      <c r="J26" s="7" t="n">
        <v>60</v>
      </c>
      <c r="K26" s="7" t="n">
        <v>60</v>
      </c>
      <c r="L26" s="7" t="n">
        <v>60</v>
      </c>
      <c r="M26" s="7" t="n">
        <v>60</v>
      </c>
      <c r="N26" s="7" t="n">
        <v>60</v>
      </c>
      <c r="O26" s="7" t="n">
        <v>60</v>
      </c>
      <c r="P26" s="7" t="n">
        <v>60</v>
      </c>
      <c r="Q26" s="7" t="n">
        <v>60</v>
      </c>
      <c r="R26" s="7" t="n">
        <v>60</v>
      </c>
      <c r="S26" s="7" t="n">
        <v>60</v>
      </c>
      <c r="T26" s="7" t="n">
        <v>60</v>
      </c>
      <c r="U26" s="7" t="n">
        <v>60</v>
      </c>
      <c r="V26" s="7" t="n">
        <v>60</v>
      </c>
      <c r="W26" s="7" t="n">
        <v>60</v>
      </c>
      <c r="X26" s="7" t="n">
        <v>60</v>
      </c>
      <c r="Y26" s="7" t="n">
        <v>60</v>
      </c>
      <c r="Z26" s="7" t="n">
        <v>60</v>
      </c>
      <c r="AA26" s="7" t="n">
        <v>60</v>
      </c>
      <c r="AB26" s="7" t="n">
        <v>60</v>
      </c>
      <c r="AC26" s="7" t="n">
        <v>60</v>
      </c>
      <c r="AD26" s="7" t="n">
        <v>60</v>
      </c>
      <c r="AE26" s="7" t="n">
        <v>60</v>
      </c>
      <c r="AF26" s="7" t="n">
        <v>60</v>
      </c>
      <c r="AG26" s="7" t="n">
        <v>60</v>
      </c>
      <c r="AH26" s="7" t="n">
        <v>60</v>
      </c>
    </row>
  </sheetData>
  <pageMargins left="0.7" right="0.7" top="0.7874015750000001" bottom="0.7874015750000001" header="0.3" footer="0.3"/>
  <pageSetup orientation="portrait" paperSize="9" firstPageNumber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2022-06-26T09:49:57Z</dcterms:created>
  <dcterms:modified xmlns:dcterms="http://purl.org/dc/terms/" xmlns:xsi="http://www.w3.org/2001/XMLSchema-instance" xsi:type="dcterms:W3CDTF">2022-12-01T15:26:56Z</dcterms:modified>
  <cp:lastModifiedBy>Microsoft Office User</cp:lastModifiedBy>
  <cp:revision>1</cp:revision>
</cp:coreProperties>
</file>