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drawings/drawing13.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slicers/slicer5.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hidePivotFieldList="1" defaultThemeVersion="124226"/>
  <mc:AlternateContent xmlns:mc="http://schemas.openxmlformats.org/markup-compatibility/2006">
    <mc:Choice Requires="x15">
      <x15ac:absPath xmlns:x15ac="http://schemas.microsoft.com/office/spreadsheetml/2010/11/ac" url="E:\Reva\"/>
    </mc:Choice>
  </mc:AlternateContent>
  <xr:revisionPtr revIDLastSave="0" documentId="13_ncr:1_{539D8418-96DC-4F6A-BAF2-AECB800379DB}" xr6:coauthVersionLast="47" xr6:coauthVersionMax="47" xr10:uidLastSave="{00000000-0000-0000-0000-000000000000}"/>
  <bookViews>
    <workbookView xWindow="-108" yWindow="-108" windowWidth="23256" windowHeight="12456" firstSheet="12" activeTab="14" xr2:uid="{00000000-000D-0000-FFFF-FFFF00000000}"/>
  </bookViews>
  <sheets>
    <sheet name="Dropoff rate" sheetId="2" state="hidden" r:id="rId1"/>
    <sheet name="Gender" sheetId="4" state="hidden" r:id="rId2"/>
    <sheet name="School's" sheetId="5" state="hidden" r:id="rId3"/>
    <sheet name="Fees" sheetId="6" state="hidden" r:id="rId4"/>
    <sheet name="Enrollmentrate" sheetId="11" state="hidden" r:id="rId5"/>
    <sheet name="Paid_Due_Amount" sheetId="12" state="hidden" r:id="rId6"/>
    <sheet name="Payment Status" sheetId="13" state="hidden" r:id="rId7"/>
    <sheet name="Percentile Score" sheetId="14" state="hidden" r:id="rId8"/>
    <sheet name="Coursewise_Performance" sheetId="15" state="hidden" r:id="rId9"/>
    <sheet name="Success Rate Coursewise" sheetId="7" state="hidden" r:id="rId10"/>
    <sheet name="Success Rate Student" sheetId="19" state="hidden" r:id="rId11"/>
    <sheet name="Batch" sheetId="21" state="hidden" r:id="rId12"/>
    <sheet name="Master Data" sheetId="1" r:id="rId13"/>
    <sheet name="Corelation" sheetId="20" state="hidden" r:id="rId14"/>
    <sheet name="Dashboard" sheetId="8" r:id="rId15"/>
  </sheets>
  <definedNames>
    <definedName name="_xlnm._FilterDatabase" localSheetId="12" hidden="1">'Master Data'!$A$1:$S$101</definedName>
    <definedName name="_xlchart.v1.0" hidden="1">'Master Data'!$R$1</definedName>
    <definedName name="_xlchart.v1.1" hidden="1">'Master Data'!$R$2:$R$109</definedName>
    <definedName name="_xlchart.v1.2" hidden="1">'Master Data'!$R$1</definedName>
    <definedName name="_xlchart.v1.3" hidden="1">'Master Data'!$R$2:$R$109</definedName>
    <definedName name="_xlchart.v2.4" hidden="1">'Master Data'!$B$103:$D$103</definedName>
    <definedName name="_xlchart.v2.5" hidden="1">'Master Data'!$B$104:$D$104</definedName>
    <definedName name="_xlcn.WorksheetConnection_JEE_NEET_Master_Dataset_Updated.xlsxTable1" hidden="1">Table1[]</definedName>
    <definedName name="Slicer_Batch">#N/A</definedName>
    <definedName name="Slicer_Completion_Status1">#N/A</definedName>
    <definedName name="Slicer_Converted">#N/A</definedName>
    <definedName name="Slicer_Course_Name">#N/A</definedName>
    <definedName name="Slicer_Gender">#N/A</definedName>
    <definedName name="Slicer_School_Name">#N/A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1" r:id="rId27"/>
  </pivotCaches>
  <extLst>
    <ext xmlns:x14="http://schemas.microsoft.com/office/spreadsheetml/2009/9/main" uri="{876F7934-8845-4945-9796-88D515C7AA90}">
      <x14:pivotCaches>
        <pivotCache cacheId="12" r:id="rId28"/>
      </x14:pivotCaches>
    </ext>
    <ext xmlns:x14="http://schemas.microsoft.com/office/spreadsheetml/2009/9/main" uri="{BBE1A952-AA13-448e-AADC-164F8A28A991}">
      <x14:slicerCaches>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JEE_NEET_Master_Dataset_Updat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4" i="1" l="1"/>
  <c r="E104" i="1"/>
  <c r="D104" i="1"/>
  <c r="C104" i="1"/>
  <c r="B104"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C5" i="12"/>
  <c r="C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7ECECE-C953-422C-9B01-2CF51D6F99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C3610A9-CDAD-4B29-94DE-E5501A633F40}" name="WorksheetConnection_JEE_NEET_Master_Dataset_Updated.xlsx!Table1" type="102" refreshedVersion="8" minRefreshableVersion="5">
    <extLst>
      <ext xmlns:x15="http://schemas.microsoft.com/office/spreadsheetml/2010/11/main" uri="{DE250136-89BD-433C-8126-D09CA5730AF9}">
        <x15:connection id="Table1" autoDelete="1">
          <x15:rangePr sourceName="_xlcn.WorksheetConnection_JEE_NEET_Master_Dataset_Updated.xlsx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Converted].[All]}"/>
    <s v="{[Table1].[Converted].&amp;[Ye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<sst xmlns="http://schemas.openxmlformats.org/spreadsheetml/2006/main" count="1061" uniqueCount="178">
  <si>
    <t>Student_ID</t>
  </si>
  <si>
    <t>Full_Name</t>
  </si>
  <si>
    <t>Age</t>
  </si>
  <si>
    <t>Gender</t>
  </si>
  <si>
    <t>School_Name</t>
  </si>
  <si>
    <t>10th_Percentage</t>
  </si>
  <si>
    <t>12th_Percentage</t>
  </si>
  <si>
    <t>Avg_Marks</t>
  </si>
  <si>
    <t>Course_ID</t>
  </si>
  <si>
    <t>Course_Name</t>
  </si>
  <si>
    <t>Total_Fees</t>
  </si>
  <si>
    <t>Due_Amount</t>
  </si>
  <si>
    <t>Inquiry_Date</t>
  </si>
  <si>
    <t>Enrollment_Date</t>
  </si>
  <si>
    <t>Converted</t>
  </si>
  <si>
    <t>Fee_Status</t>
  </si>
  <si>
    <t>Percentile_Score</t>
  </si>
  <si>
    <t>Completion_Status</t>
  </si>
  <si>
    <t>Sahil Malhotra</t>
  </si>
  <si>
    <t>Tanya Saxena</t>
  </si>
  <si>
    <t>Nikhil Rao</t>
  </si>
  <si>
    <t>Simran Kaur</t>
  </si>
  <si>
    <t>Aarav Sharma</t>
  </si>
  <si>
    <t>Manav Reddy</t>
  </si>
  <si>
    <t>Aditya Deshmukh</t>
  </si>
  <si>
    <t>Kavya Mehta</t>
  </si>
  <si>
    <t>Neha Patil</t>
  </si>
  <si>
    <t>Varun Chavan</t>
  </si>
  <si>
    <t>Shruti Menon</t>
  </si>
  <si>
    <t>Sanya Nair</t>
  </si>
  <si>
    <t>Ananya Ghosh</t>
  </si>
  <si>
    <t>Pooja Yadav</t>
  </si>
  <si>
    <t>Riya Joshi</t>
  </si>
  <si>
    <t>Rohan Khanna</t>
  </si>
  <si>
    <t>Vikram Singh</t>
  </si>
  <si>
    <t>Dev Pandey</t>
  </si>
  <si>
    <t>Ishaan Verma</t>
  </si>
  <si>
    <t>Meera Kulkarni</t>
  </si>
  <si>
    <t>Male</t>
  </si>
  <si>
    <t>Female</t>
  </si>
  <si>
    <t>Govt. Model School</t>
  </si>
  <si>
    <t>Vidya Niketan</t>
  </si>
  <si>
    <t>National English School</t>
  </si>
  <si>
    <t>Chandrapur Public School</t>
  </si>
  <si>
    <t>Zilla Parishad High School</t>
  </si>
  <si>
    <t>Model Convent</t>
  </si>
  <si>
    <t>Mount Carmel School</t>
  </si>
  <si>
    <t>Sunrise Academy</t>
  </si>
  <si>
    <t>St. Mary's</t>
  </si>
  <si>
    <t>C104</t>
  </si>
  <si>
    <t>C102</t>
  </si>
  <si>
    <t>C103</t>
  </si>
  <si>
    <t>C101</t>
  </si>
  <si>
    <t>Foundation</t>
  </si>
  <si>
    <t>JEE Mains</t>
  </si>
  <si>
    <t>NEET</t>
  </si>
  <si>
    <t>JEE Advanced</t>
  </si>
  <si>
    <t>2023-04-20</t>
  </si>
  <si>
    <t>2023-03-15</t>
  </si>
  <si>
    <t>2023-09-20</t>
  </si>
  <si>
    <t>2023-02-17</t>
  </si>
  <si>
    <t>2023-08-13</t>
  </si>
  <si>
    <t>2023-01-17</t>
  </si>
  <si>
    <t>2023-06-10</t>
  </si>
  <si>
    <t>2023-11-02</t>
  </si>
  <si>
    <t>2023-11-19</t>
  </si>
  <si>
    <t>2023-12-09</t>
  </si>
  <si>
    <t>2023-12-08</t>
  </si>
  <si>
    <t>2023-07-20</t>
  </si>
  <si>
    <t>2023-01-14</t>
  </si>
  <si>
    <t>2023-04-08</t>
  </si>
  <si>
    <t>2023-07-12</t>
  </si>
  <si>
    <t>2023-08-08</t>
  </si>
  <si>
    <t>2023-01-22</t>
  </si>
  <si>
    <t>2023-10-11</t>
  </si>
  <si>
    <t>2023-07-18</t>
  </si>
  <si>
    <t>2023-03-07</t>
  </si>
  <si>
    <t>2023-02-03</t>
  </si>
  <si>
    <t>2023-09-12</t>
  </si>
  <si>
    <t>2023-06-01</t>
  </si>
  <si>
    <t>2023-11-17</t>
  </si>
  <si>
    <t>2023-07-08</t>
  </si>
  <si>
    <t>2023-06-02</t>
  </si>
  <si>
    <t>2023-12-13</t>
  </si>
  <si>
    <t>2023-06-28</t>
  </si>
  <si>
    <t>2023-08-10</t>
  </si>
  <si>
    <t>2023-02-26</t>
  </si>
  <si>
    <t>2023-07-21</t>
  </si>
  <si>
    <t>2023-08-28</t>
  </si>
  <si>
    <t>2023-03-05</t>
  </si>
  <si>
    <t>2023-02-14</t>
  </si>
  <si>
    <t>2023-02-19</t>
  </si>
  <si>
    <t>2023-04-18</t>
  </si>
  <si>
    <t>2023-01-11</t>
  </si>
  <si>
    <t>2023-09-06</t>
  </si>
  <si>
    <t>2023-12-12</t>
  </si>
  <si>
    <t>2023-09-28</t>
  </si>
  <si>
    <t>2023-12-28</t>
  </si>
  <si>
    <t>2023-08-16</t>
  </si>
  <si>
    <t>2023-08-18</t>
  </si>
  <si>
    <t>2023-09-25</t>
  </si>
  <si>
    <t>2023-05-13</t>
  </si>
  <si>
    <t>2023-12-04</t>
  </si>
  <si>
    <t>2023-06-09</t>
  </si>
  <si>
    <t>2023-04-23</t>
  </si>
  <si>
    <t>2023-07-22</t>
  </si>
  <si>
    <t>2023-04-15</t>
  </si>
  <si>
    <t>2023-05-22</t>
  </si>
  <si>
    <t>2023-06-08</t>
  </si>
  <si>
    <t>2023-11-07</t>
  </si>
  <si>
    <t>2023-04-28</t>
  </si>
  <si>
    <t>2023-06-18</t>
  </si>
  <si>
    <t>2023-10-05</t>
  </si>
  <si>
    <t>2023-02-06</t>
  </si>
  <si>
    <t>2023-10-03</t>
  </si>
  <si>
    <t>2023-02-09</t>
  </si>
  <si>
    <t>2023-03-03</t>
  </si>
  <si>
    <t>2023-06-17</t>
  </si>
  <si>
    <t>2023-10-28</t>
  </si>
  <si>
    <t>2023-04-05</t>
  </si>
  <si>
    <t>2023-05-28</t>
  </si>
  <si>
    <t>2023-06-05</t>
  </si>
  <si>
    <t>2023-08-11</t>
  </si>
  <si>
    <t>2023-06-19</t>
  </si>
  <si>
    <t>2023-11-12</t>
  </si>
  <si>
    <t>2023-11-08</t>
  </si>
  <si>
    <t>2023-10-26</t>
  </si>
  <si>
    <t>2023-05-02</t>
  </si>
  <si>
    <t>2023-09-16</t>
  </si>
  <si>
    <t>2023-06-16</t>
  </si>
  <si>
    <t>2023-08-21</t>
  </si>
  <si>
    <t>2023-10-10</t>
  </si>
  <si>
    <t>2023-09-10</t>
  </si>
  <si>
    <t>2023-09-21</t>
  </si>
  <si>
    <t>2023-07-28</t>
  </si>
  <si>
    <t>2023-02-12</t>
  </si>
  <si>
    <t>2023-11-23</t>
  </si>
  <si>
    <t>2023-09-13</t>
  </si>
  <si>
    <t>2023-02-18</t>
  </si>
  <si>
    <t>2023-05-23</t>
  </si>
  <si>
    <t>2023-05-21</t>
  </si>
  <si>
    <t>2023-12-01</t>
  </si>
  <si>
    <t>2023-09-15</t>
  </si>
  <si>
    <t>2023-06-15</t>
  </si>
  <si>
    <t>2023-03-14</t>
  </si>
  <si>
    <t>2023-01-03</t>
  </si>
  <si>
    <t>No</t>
  </si>
  <si>
    <t>Yes</t>
  </si>
  <si>
    <t>Partial</t>
  </si>
  <si>
    <t>Pending</t>
  </si>
  <si>
    <t>Paid</t>
  </si>
  <si>
    <t>Exited</t>
  </si>
  <si>
    <t>Completed</t>
  </si>
  <si>
    <t>Narayana School</t>
  </si>
  <si>
    <t>Distinct Count of Student_ID</t>
  </si>
  <si>
    <t>Row Labels</t>
  </si>
  <si>
    <t>Grand Total</t>
  </si>
  <si>
    <t>Count of Gender</t>
  </si>
  <si>
    <t>Column Labels</t>
  </si>
  <si>
    <t>Count of School_Name</t>
  </si>
  <si>
    <t>All</t>
  </si>
  <si>
    <t>Count of Fee_Status</t>
  </si>
  <si>
    <t>Count of Completion_Status</t>
  </si>
  <si>
    <t>(blank)</t>
  </si>
  <si>
    <t>Count of Enrollment_Date</t>
  </si>
  <si>
    <t>Paid Fees</t>
  </si>
  <si>
    <t>Values</t>
  </si>
  <si>
    <t>Average of Percentile_Score</t>
  </si>
  <si>
    <t>Total Inquiries</t>
  </si>
  <si>
    <t>Enrollments</t>
  </si>
  <si>
    <t>Course completed</t>
  </si>
  <si>
    <t>Avg Marks</t>
  </si>
  <si>
    <t>Batch</t>
  </si>
  <si>
    <t>Batch 1</t>
  </si>
  <si>
    <t>Batch 2</t>
  </si>
  <si>
    <t>Batch 3</t>
  </si>
  <si>
    <t>Count of Batch</t>
  </si>
  <si>
    <t>In Lakhs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</si>
</sst>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249977111117893"/>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1">
    <xf numFmtId="0" fontId="0" fillId="0" borderId="0"/>
  </cellStyleXfs>
  <cellXfs count="21">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5" fontId="1" fillId="0" borderId="1" xfId="0" applyNumberFormat="1" applyFont="1" applyBorder="1" applyAlignment="1">
      <alignment horizontal="center" vertical="top"/>
    </xf>
    <xf numFmtId="15" fontId="0" fillId="0" borderId="0" xfId="0" applyNumberFormat="1" applyAlignment="1">
      <alignment horizontal="center"/>
    </xf>
    <xf numFmtId="164" fontId="0" fillId="0" borderId="0" xfId="0" applyNumberFormat="1"/>
    <xf numFmtId="0" fontId="1" fillId="2" borderId="2" xfId="0" applyFont="1" applyFill="1" applyBorder="1"/>
    <xf numFmtId="2"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2" fontId="1" fillId="0" borderId="1" xfId="0" applyNumberFormat="1" applyFont="1" applyBorder="1" applyAlignment="1">
      <alignment horizontal="center" vertical="top"/>
    </xf>
    <xf numFmtId="164" fontId="0" fillId="0" borderId="0" xfId="0" applyNumberFormat="1" applyAlignment="1">
      <alignment horizontal="left"/>
    </xf>
    <xf numFmtId="1" fontId="0" fillId="0" borderId="0" xfId="0" applyNumberFormat="1"/>
    <xf numFmtId="1" fontId="0" fillId="0" borderId="0" xfId="0" applyNumberFormat="1" applyAlignment="1">
      <alignment horizontal="left"/>
    </xf>
    <xf numFmtId="0" fontId="0" fillId="3" borderId="0" xfId="0" applyFill="1"/>
    <xf numFmtId="1" fontId="1" fillId="0" borderId="1" xfId="0" applyNumberFormat="1" applyFont="1" applyBorder="1" applyAlignment="1">
      <alignment horizontal="center" vertical="top"/>
    </xf>
    <xf numFmtId="2" fontId="0" fillId="0" borderId="0" xfId="0" applyNumberFormat="1"/>
  </cellXfs>
  <cellStyles count="1">
    <cellStyle name="Normal" xfId="0" builtinId="0"/>
  </cellStyles>
  <dxfs count="38">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3" formatCode="0%"/>
    </dxf>
    <dxf>
      <numFmt numFmtId="13" formatCode="0%"/>
    </dxf>
    <dxf>
      <numFmt numFmtId="164" formatCode="0.0"/>
    </dxf>
    <dxf>
      <numFmt numFmtId="13" formatCode="0%"/>
    </dxf>
    <dxf>
      <numFmt numFmtId="1" formatCode="0"/>
    </dxf>
    <dxf>
      <numFmt numFmtId="2" formatCode="0.00"/>
    </dxf>
    <dxf>
      <numFmt numFmtId="13" formatCode="0%"/>
    </dxf>
    <dxf>
      <numFmt numFmtId="13" formatCode="0%"/>
    </dxf>
    <dxf>
      <numFmt numFmtId="13" formatCode="0%"/>
    </dxf>
    <dxf>
      <numFmt numFmtId="13" formatCode="0%"/>
    </dxf>
    <dxf>
      <numFmt numFmtId="13" formatCode="0%"/>
    </dxf>
    <dxf>
      <numFmt numFmtId="14" formatCode="0.00%"/>
    </dxf>
    <dxf>
      <numFmt numFmtId="13" formatCode="0%"/>
    </dxf>
    <dxf>
      <numFmt numFmtId="13" formatCode="0%"/>
    </dxf>
  </dxfs>
  <tableStyles count="0" defaultTableStyle="TableStyleMedium9" defaultPivotStyle="PivotStyleLight16"/>
  <colors>
    <mruColors>
      <color rgb="FF184772"/>
      <color rgb="FF888888"/>
      <color rgb="FF2C679C"/>
      <color rgb="FF6666FF"/>
      <color rgb="FF283E62"/>
      <color rgb="FF052A85"/>
      <color rgb="FF093189"/>
      <color rgb="FF102F4C"/>
      <color rgb="FF06214E"/>
      <color rgb="FF453D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openxmlformats.org/officeDocument/2006/relationships/sheetMetadata" Target="metadata.xml"/><Relationship Id="rId21" Type="http://schemas.openxmlformats.org/officeDocument/2006/relationships/pivotCacheDefinition" Target="pivotCache/pivotCacheDefinition6.xml"/><Relationship Id="rId34" Type="http://schemas.microsoft.com/office/2007/relationships/slicerCache" Target="slicerCaches/slicerCache6.xml"/><Relationship Id="rId42" Type="http://schemas.openxmlformats.org/officeDocument/2006/relationships/customXml" Target="../customXml/item1.xml"/><Relationship Id="rId47" Type="http://schemas.openxmlformats.org/officeDocument/2006/relationships/customXml" Target="../customXml/item6.xml"/><Relationship Id="rId50" Type="http://schemas.openxmlformats.org/officeDocument/2006/relationships/customXml" Target="../customXml/item9.xml"/><Relationship Id="rId55"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microsoft.com/office/2007/relationships/slicerCache" Target="slicerCaches/slicerCache1.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microsoft.com/office/2007/relationships/slicerCache" Target="slicerCaches/slicerCache4.xml"/><Relationship Id="rId37" Type="http://schemas.openxmlformats.org/officeDocument/2006/relationships/styles" Target="style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microsoft.com/office/2007/relationships/slicerCache" Target="slicerCaches/slicerCache3.xml"/><Relationship Id="rId44" Type="http://schemas.openxmlformats.org/officeDocument/2006/relationships/customXml" Target="../customXml/item3.xml"/><Relationship Id="rId52"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07/relationships/slicerCache" Target="slicerCaches/slicerCache2.xml"/><Relationship Id="rId35" Type="http://schemas.openxmlformats.org/officeDocument/2006/relationships/theme" Target="theme/theme1.xml"/><Relationship Id="rId43" Type="http://schemas.openxmlformats.org/officeDocument/2006/relationships/customXml" Target="../customXml/item2.xml"/><Relationship Id="rId48" Type="http://schemas.openxmlformats.org/officeDocument/2006/relationships/customXml" Target="../customXml/item7.xml"/><Relationship Id="rId8" Type="http://schemas.openxmlformats.org/officeDocument/2006/relationships/worksheet" Target="worksheets/sheet8.xml"/><Relationship Id="rId51" Type="http://schemas.openxmlformats.org/officeDocument/2006/relationships/customXml" Target="../customXml/item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microsoft.com/office/2007/relationships/slicerCache" Target="slicerCaches/slicerCache5.xml"/><Relationship Id="rId38" Type="http://schemas.openxmlformats.org/officeDocument/2006/relationships/sharedStrings" Target="sharedStrings.xml"/><Relationship Id="rId46" Type="http://schemas.openxmlformats.org/officeDocument/2006/relationships/customXml" Target="../customXml/item5.xml"/><Relationship Id="rId20" Type="http://schemas.openxmlformats.org/officeDocument/2006/relationships/pivotCacheDefinition" Target="pivotCache/pivotCacheDefinition5.xml"/><Relationship Id="rId41" Type="http://schemas.openxmlformats.org/officeDocument/2006/relationships/calcChain" Target="calcChain.xml"/><Relationship Id="rId54"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connections" Target="connections.xml"/><Relationship Id="rId49"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[JEE_NEET_Master_Dataset_Updated.xlsx]Dropoff rate!PivotTable1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Enquiry VS Enrollments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'Dropoff rate'!$B$3:$B$4</c:f>
              <c:strCache>
                <c:ptCount val="1"/>
                <c:pt idx="0">
                  <c:v>Foundation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'Dropoff rate'!$A$5</c:f>
              <c:strCache>
                <c:ptCount val="1"/>
                <c:pt idx="0">
                  <c:v>Total</c:v>
                </c:pt>
              </c:strCache>
            </c:strRef>
          </c:cat>
          <c:val>
            <c:numRef>
              <c:f>'Dropoff rate'!$B$5</c:f>
              <c:numCache>
                <c:formatCode>0%</c:formatCode>
                <c:ptCount val="1"/>
                <c:pt idx="0">
                  <c:v>0.25</c:v>
                </c:pt>
              </c:numCache>
            </c:numRef>
          </c:val>
          <c:extLst>
            <c:ext xmlns:c16="http://schemas.microsoft.com/office/drawing/2014/chart" uri="{C3380CC4-5D6E-409C-BE32-E72D297353CC}">
              <c16:uniqueId val="{00000001-1403-4A40-80EE-4298BB922268}"/>
            </c:ext>
          </c:extLst>
        </c:ser>
        <c:ser>
          <c:idx val="1"/>
          <c:order val="1"/>
          <c:tx>
            <c:strRef>
              <c:f>'Dropoff rate'!$C$3:$C$4</c:f>
              <c:strCache>
                <c:ptCount val="1"/>
                <c:pt idx="0">
                  <c:v>JEE Advanced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'Dropoff rate'!$A$5</c:f>
              <c:strCache>
                <c:ptCount val="1"/>
                <c:pt idx="0">
                  <c:v>Total</c:v>
                </c:pt>
              </c:strCache>
            </c:strRef>
          </c:cat>
          <c:val>
            <c:numRef>
              <c:f>'Dropoff rate'!$C$5</c:f>
              <c:numCache>
                <c:formatCode>0%</c:formatCode>
                <c:ptCount val="1"/>
                <c:pt idx="0">
                  <c:v>0.34722222222222221</c:v>
                </c:pt>
              </c:numCache>
            </c:numRef>
          </c:val>
          <c:extLst>
            <c:ext xmlns:c16="http://schemas.microsoft.com/office/drawing/2014/chart" uri="{C3380CC4-5D6E-409C-BE32-E72D297353CC}">
              <c16:uniqueId val="{00000002-1403-4A40-80EE-4298BB922268}"/>
            </c:ext>
          </c:extLst>
        </c:ser>
        <c:ser>
          <c:idx val="2"/>
          <c:order val="2"/>
          <c:tx>
            <c:strRef>
              <c:f>'Dropoff rate'!$D$3:$D$4</c:f>
              <c:strCache>
                <c:ptCount val="1"/>
                <c:pt idx="0">
                  <c:v>JEE Mains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'Dropoff rate'!$A$5</c:f>
              <c:strCache>
                <c:ptCount val="1"/>
                <c:pt idx="0">
                  <c:v>Total</c:v>
                </c:pt>
              </c:strCache>
            </c:strRef>
          </c:cat>
          <c:val>
            <c:numRef>
              <c:f>'Dropoff rate'!$D$5</c:f>
              <c:numCache>
                <c:formatCode>0%</c:formatCode>
                <c:ptCount val="1"/>
                <c:pt idx="0">
                  <c:v>0.1388888888888889</c:v>
                </c:pt>
              </c:numCache>
            </c:numRef>
          </c:val>
          <c:extLst>
            <c:ext xmlns:c16="http://schemas.microsoft.com/office/drawing/2014/chart" uri="{C3380CC4-5D6E-409C-BE32-E72D297353CC}">
              <c16:uniqueId val="{00000003-1403-4A40-80EE-4298BB922268}"/>
            </c:ext>
          </c:extLst>
        </c:ser>
        <c:ser>
          <c:idx val="3"/>
          <c:order val="3"/>
          <c:tx>
            <c:strRef>
              <c:f>'Dropoff rate'!$E$3:$E$4</c:f>
              <c:strCache>
                <c:ptCount val="1"/>
                <c:pt idx="0">
                  <c:v>NEET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'Dropoff rate'!$A$5</c:f>
              <c:strCache>
                <c:ptCount val="1"/>
                <c:pt idx="0">
                  <c:v>Total</c:v>
                </c:pt>
              </c:strCache>
            </c:strRef>
          </c:cat>
          <c:val>
            <c:numRef>
              <c:f>'Dropoff rate'!$E$5</c:f>
              <c:numCache>
                <c:formatCode>0%</c:formatCode>
                <c:ptCount val="1"/>
                <c:pt idx="0">
                  <c:v>0.2638888888888889</c:v>
                </c:pt>
              </c:numCache>
            </c:numRef>
          </c:val>
          <c:extLst>
            <c:ext xmlns:c16="http://schemas.microsoft.com/office/drawing/2014/chart" uri="{C3380CC4-5D6E-409C-BE32-E72D297353CC}">
              <c16:uniqueId val="{00000004-1403-4A40-80EE-4298BB922268}"/>
            </c:ext>
          </c:extLst>
        </c:ser>
        <c:dLbls>
          <c:dLblPos val="outEnd"/>
          <c:showLegendKey val="0"/>
          <c:showVal val="1"/>
          <c:showCatName val="0"/>
          <c:showSerName val="0"/>
          <c:showPercent val="0"/>
          <c:showBubbleSize val="0"/>
        </c:dLbls>
        <c:gapWidth val="100"/>
        <c:axId val="116450415"/>
        <c:axId val="116450895"/>
      </c:barChart>
      <c:catAx>
        <c:axId val="116450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50895"/>
        <c:crosses val="autoZero"/>
        <c:auto val="1"/>
        <c:lblAlgn val="ctr"/>
        <c:lblOffset val="100"/>
        <c:noMultiLvlLbl val="0"/>
      </c:catAx>
      <c:valAx>
        <c:axId val="116450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5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[JEE_NEET_Master_Dataset_Updated.xlsx]Success Rate Student!PivotTable6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Success Rate Student Completed VS Exited</a:t>
            </a:r>
          </a:p>
        </c:rich>
      </c:tx>
      <c:layout>
        <c:manualLayout>
          <c:xMode val="edge"/>
          <c:yMode val="edge"/>
          <c:x val="0.13666830708661418"/>
          <c:y val="6.08828006088280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1690076745157449"/>
          <c:y val="0.33593603311001652"/>
          <c:w val="0.82096558001508724"/>
          <c:h val="0.54636600790198031"/>
        </c:manualLayout>
      </c:layout>
      <c:doughnutChart>
        <c:varyColors val="1"/>
        <c:ser>
          <c:idx val="0"/>
          <c:order val="0"/>
          <c:tx>
            <c:strRef>
              <c:f>'Success Rate Student'!$B$3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3A1-419D-B19E-431E86A945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3A1-419D-B19E-431E86A9450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'Success Rate Student'!$A$4:$A$6</c:f>
              <c:strCache>
                <c:ptCount val="2"/>
                <c:pt idx="0">
                  <c:v>Completed</c:v>
                </c:pt>
                <c:pt idx="1">
                  <c:v>Exited</c:v>
                </c:pt>
              </c:strCache>
            </c:strRef>
          </c:cat>
          <c:val>
            <c:numRef>
              <c:f>'Success Rate Student'!$B$4:$B$6</c:f>
              <c:numCache>
                <c:formatCode>0%</c:formatCode>
                <c:ptCount val="2"/>
                <c:pt idx="0">
                  <c:v>0.47222222222222221</c:v>
                </c:pt>
                <c:pt idx="1">
                  <c:v>0.52777777777777779</c:v>
                </c:pt>
              </c:numCache>
            </c:numRef>
          </c:val>
          <c:extLst>
            <c:ext xmlns:c16="http://schemas.microsoft.com/office/drawing/2014/chart" uri="{C3380CC4-5D6E-409C-BE32-E72D297353CC}">
              <c16:uniqueId val="{00000004-A9F4-4A0D-A07C-7E624E0CEDA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0.3279306102362205"/>
          <c:y val="0.19101978691019786"/>
          <c:w val="0.34413877952755906"/>
          <c:h val="8.56170375963278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[JEE_NEET_Master_Dataset_Updated.xlsx]Batch!PivotTable2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Batch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Batch!$B$3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Batch!$A$4:$A$7</c:f>
              <c:strCache>
                <c:ptCount val="3"/>
                <c:pt idx="0">
                  <c:v>Batch 1</c:v>
                </c:pt>
                <c:pt idx="1">
                  <c:v>Batch 2</c:v>
                </c:pt>
                <c:pt idx="2">
                  <c:v>Batch 3</c:v>
                </c:pt>
              </c:strCache>
            </c:strRef>
          </c:cat>
          <c:val>
            <c:numRef>
              <c:f>Batch!$B$4:$B$7</c:f>
              <c:numCache>
                <c:formatCode>General</c:formatCode>
                <c:ptCount val="3"/>
                <c:pt idx="0">
                  <c:v>15</c:v>
                </c:pt>
                <c:pt idx="1">
                  <c:v>14</c:v>
                </c:pt>
                <c:pt idx="2">
                  <c:v>5</c:v>
                </c:pt>
              </c:numCache>
            </c:numRef>
          </c:val>
          <c:extLst>
            <c:ext xmlns:c16="http://schemas.microsoft.com/office/drawing/2014/chart" uri="{C3380CC4-5D6E-409C-BE32-E72D297353CC}">
              <c16:uniqueId val="{00000000-E7A5-4334-996E-4F9F133A66BB}"/>
            </c:ext>
          </c:extLst>
        </c:ser>
        <c:dLbls>
          <c:dLblPos val="outEnd"/>
          <c:showLegendKey val="0"/>
          <c:showVal val="1"/>
          <c:showCatName val="0"/>
          <c:showSerName val="0"/>
          <c:showPercent val="0"/>
          <c:showBubbleSize val="0"/>
        </c:dLbls>
        <c:gapWidth val="219"/>
        <c:overlap val="-27"/>
        <c:axId val="1734240479"/>
        <c:axId val="1734248159"/>
      </c:barChart>
      <c:catAx>
        <c:axId val="173424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248159"/>
        <c:crosses val="autoZero"/>
        <c:auto val="1"/>
        <c:lblAlgn val="ctr"/>
        <c:lblOffset val="100"/>
        <c:noMultiLvlLbl val="0"/>
      </c:catAx>
      <c:valAx>
        <c:axId val="1734248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24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Admission</a:t>
            </a:r>
            <a:r>
              <a:rPr lang="en-US" baseline="0"/>
              <a:t> Marks VS Success Rate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Corelation!$B$1</c:f>
              <c:strCache>
                <c:ptCount val="1"/>
                <c:pt idx="0">
                  <c:v>Average of Percentile_Score</c:v>
                </c:pt>
              </c:strCache>
            </c:strRef>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c:spPr>
          </c:marker>
          <c:trendline>
            <c:spPr>
              <a:ln w="9525" cap="rnd">
                <a:solidFill>
                  <a:schemeClr val="accent1"/>
                </a:solidFill>
              </a:ln>
              <a:effectLst/>
            </c:spPr>
            <c:trendlineType val="poly"/>
            <c:order val="2"/>
            <c:dispRSqr val="0"/>
            <c:dispEq val="0"/>
          </c:trendline>
          <c:trendline>
            <c:spPr>
              <a:ln w="9525" cap="rnd">
                <a:solidFill>
                  <a:schemeClr val="accent1"/>
                </a:solidFill>
              </a:ln>
              <a:effectLst/>
            </c:spPr>
            <c:trendlineType val="poly"/>
            <c:order val="2"/>
            <c:dispRSqr val="0"/>
            <c:dispEq val="0"/>
          </c:trendline>
          <c:trendline>
            <c:spPr>
              <a:ln w="9525" cap="rnd">
                <a:solidFill>
                  <a:schemeClr val="accent1"/>
                </a:solidFill>
              </a:ln>
              <a:effectLst/>
            </c:spPr>
            <c:trendlineType val="poly"/>
            <c:order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Corelation!$A$2:$A$35</c:f>
              <c:numCache>
                <c:formatCode>0</c:formatCode>
                <c:ptCount val="34"/>
                <c:pt idx="0">
                  <c:v>59.67</c:v>
                </c:pt>
                <c:pt idx="1">
                  <c:v>60.67</c:v>
                </c:pt>
                <c:pt idx="2">
                  <c:v>63</c:v>
                </c:pt>
                <c:pt idx="3">
                  <c:v>64.67</c:v>
                </c:pt>
                <c:pt idx="4">
                  <c:v>65</c:v>
                </c:pt>
                <c:pt idx="5">
                  <c:v>66.5</c:v>
                </c:pt>
                <c:pt idx="6">
                  <c:v>68</c:v>
                </c:pt>
                <c:pt idx="7">
                  <c:v>68.33</c:v>
                </c:pt>
                <c:pt idx="8">
                  <c:v>69.25</c:v>
                </c:pt>
                <c:pt idx="9">
                  <c:v>70</c:v>
                </c:pt>
                <c:pt idx="10">
                  <c:v>70.33</c:v>
                </c:pt>
                <c:pt idx="11">
                  <c:v>70.5</c:v>
                </c:pt>
                <c:pt idx="12">
                  <c:v>71.25</c:v>
                </c:pt>
                <c:pt idx="13">
                  <c:v>71.33</c:v>
                </c:pt>
                <c:pt idx="14">
                  <c:v>71.5</c:v>
                </c:pt>
                <c:pt idx="15">
                  <c:v>73.25</c:v>
                </c:pt>
                <c:pt idx="16">
                  <c:v>74.33</c:v>
                </c:pt>
                <c:pt idx="17">
                  <c:v>74.75</c:v>
                </c:pt>
                <c:pt idx="18">
                  <c:v>75.25</c:v>
                </c:pt>
                <c:pt idx="19">
                  <c:v>75.75</c:v>
                </c:pt>
                <c:pt idx="20">
                  <c:v>76.5</c:v>
                </c:pt>
                <c:pt idx="21">
                  <c:v>76.67</c:v>
                </c:pt>
                <c:pt idx="22">
                  <c:v>77.5</c:v>
                </c:pt>
                <c:pt idx="23">
                  <c:v>77.75</c:v>
                </c:pt>
                <c:pt idx="24">
                  <c:v>78</c:v>
                </c:pt>
                <c:pt idx="25">
                  <c:v>78.33</c:v>
                </c:pt>
                <c:pt idx="26">
                  <c:v>79</c:v>
                </c:pt>
                <c:pt idx="27">
                  <c:v>80.25</c:v>
                </c:pt>
                <c:pt idx="28">
                  <c:v>80.75</c:v>
                </c:pt>
                <c:pt idx="29">
                  <c:v>82.75</c:v>
                </c:pt>
                <c:pt idx="30">
                  <c:v>84</c:v>
                </c:pt>
                <c:pt idx="31">
                  <c:v>88.5</c:v>
                </c:pt>
                <c:pt idx="32">
                  <c:v>91</c:v>
                </c:pt>
                <c:pt idx="33" formatCode="0.0">
                  <c:v>92.25</c:v>
                </c:pt>
              </c:numCache>
            </c:numRef>
          </c:xVal>
          <c:yVal>
            <c:numRef>
              <c:f>Corelation!$B$2:$B$35</c:f>
              <c:numCache>
                <c:formatCode>0</c:formatCode>
                <c:ptCount val="34"/>
                <c:pt idx="0">
                  <c:v>62.16</c:v>
                </c:pt>
                <c:pt idx="1">
                  <c:v>97.46</c:v>
                </c:pt>
                <c:pt idx="2">
                  <c:v>59.23</c:v>
                </c:pt>
                <c:pt idx="3">
                  <c:v>52.35</c:v>
                </c:pt>
                <c:pt idx="4">
                  <c:v>86.37</c:v>
                </c:pt>
                <c:pt idx="5">
                  <c:v>84.71</c:v>
                </c:pt>
                <c:pt idx="6">
                  <c:v>95.86</c:v>
                </c:pt>
                <c:pt idx="7">
                  <c:v>91.59</c:v>
                </c:pt>
                <c:pt idx="8">
                  <c:v>69.650000000000006</c:v>
                </c:pt>
                <c:pt idx="9">
                  <c:v>53.73</c:v>
                </c:pt>
                <c:pt idx="10">
                  <c:v>52.69</c:v>
                </c:pt>
                <c:pt idx="11">
                  <c:v>53</c:v>
                </c:pt>
                <c:pt idx="12">
                  <c:v>95.41</c:v>
                </c:pt>
                <c:pt idx="13">
                  <c:v>90.26</c:v>
                </c:pt>
                <c:pt idx="14">
                  <c:v>58.99</c:v>
                </c:pt>
                <c:pt idx="15">
                  <c:v>89.58</c:v>
                </c:pt>
                <c:pt idx="16">
                  <c:v>75.3</c:v>
                </c:pt>
                <c:pt idx="17">
                  <c:v>80.25</c:v>
                </c:pt>
                <c:pt idx="18">
                  <c:v>77.680000000000007</c:v>
                </c:pt>
                <c:pt idx="19">
                  <c:v>95.81</c:v>
                </c:pt>
                <c:pt idx="20">
                  <c:v>90.15</c:v>
                </c:pt>
                <c:pt idx="21">
                  <c:v>92.02</c:v>
                </c:pt>
                <c:pt idx="22">
                  <c:v>74.03</c:v>
                </c:pt>
                <c:pt idx="23">
                  <c:v>51.07</c:v>
                </c:pt>
                <c:pt idx="24">
                  <c:v>65.010000000000005</c:v>
                </c:pt>
                <c:pt idx="25">
                  <c:v>86.16</c:v>
                </c:pt>
                <c:pt idx="26">
                  <c:v>68.459999999999994</c:v>
                </c:pt>
                <c:pt idx="27">
                  <c:v>61.28</c:v>
                </c:pt>
                <c:pt idx="28">
                  <c:v>65.180000000000007</c:v>
                </c:pt>
                <c:pt idx="29">
                  <c:v>89.6</c:v>
                </c:pt>
                <c:pt idx="30">
                  <c:v>80.790000000000006</c:v>
                </c:pt>
                <c:pt idx="31">
                  <c:v>69.95</c:v>
                </c:pt>
                <c:pt idx="32">
                  <c:v>72.3</c:v>
                </c:pt>
                <c:pt idx="33">
                  <c:v>72.56</c:v>
                </c:pt>
              </c:numCache>
            </c:numRef>
          </c:yVal>
          <c:smooth val="0"/>
          <c:extLst>
            <c:ext xmlns:c16="http://schemas.microsoft.com/office/drawing/2014/chart" uri="{C3380CC4-5D6E-409C-BE32-E72D297353CC}">
              <c16:uniqueId val="{00000000-7FEC-4D74-8314-A3BAB833A0E9}"/>
            </c:ext>
          </c:extLst>
        </c:ser>
        <c:dLbls>
          <c:showLegendKey val="0"/>
          <c:showVal val="0"/>
          <c:showCatName val="0"/>
          <c:showSerName val="0"/>
          <c:showPercent val="0"/>
          <c:showBubbleSize val="0"/>
        </c:dLbls>
        <c:axId val="365397647"/>
        <c:axId val="365400047"/>
      </c:scatterChart>
      <c:valAx>
        <c:axId val="365397647"/>
        <c:scaling>
          <c:orientation val="minMax"/>
          <c:min val="55"/>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Avg Marks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5400047"/>
        <c:crossesAt val="10"/>
        <c:crossBetween val="midCat"/>
        <c:majorUnit val="10"/>
      </c:valAx>
      <c:valAx>
        <c:axId val="365400047"/>
        <c:scaling>
          <c:orientation val="minMax"/>
          <c:min val="5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Percentile</a:t>
                </a:r>
                <a:r>
                  <a:rPr lang="en-IN" baseline="0"/>
                  <a:t> Score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5397647"/>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[JEE_NEET_Master_Dataset_Updated.xlsx]Success Rate Coursewise!PivotTable6</c:name>
    <c:fmtId val="8"/>
  </c:pivotSource>
  <c:chart>
    <c:title>
      <c:tx>
        <c:rich>
          <a:bodyPr rot="0" spcFirstLastPara="1" vertOverflow="ellipsis" vert="horz" wrap="square" anchor="ctr" anchorCtr="1"/>
          <a:lstStyle/>
          <a:p>
            <a:pPr>
              <a:defRPr sz="1400" b="1" i="0" u="none" strike="noStrike" kern="1200" baseline="0">
                <a:solidFill>
                  <a:schemeClr val="bg2"/>
                </a:solidFill>
                <a:latin typeface="+mn-lt"/>
                <a:ea typeface="+mn-ea"/>
                <a:cs typeface="+mn-cs"/>
              </a:defRPr>
            </a:pPr>
            <a:r>
              <a:rPr lang="en-US" sz="1400">
                <a:solidFill>
                  <a:schemeClr val="bg2"/>
                </a:solidFill>
              </a:rPr>
              <a:t>COURSE COMPLETION RATE</a:t>
            </a:r>
          </a:p>
        </c:rich>
      </c:tx>
      <c:overlay val="0"/>
      <c:spPr>
        <a:noFill/>
        <a:ln>
          <a:noFill/>
        </a:ln>
        <a:effectLst/>
      </c:spPr>
    </c:title>
    <c:autoTitleDeleted val="0"/>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spPr>
          <a:solidFill>
            <a:schemeClr val="accent6"/>
          </a:solidFill>
          <a:ln>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s>
    <c:plotArea>
      <c:layout/>
      <c:barChart>
        <c:barDir val="bar"/>
        <c:grouping val="clustered"/>
        <c:varyColors val="0"/>
        <c:ser>
          <c:idx val="0"/>
          <c:order val="0"/>
          <c:tx>
            <c:strRef>
              <c:f>'Success Rate Coursewise'!$B$3:$B$4</c:f>
              <c:strCache>
                <c:ptCount val="1"/>
                <c:pt idx="0">
                  <c:v>Completed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c:spPr>
          <c:invertIfNegative val="0"/>
          <c:dPt>
            <c:idx val="0"/>
            <c:invertIfNegative val="0"/>
            <c:bubble3D val="0"/>
            <c:extLst>
              <c:ext xmlns:c16="http://schemas.microsoft.com/office/drawing/2014/chart" uri="{C3380CC4-5D6E-409C-BE32-E72D297353CC}">
                <c16:uniqueId val="{00000001-0BCD-434F-84B2-FD9E0DF74D51}"/>
              </c:ext>
            </c:extLst>
          </c:dPt>
          <c:dPt>
            <c:idx val="1"/>
            <c:invertIfNegative val="0"/>
            <c:bubble3D val="0"/>
            <c:extLst>
              <c:ext xmlns:c16="http://schemas.microsoft.com/office/drawing/2014/chart" uri="{C3380CC4-5D6E-409C-BE32-E72D297353CC}">
                <c16:uniqueId val="{00000003-0BCD-434F-84B2-FD9E0DF74D51}"/>
              </c:ext>
            </c:extLst>
          </c:dPt>
          <c:dPt>
            <c:idx val="2"/>
            <c:invertIfNegative val="0"/>
            <c:bubble3D val="0"/>
            <c:extLst>
              <c:ext xmlns:c16="http://schemas.microsoft.com/office/drawing/2014/chart" uri="{C3380CC4-5D6E-409C-BE32-E72D297353CC}">
                <c16:uniqueId val="{00000005-0BCD-434F-84B2-FD9E0DF74D51}"/>
              </c:ext>
            </c:extLst>
          </c:dPt>
          <c:dPt>
            <c:idx val="3"/>
            <c:invertIfNegative val="0"/>
            <c:bubble3D val="0"/>
            <c:extLst>
              <c:ext xmlns:c16="http://schemas.microsoft.com/office/drawing/2014/chart" uri="{C3380CC4-5D6E-409C-BE32-E72D297353CC}">
                <c16:uniqueId val="{00000007-0BCD-434F-84B2-FD9E0DF74D5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'Success Rate Coursewise'!$A$5:$A$9</c:f>
              <c:strCache>
                <c:ptCount val="4"/>
                <c:pt idx="0">
                  <c:v>Foundation</c:v>
                </c:pt>
                <c:pt idx="1">
                  <c:v>JEE Advanced</c:v>
                </c:pt>
                <c:pt idx="2">
                  <c:v>JEE Mains</c:v>
                </c:pt>
                <c:pt idx="3">
                  <c:v>NEET</c:v>
                </c:pt>
              </c:strCache>
            </c:strRef>
          </c:cat>
          <c:val>
            <c:numRef>
              <c:f>'Success Rate Coursewise'!$B$5:$B$9</c:f>
              <c:numCache>
                <c:formatCode>0%</c:formatCode>
                <c:ptCount val="4"/>
                <c:pt idx="0">
                  <c:v>0.35294117647058826</c:v>
                </c:pt>
                <c:pt idx="1">
                  <c:v>0.26470588235294118</c:v>
                </c:pt>
                <c:pt idx="2">
                  <c:v>0.14705882352941177</c:v>
                </c:pt>
                <c:pt idx="3">
                  <c:v>0.23529411764705882</c:v>
                </c:pt>
              </c:numCache>
            </c:numRef>
          </c:val>
          <c:extLst>
            <c:ext xmlns:c16="http://schemas.microsoft.com/office/drawing/2014/chart" uri="{C3380CC4-5D6E-409C-BE32-E72D297353CC}">
              <c16:uniqueId val="{00000010-ACDA-4860-B6C2-65510942DF32}"/>
            </c:ext>
          </c:extLst>
        </c:ser>
        <c:ser>
          <c:idx val="1"/>
          <c:order val="1"/>
          <c:tx>
            <c:strRef>
              <c:f>'Success Rate Coursewise'!$C$3:$C$4</c:f>
              <c:strCache>
                <c:ptCount val="1"/>
                <c:pt idx="0">
                  <c:v>Exited</c:v>
                </c:pt>
              </c:strCache>
            </c:strRef>
          </c:tx>
          <c:spPr>
            <a:solidFill>
              <a:schemeClr val="accent6"/>
            </a:solidFill>
            <a:ln>
              <a:noFill/>
            </a:ln>
            <a:effectLst/>
            <a:scene3d>
              <a:camera prst="orthographicFront"/>
              <a:lightRig rig="threePt" dir="t"/>
            </a:scene3d>
          </c:spPr>
          <c:invertIfNegative val="0"/>
          <c:dPt>
            <c:idx val="0"/>
            <c:invertIfNegative val="0"/>
            <c:bubble3D val="0"/>
            <c:extLst>
              <c:ext xmlns:c16="http://schemas.microsoft.com/office/drawing/2014/chart" uri="{C3380CC4-5D6E-409C-BE32-E72D297353CC}">
                <c16:uniqueId val="{00000009-0BCD-434F-84B2-FD9E0DF74D51}"/>
              </c:ext>
            </c:extLst>
          </c:dPt>
          <c:dPt>
            <c:idx val="1"/>
            <c:invertIfNegative val="0"/>
            <c:bubble3D val="0"/>
            <c:extLst>
              <c:ext xmlns:c16="http://schemas.microsoft.com/office/drawing/2014/chart" uri="{C3380CC4-5D6E-409C-BE32-E72D297353CC}">
                <c16:uniqueId val="{0000000B-0BCD-434F-84B2-FD9E0DF74D51}"/>
              </c:ext>
            </c:extLst>
          </c:dPt>
          <c:dPt>
            <c:idx val="2"/>
            <c:invertIfNegative val="0"/>
            <c:bubble3D val="0"/>
            <c:extLst>
              <c:ext xmlns:c16="http://schemas.microsoft.com/office/drawing/2014/chart" uri="{C3380CC4-5D6E-409C-BE32-E72D297353CC}">
                <c16:uniqueId val="{0000000D-0BCD-434F-84B2-FD9E0DF74D51}"/>
              </c:ext>
            </c:extLst>
          </c:dPt>
          <c:dPt>
            <c:idx val="3"/>
            <c:invertIfNegative val="0"/>
            <c:bubble3D val="0"/>
            <c:extLst>
              <c:ext xmlns:c16="http://schemas.microsoft.com/office/drawing/2014/chart" uri="{C3380CC4-5D6E-409C-BE32-E72D297353CC}">
                <c16:uniqueId val="{0000000F-0BCD-434F-84B2-FD9E0DF74D5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'Success Rate Coursewise'!$A$5:$A$9</c:f>
              <c:strCache>
                <c:ptCount val="4"/>
                <c:pt idx="0">
                  <c:v>Foundation</c:v>
                </c:pt>
                <c:pt idx="1">
                  <c:v>JEE Advanced</c:v>
                </c:pt>
                <c:pt idx="2">
                  <c:v>JEE Mains</c:v>
                </c:pt>
                <c:pt idx="3">
                  <c:v>NEET</c:v>
                </c:pt>
              </c:strCache>
            </c:strRef>
          </c:cat>
          <c:val>
            <c:numRef>
              <c:f>'Success Rate Coursewise'!$C$5:$C$9</c:f>
              <c:numCache>
                <c:formatCode>0%</c:formatCode>
                <c:ptCount val="4"/>
                <c:pt idx="0">
                  <c:v>0.15789473684210525</c:v>
                </c:pt>
                <c:pt idx="1">
                  <c:v>0.42105263157894735</c:v>
                </c:pt>
                <c:pt idx="2">
                  <c:v>0.13157894736842105</c:v>
                </c:pt>
                <c:pt idx="3">
                  <c:v>0.28947368421052633</c:v>
                </c:pt>
              </c:numCache>
            </c:numRef>
          </c:val>
          <c:extLst>
            <c:ext xmlns:c16="http://schemas.microsoft.com/office/drawing/2014/chart" uri="{C3380CC4-5D6E-409C-BE32-E72D297353CC}">
              <c16:uniqueId val="{00000011-ACDA-4860-B6C2-65510942DF32}"/>
            </c:ext>
          </c:extLst>
        </c:ser>
        <c:dLbls>
          <c:dLblPos val="outEnd"/>
          <c:showLegendKey val="0"/>
          <c:showVal val="1"/>
          <c:showCatName val="0"/>
          <c:showSerName val="0"/>
          <c:showPercent val="0"/>
          <c:showBubbleSize val="0"/>
        </c:dLbls>
        <c:gapWidth val="100"/>
        <c:axId val="124971567"/>
        <c:axId val="124970127"/>
      </c:barChart>
      <c:valAx>
        <c:axId val="124970127"/>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4971567"/>
        <c:crosses val="autoZero"/>
        <c:crossBetween val="between"/>
      </c:valAx>
      <c:catAx>
        <c:axId val="124971567"/>
        <c:scaling>
          <c:orientation val="minMax"/>
        </c:scaling>
        <c:delete val="0"/>
        <c:axPos val="l"/>
        <c:numFmt formatCode="General" sourceLinked="1"/>
        <c:majorTickMark val="out"/>
        <c:minorTickMark val="none"/>
        <c:tickLblPos val="nextTo"/>
        <c:spPr>
          <a:noFill/>
          <a:ln w="12700" cap="flat" cmpd="sng" algn="ctr">
            <a:solidFill>
              <a:srgbClr val="6666FF"/>
            </a:solidFill>
            <a:round/>
          </a:ln>
          <a:effectLst/>
        </c:spPr>
        <c:txPr>
          <a:bodyPr rot="-60000000" spcFirstLastPara="1" vertOverflow="ellipsis" vert="horz" wrap="square" anchor="ctr" anchorCtr="1"/>
          <a:lstStyle/>
          <a:p>
            <a:pPr>
              <a:defRPr sz="1000" b="1" i="0" u="none" strike="noStrike" kern="1200" baseline="0">
                <a:solidFill>
                  <a:schemeClr val="bg2"/>
                </a:solidFill>
                <a:latin typeface="+mn-lt"/>
                <a:ea typeface="+mn-ea"/>
                <a:cs typeface="+mn-cs"/>
              </a:defRPr>
            </a:pPr>
            <a:endParaRPr lang="en-US"/>
          </a:p>
        </c:txPr>
        <c:crossAx val="1249701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84772"/>
    </a:solidFill>
    <a:ln w="9525" cap="flat" cmpd="sng" algn="ctr">
      <a:no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[JEE_NEET_Master_Dataset_Updated.xlsx]Payment Status!PivotTable4</c:name>
    <c:fmtId val="31"/>
  </c:pivotSource>
  <c:chart>
    <c:title>
      <c:tx>
        <c:rich>
          <a:bodyPr rot="0" spcFirstLastPara="1" vertOverflow="ellipsis" vert="horz" wrap="square" anchor="ctr" anchorCtr="1"/>
          <a:lstStyle/>
          <a:p>
            <a:pPr>
              <a:defRPr sz="1400" b="1" i="0" u="none" strike="noStrike" kern="1200" baseline="0">
                <a:solidFill>
                  <a:schemeClr val="tx2">
                    <a:lumMod val="75000"/>
                  </a:schemeClr>
                </a:solidFill>
                <a:latin typeface="+mn-lt"/>
                <a:ea typeface="+mn-ea"/>
                <a:cs typeface="+mn-cs"/>
              </a:defRPr>
            </a:pPr>
            <a:r>
              <a:rPr lang="en-IN" sz="1400">
                <a:solidFill>
                  <a:schemeClr val="tx2">
                    <a:lumMod val="75000"/>
                  </a:schemeClr>
                </a:solidFill>
              </a:rPr>
              <a:t>PAYMENT STATUS</a:t>
            </a:r>
          </a:p>
        </c:rich>
      </c:tx>
      <c:layout>
        <c:manualLayout>
          <c:xMode val="edge"/>
          <c:yMode val="edge"/>
          <c:x val="0.29632374129275268"/>
          <c:y val="4.654232503067562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lumMod val="7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bar"/>
        <c:grouping val="clustered"/>
        <c:varyColors val="0"/>
        <c:ser>
          <c:idx val="0"/>
          <c:order val="0"/>
          <c:tx>
            <c:strRef>
              <c:f>'Payment Status'!$B$3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A14C-4A08-8672-C858BA45AECF}"/>
              </c:ext>
            </c:extLst>
          </c:dPt>
          <c:dPt>
            <c:idx val="1"/>
            <c:invertIfNegative val="0"/>
            <c:bubble3D val="0"/>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14C-4A08-8672-C858BA45AECF}"/>
              </c:ext>
            </c:extLst>
          </c:dPt>
          <c:dPt>
            <c:idx val="2"/>
            <c:invertIfNegative val="0"/>
            <c:bubble3D val="0"/>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A14C-4A08-8672-C858BA45AEC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Status'!$A$4:$A$7</c:f>
              <c:strCache>
                <c:ptCount val="3"/>
                <c:pt idx="0">
                  <c:v>Paid</c:v>
                </c:pt>
                <c:pt idx="1">
                  <c:v>Partial</c:v>
                </c:pt>
                <c:pt idx="2">
                  <c:v>Pending</c:v>
                </c:pt>
              </c:strCache>
            </c:strRef>
          </c:cat>
          <c:val>
            <c:numRef>
              <c:f>'Payment Status'!$B$4:$B$7</c:f>
              <c:numCache>
                <c:formatCode>0%</c:formatCode>
                <c:ptCount val="3"/>
                <c:pt idx="0">
                  <c:v>0.30555555555555558</c:v>
                </c:pt>
                <c:pt idx="1">
                  <c:v>0.30555555555555558</c:v>
                </c:pt>
                <c:pt idx="2">
                  <c:v>0.3888888888888889</c:v>
                </c:pt>
              </c:numCache>
            </c:numRef>
          </c:val>
          <c:extLst>
            <c:ext xmlns:c16="http://schemas.microsoft.com/office/drawing/2014/chart" uri="{C3380CC4-5D6E-409C-BE32-E72D297353CC}">
              <c16:uniqueId val="{00000000-A14C-4A08-8672-C858BA45AECF}"/>
            </c:ext>
          </c:extLst>
        </c:ser>
        <c:dLbls>
          <c:dLblPos val="outEnd"/>
          <c:showLegendKey val="0"/>
          <c:showVal val="1"/>
          <c:showCatName val="0"/>
          <c:showSerName val="0"/>
          <c:showPercent val="0"/>
          <c:showBubbleSize val="0"/>
        </c:dLbls>
        <c:gapWidth val="115"/>
        <c:overlap val="-20"/>
        <c:axId val="1194785392"/>
        <c:axId val="1194786352"/>
      </c:barChart>
      <c:catAx>
        <c:axId val="1194785392"/>
        <c:scaling>
          <c:orientation val="minMax"/>
        </c:scaling>
        <c:delete val="0"/>
        <c:axPos val="l"/>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chemeClr val="tx2">
                    <a:lumMod val="75000"/>
                  </a:schemeClr>
                </a:solidFill>
                <a:latin typeface="+mn-lt"/>
                <a:ea typeface="+mn-ea"/>
                <a:cs typeface="+mn-cs"/>
              </a:defRPr>
            </a:pPr>
            <a:endParaRPr lang="en-US"/>
          </a:p>
        </c:txPr>
        <c:crossAx val="1194786352"/>
        <c:crosses val="autoZero"/>
        <c:auto val="1"/>
        <c:lblAlgn val="ctr"/>
        <c:lblOffset val="100"/>
        <c:noMultiLvlLbl val="0"/>
      </c:catAx>
      <c:valAx>
        <c:axId val="11947863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478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[JEE_NEET_Master_Dataset_Updated.xlsx]Paid_Due_Amount!PivotTable3</c:name>
    <c:fmtId val="1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chemeClr val="bg1"/>
                </a:solidFill>
              </a:rPr>
              <a:t>Total Revenue</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
        <c:idx val="24"/>
        <c:dLbl>
          <c:idx val="0"/>
          <c:delete val="1"/>
          <c:extLst>
            <c:ext xmlns:c15="http://schemas.microsoft.com/office/drawing/2012/chart" uri="{CE6537A1-D6FC-4f65-9D91-7224C49458BB}"/>
          </c:extLst>
        </c:dLbl>
      </c:pivotFmt>
      <c:pivotFmt>
        <c:idx val="25"/>
        <c:dLbl>
          <c:idx val="0"/>
          <c:delete val="1"/>
          <c:extLst>
            <c:ext xmlns:c15="http://schemas.microsoft.com/office/drawing/2012/chart" uri="{CE6537A1-D6FC-4f65-9D91-7224C49458BB}"/>
          </c:extLst>
        </c:dLbl>
      </c:pivotFmt>
      <c:pivotFmt>
        <c:idx val="26"/>
        <c:dLbl>
          <c:idx val="0"/>
          <c:delete val="1"/>
          <c:extLst>
            <c:ext xmlns:c15="http://schemas.microsoft.com/office/drawing/2012/chart" uri="{CE6537A1-D6FC-4f65-9D91-7224C49458BB}"/>
          </c:extLst>
        </c:dLbl>
      </c:pivotFmt>
      <c:pivotFmt>
        <c:idx val="27"/>
        <c:dLbl>
          <c:idx val="0"/>
          <c:delete val="1"/>
          <c:extLst>
            <c:ext xmlns:c15="http://schemas.microsoft.com/office/drawing/2012/chart" uri="{CE6537A1-D6FC-4f65-9D91-7224C49458BB}"/>
          </c:extLst>
        </c:dLbl>
      </c:pivotFmt>
      <c:pivotFmt>
        <c:idx val="28"/>
        <c:dLbl>
          <c:idx val="0"/>
          <c:delete val="1"/>
          <c:extLst>
            <c:ext xmlns:c15="http://schemas.microsoft.com/office/drawing/2012/chart" uri="{CE6537A1-D6FC-4f65-9D91-7224C49458BB}"/>
          </c:extLst>
        </c:dLbl>
      </c:pivotFmt>
      <c:pivotFmt>
        <c:idx val="29"/>
        <c:dLbl>
          <c:idx val="0"/>
          <c:delete val="1"/>
          <c:extLst>
            <c:ext xmlns:c15="http://schemas.microsoft.com/office/drawing/2012/chart" uri="{CE6537A1-D6FC-4f65-9D91-7224C49458BB}"/>
          </c:extLst>
        </c:dLbl>
      </c:pivotFmt>
      <c:pivotFmt>
        <c:idx val="30"/>
        <c:dLbl>
          <c:idx val="0"/>
          <c:delete val="1"/>
          <c:extLst>
            <c:ext xmlns:c15="http://schemas.microsoft.com/office/drawing/2012/chart" uri="{CE6537A1-D6FC-4f65-9D91-7224C49458BB}"/>
          </c:extLst>
        </c:dLbl>
      </c:pivotFmt>
      <c:pivotFmt>
        <c:idx val="31"/>
        <c:dLbl>
          <c:idx val="0"/>
          <c:delete val="1"/>
          <c:extLst>
            <c:ext xmlns:c15="http://schemas.microsoft.com/office/drawing/2012/chart" uri="{CE6537A1-D6FC-4f65-9D91-7224C49458BB}"/>
          </c:extLst>
        </c:dLbl>
      </c:pivotFmt>
      <c:pivotFmt>
        <c:idx val="32"/>
        <c:dLbl>
          <c:idx val="0"/>
          <c:delete val="1"/>
          <c:extLst>
            <c:ext xmlns:c15="http://schemas.microsoft.com/office/drawing/2012/chart" uri="{CE6537A1-D6FC-4f65-9D91-7224C49458BB}"/>
          </c:extLst>
        </c:dLbl>
      </c:pivotFmt>
      <c:pivotFmt>
        <c:idx val="33"/>
        <c:dLbl>
          <c:idx val="0"/>
          <c:delete val="1"/>
          <c:extLst>
            <c:ext xmlns:c15="http://schemas.microsoft.com/office/drawing/2012/chart" uri="{CE6537A1-D6FC-4f65-9D91-7224C49458BB}"/>
          </c:extLst>
        </c:dLbl>
      </c:pivotFmt>
      <c:pivotFmt>
        <c:idx val="34"/>
        <c:dLbl>
          <c:idx val="0"/>
          <c:delete val="1"/>
          <c:extLst>
            <c:ext xmlns:c15="http://schemas.microsoft.com/office/drawing/2012/chart" uri="{CE6537A1-D6FC-4f65-9D91-7224C49458BB}"/>
          </c:extLst>
        </c:dLbl>
      </c:pivotFmt>
      <c:pivotFmt>
        <c:idx val="35"/>
        <c:dLbl>
          <c:idx val="0"/>
          <c:delete val="1"/>
          <c:extLst>
            <c:ext xmlns:c15="http://schemas.microsoft.com/office/drawing/2012/chart" uri="{CE6537A1-D6FC-4f65-9D91-7224C49458BB}"/>
          </c:extLst>
        </c:dLbl>
      </c:pivotFmt>
      <c:pivotFmt>
        <c:idx val="36"/>
        <c:dLbl>
          <c:idx val="0"/>
          <c:delete val="1"/>
          <c:extLst>
            <c:ext xmlns:c15="http://schemas.microsoft.com/office/drawing/2012/chart" uri="{CE6537A1-D6FC-4f65-9D91-7224C49458BB}"/>
          </c:extLst>
        </c:dLbl>
      </c:pivotFmt>
      <c:pivotFmt>
        <c:idx val="37"/>
        <c:dLbl>
          <c:idx val="0"/>
          <c:delete val="1"/>
          <c:extLst>
            <c:ext xmlns:c15="http://schemas.microsoft.com/office/drawing/2012/chart" uri="{CE6537A1-D6FC-4f65-9D91-7224C49458BB}"/>
          </c:extLst>
        </c:dLbl>
      </c:pivotFmt>
      <c:pivotFmt>
        <c:idx val="38"/>
        <c:dLbl>
          <c:idx val="0"/>
          <c:delete val="1"/>
          <c:extLst>
            <c:ext xmlns:c15="http://schemas.microsoft.com/office/drawing/2012/chart" uri="{CE6537A1-D6FC-4f65-9D91-7224C49458BB}"/>
          </c:extLst>
        </c:dLbl>
      </c:pivotFmt>
      <c:pivotFmt>
        <c:idx val="39"/>
        <c:dLbl>
          <c:idx val="0"/>
          <c:delete val="1"/>
          <c:extLst>
            <c:ext xmlns:c15="http://schemas.microsoft.com/office/drawing/2012/chart" uri="{CE6537A1-D6FC-4f65-9D91-7224C49458BB}"/>
          </c:extLst>
        </c:dLbl>
      </c:pivotFmt>
      <c:pivotFmt>
        <c:idx val="40"/>
        <c:dLbl>
          <c:idx val="0"/>
          <c:delete val="1"/>
          <c:extLst>
            <c:ext xmlns:c15="http://schemas.microsoft.com/office/drawing/2012/chart" uri="{CE6537A1-D6FC-4f65-9D91-7224C49458BB}"/>
          </c:extLst>
        </c:dLbl>
      </c:pivotFmt>
      <c:pivotFmt>
        <c:idx val="41"/>
        <c:dLbl>
          <c:idx val="0"/>
          <c:delete val="1"/>
          <c:extLst>
            <c:ext xmlns:c15="http://schemas.microsoft.com/office/drawing/2012/chart" uri="{CE6537A1-D6FC-4f65-9D91-7224C49458BB}"/>
          </c:extLst>
        </c:dLbl>
      </c:pivotFmt>
      <c:pivotFmt>
        <c:idx val="42"/>
        <c:dLbl>
          <c:idx val="0"/>
          <c:delete val="1"/>
          <c:extLst>
            <c:ext xmlns:c15="http://schemas.microsoft.com/office/drawing/2012/chart" uri="{CE6537A1-D6FC-4f65-9D91-7224C49458BB}"/>
          </c:extLst>
        </c:dLbl>
      </c:pivotFmt>
      <c:pivotFmt>
        <c:idx val="43"/>
        <c:dLbl>
          <c:idx val="0"/>
          <c:delete val="1"/>
          <c:extLst>
            <c:ext xmlns:c15="http://schemas.microsoft.com/office/drawing/2012/chart" uri="{CE6537A1-D6FC-4f65-9D91-7224C49458BB}"/>
          </c:extLst>
        </c:dLbl>
      </c:pivotFmt>
      <c:pivotFmt>
        <c:idx val="44"/>
        <c:dLbl>
          <c:idx val="0"/>
          <c:delete val="1"/>
          <c:extLst>
            <c:ext xmlns:c15="http://schemas.microsoft.com/office/drawing/2012/chart" uri="{CE6537A1-D6FC-4f65-9D91-7224C49458BB}"/>
          </c:extLst>
        </c:dLbl>
      </c:pivotFmt>
      <c:pivotFmt>
        <c:idx val="45"/>
        <c:dLbl>
          <c:idx val="0"/>
          <c:delete val="1"/>
          <c:extLst>
            <c:ext xmlns:c15="http://schemas.microsoft.com/office/drawing/2012/chart" uri="{CE6537A1-D6FC-4f65-9D91-7224C49458BB}"/>
          </c:extLst>
        </c:dLbl>
      </c:pivotFmt>
      <c:pivotFmt>
        <c:idx val="46"/>
        <c:dLbl>
          <c:idx val="0"/>
          <c:delete val="1"/>
          <c:extLst>
            <c:ext xmlns:c15="http://schemas.microsoft.com/office/drawing/2012/chart" uri="{CE6537A1-D6FC-4f65-9D91-7224C49458BB}"/>
          </c:extLst>
        </c:dLbl>
      </c:pivotFmt>
      <c:pivotFmt>
        <c:idx val="47"/>
        <c:dLbl>
          <c:idx val="0"/>
          <c:delete val="1"/>
          <c:extLst>
            <c:ext xmlns:c15="http://schemas.microsoft.com/office/drawing/2012/chart" uri="{CE6537A1-D6FC-4f65-9D91-7224C49458BB}"/>
          </c:extLst>
        </c:dLbl>
      </c:pivotFmt>
      <c:pivotFmt>
        <c:idx val="48"/>
        <c:dLbl>
          <c:idx val="0"/>
          <c:delete val="1"/>
          <c:extLst>
            <c:ext xmlns:c15="http://schemas.microsoft.com/office/drawing/2012/chart" uri="{CE6537A1-D6FC-4f65-9D91-7224C49458BB}"/>
          </c:extLst>
        </c:dLbl>
      </c:pivotFmt>
      <c:pivotFmt>
        <c:idx val="49"/>
        <c:dLbl>
          <c:idx val="0"/>
          <c:delete val="1"/>
          <c:extLst>
            <c:ext xmlns:c15="http://schemas.microsoft.com/office/drawing/2012/chart" uri="{CE6537A1-D6FC-4f65-9D91-7224C49458BB}"/>
          </c:extLst>
        </c:dLbl>
      </c:pivotFmt>
      <c:pivotFmt>
        <c:idx val="50"/>
        <c:dLbl>
          <c:idx val="0"/>
          <c:delete val="1"/>
          <c:extLst>
            <c:ext xmlns:c15="http://schemas.microsoft.com/office/drawing/2012/chart" uri="{CE6537A1-D6FC-4f65-9D91-7224C49458BB}"/>
          </c:extLst>
        </c:dLbl>
      </c:pivotFmt>
      <c:pivotFmt>
        <c:idx val="51"/>
        <c:dLbl>
          <c:idx val="0"/>
          <c:delete val="1"/>
          <c:extLst>
            <c:ext xmlns:c15="http://schemas.microsoft.com/office/drawing/2012/chart" uri="{CE6537A1-D6FC-4f65-9D91-7224C49458BB}"/>
          </c:extLst>
        </c:dLbl>
      </c:pivotFmt>
      <c:pivotFmt>
        <c:idx val="52"/>
        <c:dLbl>
          <c:idx val="0"/>
          <c:delete val="1"/>
          <c:extLst>
            <c:ext xmlns:c15="http://schemas.microsoft.com/office/drawing/2012/chart" uri="{CE6537A1-D6FC-4f65-9D91-7224C49458BB}"/>
          </c:extLst>
        </c:dLbl>
      </c:pivotFmt>
      <c:pivotFmt>
        <c:idx val="53"/>
        <c:dLbl>
          <c:idx val="0"/>
          <c:delete val="1"/>
          <c:extLst>
            <c:ext xmlns:c15="http://schemas.microsoft.com/office/drawing/2012/chart" uri="{CE6537A1-D6FC-4f65-9D91-7224C49458BB}"/>
          </c:extLst>
        </c:dLbl>
      </c:pivotFmt>
      <c:pivotFmt>
        <c:idx val="54"/>
        <c:dLbl>
          <c:idx val="0"/>
          <c:delete val="1"/>
          <c:extLst>
            <c:ext xmlns:c15="http://schemas.microsoft.com/office/drawing/2012/chart" uri="{CE6537A1-D6FC-4f65-9D91-7224C49458BB}"/>
          </c:extLst>
        </c:dLbl>
      </c:pivotFmt>
      <c:pivotFmt>
        <c:idx val="55"/>
        <c:dLbl>
          <c:idx val="0"/>
          <c:delete val="1"/>
          <c:extLst>
            <c:ext xmlns:c15="http://schemas.microsoft.com/office/drawing/2012/chart" uri="{CE6537A1-D6FC-4f65-9D91-7224C49458BB}"/>
          </c:extLst>
        </c:dLbl>
      </c:pivotFmt>
      <c:pivotFmt>
        <c:idx val="56"/>
        <c:dLbl>
          <c:idx val="0"/>
          <c:delete val="1"/>
          <c:extLst>
            <c:ext xmlns:c15="http://schemas.microsoft.com/office/drawing/2012/chart" uri="{CE6537A1-D6FC-4f65-9D91-7224C49458BB}"/>
          </c:extLst>
        </c:dLbl>
      </c:pivotFmt>
      <c:pivotFmt>
        <c:idx val="57"/>
        <c:dLbl>
          <c:idx val="0"/>
          <c:delete val="1"/>
          <c:extLst>
            <c:ext xmlns:c15="http://schemas.microsoft.com/office/drawing/2012/chart" uri="{CE6537A1-D6FC-4f65-9D91-7224C49458BB}"/>
          </c:extLst>
        </c:dLbl>
      </c:pivotFmt>
      <c:pivotFmt>
        <c:idx val="58"/>
        <c:dLbl>
          <c:idx val="0"/>
          <c:delete val="1"/>
          <c:extLst>
            <c:ext xmlns:c15="http://schemas.microsoft.com/office/drawing/2012/chart" uri="{CE6537A1-D6FC-4f65-9D91-7224C49458BB}"/>
          </c:extLst>
        </c:dLbl>
      </c:pivotFmt>
      <c:pivotFmt>
        <c:idx val="59"/>
        <c:dLbl>
          <c:idx val="0"/>
          <c:delete val="1"/>
          <c:extLst>
            <c:ext xmlns:c15="http://schemas.microsoft.com/office/drawing/2012/chart" uri="{CE6537A1-D6FC-4f65-9D91-7224C49458BB}"/>
          </c:extLst>
        </c:dLbl>
      </c:pivotFmt>
      <c:pivotFmt>
        <c:idx val="60"/>
        <c:dLbl>
          <c:idx val="0"/>
          <c:delete val="1"/>
          <c:extLst>
            <c:ext xmlns:c15="http://schemas.microsoft.com/office/drawing/2012/chart" uri="{CE6537A1-D6FC-4f65-9D91-7224C49458BB}"/>
          </c:extLst>
        </c:dLbl>
      </c:pivotFmt>
      <c:pivotFmt>
        <c:idx val="61"/>
        <c:dLbl>
          <c:idx val="0"/>
          <c:delete val="1"/>
          <c:extLst>
            <c:ext xmlns:c15="http://schemas.microsoft.com/office/drawing/2012/chart" uri="{CE6537A1-D6FC-4f65-9D91-7224C49458BB}"/>
          </c:extLst>
        </c:dLbl>
      </c:pivotFmt>
      <c:pivotFmt>
        <c:idx val="62"/>
        <c:dLbl>
          <c:idx val="0"/>
          <c:delete val="1"/>
          <c:extLst>
            <c:ext xmlns:c15="http://schemas.microsoft.com/office/drawing/2012/chart" uri="{CE6537A1-D6FC-4f65-9D91-7224C49458BB}"/>
          </c:extLst>
        </c:dLbl>
      </c:pivotFmt>
      <c:pivotFmt>
        <c:idx val="63"/>
        <c:dLbl>
          <c:idx val="0"/>
          <c:delete val="1"/>
          <c:extLst>
            <c:ext xmlns:c15="http://schemas.microsoft.com/office/drawing/2012/chart" uri="{CE6537A1-D6FC-4f65-9D91-7224C49458BB}"/>
          </c:extLst>
        </c:dLbl>
      </c:pivotFmt>
      <c:pivotFmt>
        <c:idx val="64"/>
        <c:dLbl>
          <c:idx val="0"/>
          <c:delete val="1"/>
          <c:extLst>
            <c:ext xmlns:c15="http://schemas.microsoft.com/office/drawing/2012/chart" uri="{CE6537A1-D6FC-4f65-9D91-7224C49458BB}"/>
          </c:extLst>
        </c:dLbl>
      </c:pivotFmt>
      <c:pivotFmt>
        <c:idx val="65"/>
        <c:dLbl>
          <c:idx val="0"/>
          <c:delete val="1"/>
          <c:extLst>
            <c:ext xmlns:c15="http://schemas.microsoft.com/office/drawing/2012/chart" uri="{CE6537A1-D6FC-4f65-9D91-7224C49458BB}"/>
          </c:extLst>
        </c:dLbl>
      </c:pivotFmt>
      <c:pivotFmt>
        <c:idx val="66"/>
        <c:dLbl>
          <c:idx val="0"/>
          <c:delete val="1"/>
          <c:extLst>
            <c:ext xmlns:c15="http://schemas.microsoft.com/office/drawing/2012/chart" uri="{CE6537A1-D6FC-4f65-9D91-7224C49458BB}"/>
          </c:extLst>
        </c:dLbl>
      </c:pivotFmt>
      <c:pivotFmt>
        <c:idx val="67"/>
        <c:dLbl>
          <c:idx val="0"/>
          <c:delete val="1"/>
          <c:extLst>
            <c:ext xmlns:c15="http://schemas.microsoft.com/office/drawing/2012/chart" uri="{CE6537A1-D6FC-4f65-9D91-7224C49458BB}"/>
          </c:extLst>
        </c:dLbl>
      </c:pivotFmt>
      <c:pivotFmt>
        <c:idx val="68"/>
        <c:dLbl>
          <c:idx val="0"/>
          <c:delete val="1"/>
          <c:extLst>
            <c:ext xmlns:c15="http://schemas.microsoft.com/office/drawing/2012/chart" uri="{CE6537A1-D6FC-4f65-9D91-7224C49458BB}"/>
          </c:extLst>
        </c:dLbl>
      </c:pivotFmt>
      <c:pivotFmt>
        <c:idx val="69"/>
        <c:dLbl>
          <c:idx val="0"/>
          <c:delete val="1"/>
          <c:extLst>
            <c:ext xmlns:c15="http://schemas.microsoft.com/office/drawing/2012/chart" uri="{CE6537A1-D6FC-4f65-9D91-7224C49458BB}"/>
          </c:extLst>
        </c:dLbl>
      </c:pivotFmt>
      <c:pivotFmt>
        <c:idx val="70"/>
        <c:dLbl>
          <c:idx val="0"/>
          <c:delete val="1"/>
          <c:extLst>
            <c:ext xmlns:c15="http://schemas.microsoft.com/office/drawing/2012/chart" uri="{CE6537A1-D6FC-4f65-9D91-7224C49458BB}"/>
          </c:extLst>
        </c:dLbl>
      </c:pivotFmt>
      <c:pivotFmt>
        <c:idx val="71"/>
        <c:dLbl>
          <c:idx val="0"/>
          <c:delete val="1"/>
          <c:extLst>
            <c:ext xmlns:c15="http://schemas.microsoft.com/office/drawing/2012/chart" uri="{CE6537A1-D6FC-4f65-9D91-7224C49458BB}"/>
          </c:extLst>
        </c:dLbl>
      </c:pivotFmt>
      <c:pivotFmt>
        <c:idx val="72"/>
        <c:dLbl>
          <c:idx val="0"/>
          <c:delete val="1"/>
          <c:extLst>
            <c:ext xmlns:c15="http://schemas.microsoft.com/office/drawing/2012/chart" uri="{CE6537A1-D6FC-4f65-9D91-7224C49458BB}"/>
          </c:extLst>
        </c:dLbl>
      </c:pivotFmt>
      <c:pivotFmt>
        <c:idx val="73"/>
        <c:dLbl>
          <c:idx val="0"/>
          <c:delete val="1"/>
          <c:extLst>
            <c:ext xmlns:c15="http://schemas.microsoft.com/office/drawing/2012/chart" uri="{CE6537A1-D6FC-4f65-9D91-7224C49458BB}"/>
          </c:extLst>
        </c:dLbl>
      </c:pivotFmt>
      <c:pivotFmt>
        <c:idx val="74"/>
        <c:dLbl>
          <c:idx val="0"/>
          <c:delete val="1"/>
          <c:extLst>
            <c:ext xmlns:c15="http://schemas.microsoft.com/office/drawing/2012/chart" uri="{CE6537A1-D6FC-4f65-9D91-7224C49458BB}"/>
          </c:extLst>
        </c:dLbl>
      </c:pivotFmt>
      <c:pivotFmt>
        <c:idx val="75"/>
        <c:dLbl>
          <c:idx val="0"/>
          <c:delete val="1"/>
          <c:extLst>
            <c:ext xmlns:c15="http://schemas.microsoft.com/office/drawing/2012/chart" uri="{CE6537A1-D6FC-4f65-9D91-7224C49458BB}"/>
          </c:extLst>
        </c:dLbl>
      </c:pivotFmt>
      <c:pivotFmt>
        <c:idx val="76"/>
        <c:dLbl>
          <c:idx val="0"/>
          <c:delete val="1"/>
          <c:extLst>
            <c:ext xmlns:c15="http://schemas.microsoft.com/office/drawing/2012/chart" uri="{CE6537A1-D6FC-4f65-9D91-7224C49458BB}"/>
          </c:extLst>
        </c:dLbl>
      </c:pivotFmt>
      <c:pivotFmt>
        <c:idx val="77"/>
        <c:dLbl>
          <c:idx val="0"/>
          <c:delete val="1"/>
          <c:extLst>
            <c:ext xmlns:c15="http://schemas.microsoft.com/office/drawing/2012/chart" uri="{CE6537A1-D6FC-4f65-9D91-7224C49458BB}"/>
          </c:extLst>
        </c:dLbl>
      </c:pivotFmt>
      <c:pivotFmt>
        <c:idx val="78"/>
        <c:dLbl>
          <c:idx val="0"/>
          <c:delete val="1"/>
          <c:extLst>
            <c:ext xmlns:c15="http://schemas.microsoft.com/office/drawing/2012/chart" uri="{CE6537A1-D6FC-4f65-9D91-7224C49458BB}"/>
          </c:extLst>
        </c:dLbl>
      </c:pivotFmt>
      <c:pivotFmt>
        <c:idx val="79"/>
        <c:dLbl>
          <c:idx val="0"/>
          <c:delete val="1"/>
          <c:extLst>
            <c:ext xmlns:c15="http://schemas.microsoft.com/office/drawing/2012/chart" uri="{CE6537A1-D6FC-4f65-9D91-7224C49458BB}"/>
          </c:extLst>
        </c:dLbl>
      </c:pivotFmt>
      <c:pivotFmt>
        <c:idx val="80"/>
        <c:dLbl>
          <c:idx val="0"/>
          <c:delete val="1"/>
          <c:extLst>
            <c:ext xmlns:c15="http://schemas.microsoft.com/office/drawing/2012/chart" uri="{CE6537A1-D6FC-4f65-9D91-7224C49458BB}"/>
          </c:extLst>
        </c:dLbl>
      </c:pivotFmt>
      <c:pivotFmt>
        <c:idx val="81"/>
        <c:dLbl>
          <c:idx val="0"/>
          <c:delete val="1"/>
          <c:extLst>
            <c:ext xmlns:c15="http://schemas.microsoft.com/office/drawing/2012/chart" uri="{CE6537A1-D6FC-4f65-9D91-7224C49458BB}"/>
          </c:extLst>
        </c:dLbl>
      </c:pivotFmt>
      <c:pivotFmt>
        <c:idx val="82"/>
        <c:dLbl>
          <c:idx val="0"/>
          <c:delete val="1"/>
          <c:extLst>
            <c:ext xmlns:c15="http://schemas.microsoft.com/office/drawing/2012/chart" uri="{CE6537A1-D6FC-4f65-9D91-7224C49458BB}"/>
          </c:extLst>
        </c:dLbl>
      </c:pivotFmt>
      <c:pivotFmt>
        <c:idx val="83"/>
        <c:dLbl>
          <c:idx val="0"/>
          <c:delete val="1"/>
          <c:extLst>
            <c:ext xmlns:c15="http://schemas.microsoft.com/office/drawing/2012/chart" uri="{CE6537A1-D6FC-4f65-9D91-7224C49458BB}"/>
          </c:extLst>
        </c:dLbl>
      </c:pivotFmt>
      <c:pivotFmt>
        <c:idx val="84"/>
        <c:dLbl>
          <c:idx val="0"/>
          <c:delete val="1"/>
          <c:extLst>
            <c:ext xmlns:c15="http://schemas.microsoft.com/office/drawing/2012/chart" uri="{CE6537A1-D6FC-4f65-9D91-7224C49458BB}"/>
          </c:extLst>
        </c:dLbl>
      </c:pivotFmt>
      <c:pivotFmt>
        <c:idx val="85"/>
        <c:dLbl>
          <c:idx val="0"/>
          <c:delete val="1"/>
          <c:extLst>
            <c:ext xmlns:c15="http://schemas.microsoft.com/office/drawing/2012/chart" uri="{CE6537A1-D6FC-4f65-9D91-7224C49458BB}"/>
          </c:extLst>
        </c:dLbl>
      </c:pivotFmt>
      <c:pivotFmt>
        <c:idx val="86"/>
        <c:dLbl>
          <c:idx val="0"/>
          <c:delete val="1"/>
          <c:extLst>
            <c:ext xmlns:c15="http://schemas.microsoft.com/office/drawing/2012/chart" uri="{CE6537A1-D6FC-4f65-9D91-7224C49458BB}"/>
          </c:extLst>
        </c:dLbl>
      </c:pivotFmt>
      <c:pivotFmt>
        <c:idx val="87"/>
        <c:dLbl>
          <c:idx val="0"/>
          <c:delete val="1"/>
          <c:extLst>
            <c:ext xmlns:c15="http://schemas.microsoft.com/office/drawing/2012/chart" uri="{CE6537A1-D6FC-4f65-9D91-7224C49458BB}"/>
          </c:extLst>
        </c:dLbl>
      </c:pivotFmt>
      <c:pivotFmt>
        <c:idx val="88"/>
        <c:dLbl>
          <c:idx val="0"/>
          <c:delete val="1"/>
          <c:extLst>
            <c:ext xmlns:c15="http://schemas.microsoft.com/office/drawing/2012/chart" uri="{CE6537A1-D6FC-4f65-9D91-7224C49458BB}"/>
          </c:extLst>
        </c:dLbl>
      </c:pivotFmt>
      <c:pivotFmt>
        <c:idx val="89"/>
        <c:dLbl>
          <c:idx val="0"/>
          <c:delete val="1"/>
          <c:extLst>
            <c:ext xmlns:c15="http://schemas.microsoft.com/office/drawing/2012/chart" uri="{CE6537A1-D6FC-4f65-9D91-7224C49458BB}"/>
          </c:extLst>
        </c:dLbl>
      </c:pivotFmt>
      <c:pivotFmt>
        <c:idx val="90"/>
        <c:dLbl>
          <c:idx val="0"/>
          <c:delete val="1"/>
          <c:extLst>
            <c:ext xmlns:c15="http://schemas.microsoft.com/office/drawing/2012/chart" uri="{CE6537A1-D6FC-4f65-9D91-7224C49458BB}"/>
          </c:extLst>
        </c:dLbl>
      </c:pivotFmt>
      <c:pivotFmt>
        <c:idx val="91"/>
        <c:dLbl>
          <c:idx val="0"/>
          <c:delete val="1"/>
          <c:extLst>
            <c:ext xmlns:c15="http://schemas.microsoft.com/office/drawing/2012/chart" uri="{CE6537A1-D6FC-4f65-9D91-7224C49458BB}"/>
          </c:extLst>
        </c:dLbl>
      </c:pivotFmt>
      <c:pivotFmt>
        <c:idx val="92"/>
        <c:dLbl>
          <c:idx val="0"/>
          <c:delete val="1"/>
          <c:extLst>
            <c:ext xmlns:c15="http://schemas.microsoft.com/office/drawing/2012/chart" uri="{CE6537A1-D6FC-4f65-9D91-7224C49458BB}"/>
          </c:extLst>
        </c:dLbl>
      </c:pivotFmt>
      <c:pivotFmt>
        <c:idx val="93"/>
        <c:dLbl>
          <c:idx val="0"/>
          <c:delete val="1"/>
          <c:extLst>
            <c:ext xmlns:c15="http://schemas.microsoft.com/office/drawing/2012/chart" uri="{CE6537A1-D6FC-4f65-9D91-7224C49458BB}"/>
          </c:extLst>
        </c:dLbl>
      </c:pivotFmt>
      <c:pivotFmt>
        <c:idx val="94"/>
        <c:dLbl>
          <c:idx val="0"/>
          <c:delete val="1"/>
          <c:extLst>
            <c:ext xmlns:c15="http://schemas.microsoft.com/office/drawing/2012/chart" uri="{CE6537A1-D6FC-4f65-9D91-7224C49458BB}"/>
          </c:extLst>
        </c:dLbl>
      </c:pivotFmt>
      <c:pivotFmt>
        <c:idx val="95"/>
        <c:dLbl>
          <c:idx val="0"/>
          <c:delete val="1"/>
          <c:extLst>
            <c:ext xmlns:c15="http://schemas.microsoft.com/office/drawing/2012/chart" uri="{CE6537A1-D6FC-4f65-9D91-7224C49458BB}"/>
          </c:extLst>
        </c:dLbl>
      </c:pivotFmt>
      <c:pivotFmt>
        <c:idx val="96"/>
        <c:dLbl>
          <c:idx val="0"/>
          <c:delete val="1"/>
          <c:extLst>
            <c:ext xmlns:c15="http://schemas.microsoft.com/office/drawing/2012/chart" uri="{CE6537A1-D6FC-4f65-9D91-7224C49458BB}"/>
          </c:extLst>
        </c:dLbl>
      </c:pivotFmt>
      <c:pivotFmt>
        <c:idx val="97"/>
        <c:dLbl>
          <c:idx val="0"/>
          <c:delete val="1"/>
          <c:extLst>
            <c:ext xmlns:c15="http://schemas.microsoft.com/office/drawing/2012/chart" uri="{CE6537A1-D6FC-4f65-9D91-7224C49458BB}"/>
          </c:extLst>
        </c:dLbl>
      </c:pivotFmt>
      <c:pivotFmt>
        <c:idx val="98"/>
        <c:dLbl>
          <c:idx val="0"/>
          <c:delete val="1"/>
          <c:extLst>
            <c:ext xmlns:c15="http://schemas.microsoft.com/office/drawing/2012/chart" uri="{CE6537A1-D6FC-4f65-9D91-7224C49458BB}"/>
          </c:extLst>
        </c:dLbl>
      </c:pivotFmt>
      <c:pivotFmt>
        <c:idx val="99"/>
        <c:dLbl>
          <c:idx val="0"/>
          <c:delete val="1"/>
          <c:extLst>
            <c:ext xmlns:c15="http://schemas.microsoft.com/office/drawing/2012/chart" uri="{CE6537A1-D6FC-4f65-9D91-7224C49458BB}"/>
          </c:extLst>
        </c:dLbl>
      </c:pivotFmt>
      <c:pivotFmt>
        <c:idx val="100"/>
        <c:dLbl>
          <c:idx val="0"/>
          <c:delete val="1"/>
          <c:extLst>
            <c:ext xmlns:c15="http://schemas.microsoft.com/office/drawing/2012/chart" uri="{CE6537A1-D6FC-4f65-9D91-7224C49458BB}"/>
          </c:extLst>
        </c:dLbl>
      </c:pivotFmt>
      <c:pivotFmt>
        <c:idx val="101"/>
        <c:dLbl>
          <c:idx val="0"/>
          <c:delete val="1"/>
          <c:extLst>
            <c:ext xmlns:c15="http://schemas.microsoft.com/office/drawing/2012/chart" uri="{CE6537A1-D6FC-4f65-9D91-7224C49458BB}"/>
          </c:extLst>
        </c:dLbl>
      </c:pivotFmt>
      <c:pivotFmt>
        <c:idx val="102"/>
        <c:dLbl>
          <c:idx val="0"/>
          <c:delete val="1"/>
          <c:extLst>
            <c:ext xmlns:c15="http://schemas.microsoft.com/office/drawing/2012/chart" uri="{CE6537A1-D6FC-4f65-9D91-7224C49458BB}"/>
          </c:extLst>
        </c:dLbl>
      </c:pivotFmt>
      <c:pivotFmt>
        <c:idx val="103"/>
        <c:dLbl>
          <c:idx val="0"/>
          <c:delete val="1"/>
          <c:extLst>
            <c:ext xmlns:c15="http://schemas.microsoft.com/office/drawing/2012/chart" uri="{CE6537A1-D6FC-4f65-9D91-7224C49458BB}"/>
          </c:extLst>
        </c:dLbl>
      </c:pivotFmt>
      <c:pivotFmt>
        <c:idx val="104"/>
        <c:dLbl>
          <c:idx val="0"/>
          <c:delete val="1"/>
          <c:extLst>
            <c:ext xmlns:c15="http://schemas.microsoft.com/office/drawing/2012/chart" uri="{CE6537A1-D6FC-4f65-9D91-7224C49458BB}"/>
          </c:extLst>
        </c:dLbl>
      </c:pivotFmt>
      <c:pivotFmt>
        <c:idx val="105"/>
        <c:dLbl>
          <c:idx val="0"/>
          <c:delete val="1"/>
          <c:extLst>
            <c:ext xmlns:c15="http://schemas.microsoft.com/office/drawing/2012/chart" uri="{CE6537A1-D6FC-4f65-9D91-7224C49458BB}"/>
          </c:extLst>
        </c:dLbl>
      </c:pivotFmt>
      <c:pivotFmt>
        <c:idx val="106"/>
        <c:dLbl>
          <c:idx val="0"/>
          <c:delete val="1"/>
          <c:extLst>
            <c:ext xmlns:c15="http://schemas.microsoft.com/office/drawing/2012/chart" uri="{CE6537A1-D6FC-4f65-9D91-7224C49458BB}"/>
          </c:extLst>
        </c:dLbl>
      </c:pivotFmt>
      <c:pivotFmt>
        <c:idx val="107"/>
        <c:dLbl>
          <c:idx val="0"/>
          <c:delete val="1"/>
          <c:extLst>
            <c:ext xmlns:c15="http://schemas.microsoft.com/office/drawing/2012/chart" uri="{CE6537A1-D6FC-4f65-9D91-7224C49458BB}"/>
          </c:extLst>
        </c:dLbl>
      </c:pivotFmt>
      <c:pivotFmt>
        <c:idx val="108"/>
        <c:dLbl>
          <c:idx val="0"/>
          <c:delete val="1"/>
          <c:extLst>
            <c:ext xmlns:c15="http://schemas.microsoft.com/office/drawing/2012/chart" uri="{CE6537A1-D6FC-4f65-9D91-7224C49458BB}"/>
          </c:extLst>
        </c:dLbl>
      </c:pivotFmt>
      <c:pivotFmt>
        <c:idx val="109"/>
        <c:dLbl>
          <c:idx val="0"/>
          <c:delete val="1"/>
          <c:extLst>
            <c:ext xmlns:c15="http://schemas.microsoft.com/office/drawing/2012/chart" uri="{CE6537A1-D6FC-4f65-9D91-7224C49458BB}"/>
          </c:extLst>
        </c:dLbl>
      </c:pivotFmt>
      <c:pivotFmt>
        <c:idx val="110"/>
        <c:dLbl>
          <c:idx val="0"/>
          <c:delete val="1"/>
          <c:extLst>
            <c:ext xmlns:c15="http://schemas.microsoft.com/office/drawing/2012/chart" uri="{CE6537A1-D6FC-4f65-9D91-7224C49458BB}"/>
          </c:extLst>
        </c:dLbl>
      </c:pivotFmt>
      <c:pivotFmt>
        <c:idx val="111"/>
        <c:dLbl>
          <c:idx val="0"/>
          <c:delete val="1"/>
          <c:extLst>
            <c:ext xmlns:c15="http://schemas.microsoft.com/office/drawing/2012/chart" uri="{CE6537A1-D6FC-4f65-9D91-7224C49458BB}"/>
          </c:extLst>
        </c:dLbl>
      </c:pivotFmt>
      <c:pivotFmt>
        <c:idx val="112"/>
        <c:dLbl>
          <c:idx val="0"/>
          <c:delete val="1"/>
          <c:extLst>
            <c:ext xmlns:c15="http://schemas.microsoft.com/office/drawing/2012/chart" uri="{CE6537A1-D6FC-4f65-9D91-7224C49458BB}"/>
          </c:extLst>
        </c:dLbl>
      </c:pivotFmt>
      <c:pivotFmt>
        <c:idx val="113"/>
        <c:dLbl>
          <c:idx val="0"/>
          <c:delete val="1"/>
          <c:extLst>
            <c:ext xmlns:c15="http://schemas.microsoft.com/office/drawing/2012/chart" uri="{CE6537A1-D6FC-4f65-9D91-7224C49458BB}"/>
          </c:extLst>
        </c:dLbl>
      </c:pivotFmt>
      <c:pivotFmt>
        <c:idx val="114"/>
        <c:dLbl>
          <c:idx val="0"/>
          <c:delete val="1"/>
          <c:extLst>
            <c:ext xmlns:c15="http://schemas.microsoft.com/office/drawing/2012/chart" uri="{CE6537A1-D6FC-4f65-9D91-7224C49458BB}"/>
          </c:extLst>
        </c:dLbl>
      </c:pivotFmt>
      <c:pivotFmt>
        <c:idx val="115"/>
        <c:dLbl>
          <c:idx val="0"/>
          <c:delete val="1"/>
          <c:extLst>
            <c:ext xmlns:c15="http://schemas.microsoft.com/office/drawing/2012/chart" uri="{CE6537A1-D6FC-4f65-9D91-7224C49458BB}"/>
          </c:extLst>
        </c:dLbl>
      </c:pivotFmt>
      <c:pivotFmt>
        <c:idx val="116"/>
        <c:dLbl>
          <c:idx val="0"/>
          <c:delete val="1"/>
          <c:extLst>
            <c:ext xmlns:c15="http://schemas.microsoft.com/office/drawing/2012/chart" uri="{CE6537A1-D6FC-4f65-9D91-7224C49458BB}"/>
          </c:extLst>
        </c:dLbl>
      </c:pivotFmt>
      <c:pivotFmt>
        <c:idx val="117"/>
        <c:dLbl>
          <c:idx val="0"/>
          <c:delete val="1"/>
          <c:extLst>
            <c:ext xmlns:c15="http://schemas.microsoft.com/office/drawing/2012/chart" uri="{CE6537A1-D6FC-4f65-9D91-7224C49458BB}"/>
          </c:extLst>
        </c:dLbl>
      </c:pivotFmt>
      <c:pivotFmt>
        <c:idx val="118"/>
        <c:dLbl>
          <c:idx val="0"/>
          <c:delete val="1"/>
          <c:extLst>
            <c:ext xmlns:c15="http://schemas.microsoft.com/office/drawing/2012/chart" uri="{CE6537A1-D6FC-4f65-9D91-7224C49458BB}"/>
          </c:extLst>
        </c:dLbl>
      </c:pivotFmt>
      <c:pivotFmt>
        <c:idx val="119"/>
        <c:dLbl>
          <c:idx val="0"/>
          <c:delete val="1"/>
          <c:extLst>
            <c:ext xmlns:c15="http://schemas.microsoft.com/office/drawing/2012/chart" uri="{CE6537A1-D6FC-4f65-9D91-7224C49458BB}"/>
          </c:extLst>
        </c:dLbl>
      </c:pivotFmt>
      <c:pivotFmt>
        <c:idx val="120"/>
        <c:dLbl>
          <c:idx val="0"/>
          <c:delete val="1"/>
          <c:extLst>
            <c:ext xmlns:c15="http://schemas.microsoft.com/office/drawing/2012/chart" uri="{CE6537A1-D6FC-4f65-9D91-7224C49458BB}"/>
          </c:extLst>
        </c:dLbl>
      </c:pivotFmt>
      <c:pivotFmt>
        <c:idx val="121"/>
        <c:dLbl>
          <c:idx val="0"/>
          <c:delete val="1"/>
          <c:extLst>
            <c:ext xmlns:c15="http://schemas.microsoft.com/office/drawing/2012/chart" uri="{CE6537A1-D6FC-4f65-9D91-7224C49458BB}"/>
          </c:extLst>
        </c:dLbl>
      </c:pivotFmt>
      <c:pivotFmt>
        <c:idx val="122"/>
        <c:dLbl>
          <c:idx val="0"/>
          <c:delete val="1"/>
          <c:extLst>
            <c:ext xmlns:c15="http://schemas.microsoft.com/office/drawing/2012/chart" uri="{CE6537A1-D6FC-4f65-9D91-7224C49458BB}"/>
          </c:extLst>
        </c:dLbl>
      </c:pivotFmt>
      <c:pivotFmt>
        <c:idx val="123"/>
        <c:dLbl>
          <c:idx val="0"/>
          <c:delete val="1"/>
          <c:extLst>
            <c:ext xmlns:c15="http://schemas.microsoft.com/office/drawing/2012/chart" uri="{CE6537A1-D6FC-4f65-9D91-7224C49458BB}"/>
          </c:extLst>
        </c:dLbl>
      </c:pivotFmt>
      <c:pivotFmt>
        <c:idx val="124"/>
        <c:dLbl>
          <c:idx val="0"/>
          <c:delete val="1"/>
          <c:extLst>
            <c:ext xmlns:c15="http://schemas.microsoft.com/office/drawing/2012/chart" uri="{CE6537A1-D6FC-4f65-9D91-7224C49458BB}"/>
          </c:extLst>
        </c:dLbl>
      </c:pivotFmt>
      <c:pivotFmt>
        <c:idx val="125"/>
        <c:dLbl>
          <c:idx val="0"/>
          <c:delete val="1"/>
          <c:extLst>
            <c:ext xmlns:c15="http://schemas.microsoft.com/office/drawing/2012/chart" uri="{CE6537A1-D6FC-4f65-9D91-7224C49458BB}"/>
          </c:extLst>
        </c:dLbl>
      </c:pivotFmt>
      <c:pivotFmt>
        <c:idx val="126"/>
        <c:dLbl>
          <c:idx val="0"/>
          <c:delete val="1"/>
          <c:extLst>
            <c:ext xmlns:c15="http://schemas.microsoft.com/office/drawing/2012/chart" uri="{CE6537A1-D6FC-4f65-9D91-7224C49458BB}"/>
          </c:extLst>
        </c:dLbl>
      </c:pivotFmt>
      <c:pivotFmt>
        <c:idx val="127"/>
        <c:dLbl>
          <c:idx val="0"/>
          <c:delete val="1"/>
          <c:extLst>
            <c:ext xmlns:c15="http://schemas.microsoft.com/office/drawing/2012/chart" uri="{CE6537A1-D6FC-4f65-9D91-7224C49458BB}"/>
          </c:extLst>
        </c:dLbl>
      </c:pivotFmt>
      <c:pivotFmt>
        <c:idx val="128"/>
        <c:dLbl>
          <c:idx val="0"/>
          <c:delete val="1"/>
          <c:extLst>
            <c:ext xmlns:c15="http://schemas.microsoft.com/office/drawing/2012/chart" uri="{CE6537A1-D6FC-4f65-9D91-7224C49458BB}"/>
          </c:extLst>
        </c:dLbl>
      </c:pivotFmt>
      <c:pivotFmt>
        <c:idx val="129"/>
        <c:dLbl>
          <c:idx val="0"/>
          <c:delete val="1"/>
          <c:extLst>
            <c:ext xmlns:c15="http://schemas.microsoft.com/office/drawing/2012/chart" uri="{CE6537A1-D6FC-4f65-9D91-7224C49458BB}"/>
          </c:extLst>
        </c:dLbl>
      </c:pivotFmt>
      <c:pivotFmt>
        <c:idx val="130"/>
        <c:dLbl>
          <c:idx val="0"/>
          <c:delete val="1"/>
          <c:extLst>
            <c:ext xmlns:c15="http://schemas.microsoft.com/office/drawing/2012/chart" uri="{CE6537A1-D6FC-4f65-9D91-7224C49458BB}"/>
          </c:extLst>
        </c:dLbl>
      </c:pivotFmt>
      <c:pivotFmt>
        <c:idx val="131"/>
        <c:dLbl>
          <c:idx val="0"/>
          <c:delete val="1"/>
          <c:extLst>
            <c:ext xmlns:c15="http://schemas.microsoft.com/office/drawing/2012/chart" uri="{CE6537A1-D6FC-4f65-9D91-7224C49458BB}"/>
          </c:extLst>
        </c:dLbl>
      </c:pivotFmt>
      <c:pivotFmt>
        <c:idx val="132"/>
        <c:dLbl>
          <c:idx val="0"/>
          <c:delete val="1"/>
          <c:extLst>
            <c:ext xmlns:c15="http://schemas.microsoft.com/office/drawing/2012/chart" uri="{CE6537A1-D6FC-4f65-9D91-7224C49458BB}"/>
          </c:extLst>
        </c:dLbl>
      </c:pivotFmt>
      <c:pivotFmt>
        <c:idx val="133"/>
        <c:dLbl>
          <c:idx val="0"/>
          <c:delete val="1"/>
          <c:extLst>
            <c:ext xmlns:c15="http://schemas.microsoft.com/office/drawing/2012/chart" uri="{CE6537A1-D6FC-4f65-9D91-7224C49458BB}"/>
          </c:extLst>
        </c:dLbl>
      </c:pivotFmt>
      <c:pivotFmt>
        <c:idx val="134"/>
        <c:dLbl>
          <c:idx val="0"/>
          <c:delete val="1"/>
          <c:extLst>
            <c:ext xmlns:c15="http://schemas.microsoft.com/office/drawing/2012/chart" uri="{CE6537A1-D6FC-4f65-9D91-7224C49458BB}"/>
          </c:extLst>
        </c:dLbl>
      </c:pivotFmt>
      <c:pivotFmt>
        <c:idx val="135"/>
        <c:dLbl>
          <c:idx val="0"/>
          <c:delete val="1"/>
          <c:extLst>
            <c:ext xmlns:c15="http://schemas.microsoft.com/office/drawing/2012/chart" uri="{CE6537A1-D6FC-4f65-9D91-7224C49458BB}"/>
          </c:extLst>
        </c:dLbl>
      </c:pivotFmt>
      <c:pivotFmt>
        <c:idx val="136"/>
        <c:dLbl>
          <c:idx val="0"/>
          <c:delete val="1"/>
          <c:extLst>
            <c:ext xmlns:c15="http://schemas.microsoft.com/office/drawing/2012/chart" uri="{CE6537A1-D6FC-4f65-9D91-7224C49458BB}"/>
          </c:extLst>
        </c:dLbl>
      </c:pivotFmt>
      <c:pivotFmt>
        <c:idx val="137"/>
        <c:dLbl>
          <c:idx val="0"/>
          <c:delete val="1"/>
          <c:extLst>
            <c:ext xmlns:c15="http://schemas.microsoft.com/office/drawing/2012/chart" uri="{CE6537A1-D6FC-4f65-9D91-7224C49458BB}"/>
          </c:extLst>
        </c:dLbl>
      </c:pivotFmt>
      <c:pivotFmt>
        <c:idx val="138"/>
        <c:dLbl>
          <c:idx val="0"/>
          <c:delete val="1"/>
          <c:extLst>
            <c:ext xmlns:c15="http://schemas.microsoft.com/office/drawing/2012/chart" uri="{CE6537A1-D6FC-4f65-9D91-7224C49458BB}"/>
          </c:extLst>
        </c:dLbl>
      </c:pivotFmt>
      <c:pivotFmt>
        <c:idx val="139"/>
        <c:dLbl>
          <c:idx val="0"/>
          <c:delete val="1"/>
          <c:extLst>
            <c:ext xmlns:c15="http://schemas.microsoft.com/office/drawing/2012/chart" uri="{CE6537A1-D6FC-4f65-9D91-7224C49458BB}"/>
          </c:extLst>
        </c:dLbl>
      </c:pivotFmt>
      <c:pivotFmt>
        <c:idx val="140"/>
        <c:dLbl>
          <c:idx val="0"/>
          <c:delete val="1"/>
          <c:extLst>
            <c:ext xmlns:c15="http://schemas.microsoft.com/office/drawing/2012/chart" uri="{CE6537A1-D6FC-4f65-9D91-7224C49458BB}"/>
          </c:extLst>
        </c:dLbl>
      </c:pivotFmt>
      <c:pivotFmt>
        <c:idx val="141"/>
        <c:dLbl>
          <c:idx val="0"/>
          <c:delete val="1"/>
          <c:extLst>
            <c:ext xmlns:c15="http://schemas.microsoft.com/office/drawing/2012/chart" uri="{CE6537A1-D6FC-4f65-9D91-7224C49458BB}"/>
          </c:extLst>
        </c:dLbl>
      </c:pivotFmt>
      <c:pivotFmt>
        <c:idx val="142"/>
        <c:dLbl>
          <c:idx val="0"/>
          <c:delete val="1"/>
          <c:extLst>
            <c:ext xmlns:c15="http://schemas.microsoft.com/office/drawing/2012/chart" uri="{CE6537A1-D6FC-4f65-9D91-7224C49458BB}"/>
          </c:extLst>
        </c:dLbl>
      </c:pivotFmt>
      <c:pivotFmt>
        <c:idx val="143"/>
        <c:dLbl>
          <c:idx val="0"/>
          <c:delete val="1"/>
          <c:extLst>
            <c:ext xmlns:c15="http://schemas.microsoft.com/office/drawing/2012/chart" uri="{CE6537A1-D6FC-4f65-9D91-7224C49458BB}"/>
          </c:extLst>
        </c:dLbl>
      </c:pivotFmt>
      <c:pivotFmt>
        <c:idx val="144"/>
        <c:dLbl>
          <c:idx val="0"/>
          <c:delete val="1"/>
          <c:extLst>
            <c:ext xmlns:c15="http://schemas.microsoft.com/office/drawing/2012/chart" uri="{CE6537A1-D6FC-4f65-9D91-7224C49458BB}"/>
          </c:extLst>
        </c:dLbl>
      </c:pivotFmt>
      <c:pivotFmt>
        <c:idx val="145"/>
        <c:dLbl>
          <c:idx val="0"/>
          <c:delete val="1"/>
          <c:extLst>
            <c:ext xmlns:c15="http://schemas.microsoft.com/office/drawing/2012/chart" uri="{CE6537A1-D6FC-4f65-9D91-7224C49458BB}"/>
          </c:extLst>
        </c:dLbl>
      </c:pivotFmt>
      <c:pivotFmt>
        <c:idx val="146"/>
        <c:dLbl>
          <c:idx val="0"/>
          <c:delete val="1"/>
          <c:extLst>
            <c:ext xmlns:c15="http://schemas.microsoft.com/office/drawing/2012/chart" uri="{CE6537A1-D6FC-4f65-9D91-7224C49458BB}"/>
          </c:extLst>
        </c:dLbl>
      </c:pivotFmt>
      <c:pivotFmt>
        <c:idx val="147"/>
        <c:dLbl>
          <c:idx val="0"/>
          <c:delete val="1"/>
          <c:extLst>
            <c:ext xmlns:c15="http://schemas.microsoft.com/office/drawing/2012/chart" uri="{CE6537A1-D6FC-4f65-9D91-7224C49458BB}"/>
          </c:extLst>
        </c:dLbl>
      </c:pivotFmt>
      <c:pivotFmt>
        <c:idx val="148"/>
        <c:dLbl>
          <c:idx val="0"/>
          <c:delete val="1"/>
          <c:extLst>
            <c:ext xmlns:c15="http://schemas.microsoft.com/office/drawing/2012/chart" uri="{CE6537A1-D6FC-4f65-9D91-7224C49458BB}"/>
          </c:extLst>
        </c:dLbl>
      </c:pivotFmt>
      <c:pivotFmt>
        <c:idx val="149"/>
        <c:dLbl>
          <c:idx val="0"/>
          <c:delete val="1"/>
          <c:extLst>
            <c:ext xmlns:c15="http://schemas.microsoft.com/office/drawing/2012/chart" uri="{CE6537A1-D6FC-4f65-9D91-7224C49458BB}"/>
          </c:extLst>
        </c:dLbl>
      </c:pivotFmt>
      <c:pivotFmt>
        <c:idx val="150"/>
        <c:dLbl>
          <c:idx val="0"/>
          <c:delete val="1"/>
          <c:extLst>
            <c:ext xmlns:c15="http://schemas.microsoft.com/office/drawing/2012/chart" uri="{CE6537A1-D6FC-4f65-9D91-7224C49458BB}"/>
          </c:extLst>
        </c:dLbl>
      </c:pivotFmt>
      <c:pivotFmt>
        <c:idx val="151"/>
        <c:dLbl>
          <c:idx val="0"/>
          <c:delete val="1"/>
          <c:extLst>
            <c:ext xmlns:c15="http://schemas.microsoft.com/office/drawing/2012/chart" uri="{CE6537A1-D6FC-4f65-9D91-7224C49458BB}"/>
          </c:extLst>
        </c:dLbl>
      </c:pivotFmt>
      <c:pivotFmt>
        <c:idx val="152"/>
        <c:dLbl>
          <c:idx val="0"/>
          <c:delete val="1"/>
          <c:extLst>
            <c:ext xmlns:c15="http://schemas.microsoft.com/office/drawing/2012/chart" uri="{CE6537A1-D6FC-4f65-9D91-7224C49458BB}"/>
          </c:extLst>
        </c:dLbl>
      </c:pivotFmt>
      <c:pivotFmt>
        <c:idx val="153"/>
        <c:dLbl>
          <c:idx val="0"/>
          <c:delete val="1"/>
          <c:extLst>
            <c:ext xmlns:c15="http://schemas.microsoft.com/office/drawing/2012/chart" uri="{CE6537A1-D6FC-4f65-9D91-7224C49458BB}"/>
          </c:extLst>
        </c:dLbl>
      </c:pivotFmt>
      <c:pivotFmt>
        <c:idx val="154"/>
        <c:dLbl>
          <c:idx val="0"/>
          <c:delete val="1"/>
          <c:extLst>
            <c:ext xmlns:c15="http://schemas.microsoft.com/office/drawing/2012/chart" uri="{CE6537A1-D6FC-4f65-9D91-7224C49458BB}"/>
          </c:extLst>
        </c:dLbl>
      </c:pivotFmt>
      <c:pivotFmt>
        <c:idx val="155"/>
        <c:dLbl>
          <c:idx val="0"/>
          <c:delete val="1"/>
          <c:extLst>
            <c:ext xmlns:c15="http://schemas.microsoft.com/office/drawing/2012/chart" uri="{CE6537A1-D6FC-4f65-9D91-7224C49458BB}"/>
          </c:extLst>
        </c:dLbl>
      </c:pivotFmt>
      <c:pivotFmt>
        <c:idx val="156"/>
        <c:dLbl>
          <c:idx val="0"/>
          <c:delete val="1"/>
          <c:extLst>
            <c:ext xmlns:c15="http://schemas.microsoft.com/office/drawing/2012/chart" uri="{CE6537A1-D6FC-4f65-9D91-7224C49458BB}"/>
          </c:extLst>
        </c:dLbl>
      </c:pivotFmt>
      <c:pivotFmt>
        <c:idx val="157"/>
        <c:dLbl>
          <c:idx val="0"/>
          <c:delete val="1"/>
          <c:extLst>
            <c:ext xmlns:c15="http://schemas.microsoft.com/office/drawing/2012/chart" uri="{CE6537A1-D6FC-4f65-9D91-7224C49458BB}"/>
          </c:extLst>
        </c:dLbl>
      </c:pivotFmt>
      <c:pivotFmt>
        <c:idx val="158"/>
        <c:dLbl>
          <c:idx val="0"/>
          <c:delete val="1"/>
          <c:extLst>
            <c:ext xmlns:c15="http://schemas.microsoft.com/office/drawing/2012/chart" uri="{CE6537A1-D6FC-4f65-9D91-7224C49458BB}"/>
          </c:extLst>
        </c:dLbl>
      </c:pivotFmt>
      <c:pivotFmt>
        <c:idx val="159"/>
        <c:dLbl>
          <c:idx val="0"/>
          <c:delete val="1"/>
          <c:extLst>
            <c:ext xmlns:c15="http://schemas.microsoft.com/office/drawing/2012/chart" uri="{CE6537A1-D6FC-4f65-9D91-7224C49458BB}"/>
          </c:extLst>
        </c:dLbl>
      </c:pivotFmt>
      <c:pivotFmt>
        <c:idx val="16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outerShdw blurRad="317500" algn="ctr" rotWithShape="0">
              <a:prstClr val="black">
                <a:alpha val="25000"/>
              </a:prst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856673241288625"/>
                  <c:h val="0.17300748568912375"/>
                </c:manualLayout>
              </c15:layout>
            </c:ext>
          </c:extLst>
        </c:dLbl>
      </c:pivotFmt>
      <c:pivotFmt>
        <c:idx val="163"/>
        <c:spPr>
          <a:solidFill>
            <a:schemeClr val="accent1"/>
          </a:solidFill>
          <a:ln>
            <a:noFill/>
          </a:ln>
          <a:effectLst>
            <a:outerShdw blurRad="317500" algn="ctr" rotWithShape="0">
              <a:prstClr val="black">
                <a:alpha val="25000"/>
              </a:prstClr>
            </a:outerShdw>
          </a:effectLst>
        </c:spPr>
        <c:dLbl>
          <c:idx val="0"/>
          <c:layout>
            <c:manualLayout>
              <c:x val="3.1731055889728708E-2"/>
              <c:y val="-1.011105127570710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outerShdw blurRad="317500" algn="ctr" rotWithShape="0">
              <a:prstClr val="black">
                <a:alpha val="25000"/>
              </a:prstClr>
            </a:outerShdw>
          </a:effectLst>
        </c:spPr>
        <c:dLbl>
          <c:idx val="0"/>
          <c:layout>
            <c:manualLayout>
              <c:x val="3.1731055889728708E-2"/>
              <c:y val="-1.011105127570710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856673241288625"/>
                  <c:h val="0.17300748568912375"/>
                </c:manualLayout>
              </c15:layout>
            </c:ext>
          </c:extLst>
        </c:dLbl>
      </c:pivotFmt>
      <c:pivotFmt>
        <c:idx val="16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outerShdw blurRad="317500" algn="ctr" rotWithShape="0">
              <a:prstClr val="black">
                <a:alpha val="25000"/>
              </a:prstClr>
            </a:outerShdw>
          </a:effectLst>
        </c:spPr>
        <c:dLbl>
          <c:idx val="0"/>
          <c:layout>
            <c:manualLayout>
              <c:x val="3.1731055889728708E-2"/>
              <c:y val="-1.011105127570710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856673241288625"/>
                  <c:h val="0.17300748568912375"/>
                </c:manualLayout>
              </c15:layout>
            </c:ext>
          </c:extLst>
        </c:dLbl>
      </c:pivotFmt>
      <c:pivotFmt>
        <c:idx val="17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2856673241288625"/>
                  <c:h val="0.17300748568912375"/>
                </c:manualLayout>
              </c15:layout>
            </c:ext>
          </c:extLst>
        </c:dLbl>
      </c:pivotFmt>
    </c:pivotFmts>
    <c:plotArea>
      <c:layout/>
      <c:barChart>
        <c:barDir val="bar"/>
        <c:grouping val="clustered"/>
        <c:varyColors val="0"/>
        <c:ser>
          <c:idx val="0"/>
          <c:order val="0"/>
          <c:tx>
            <c:strRef>
              <c:f>Paid_Due_Amount!$B$3</c:f>
              <c:strCache>
                <c:ptCount val="1"/>
                <c:pt idx="0">
                  <c:v>Total</c:v>
                </c:pt>
              </c:strCache>
            </c:strRef>
          </c:tx>
          <c:spPr>
            <a:solidFill>
              <a:schemeClr val="accent1"/>
            </a:solidFill>
            <a:ln>
              <a:noFill/>
            </a:ln>
            <a:effectLst>
              <a:outerShdw blurRad="317500" algn="ctr" rotWithShape="0">
                <a:prstClr val="black">
                  <a:alpha val="25000"/>
                </a:prstClr>
              </a:outerShdw>
            </a:effectLst>
          </c:spPr>
          <c:invertIfNegative val="0"/>
          <c:dPt>
            <c:idx val="0"/>
            <c:invertIfNegative val="0"/>
            <c:bubble3D val="0"/>
            <c:extLst>
              <c:ext xmlns:c16="http://schemas.microsoft.com/office/drawing/2014/chart" uri="{C3380CC4-5D6E-409C-BE32-E72D297353CC}">
                <c16:uniqueId val="{00000009-C214-45FF-B8FE-BE80E3354D44}"/>
              </c:ext>
            </c:extLst>
          </c:dPt>
          <c:dPt>
            <c:idx val="1"/>
            <c:invertIfNegative val="0"/>
            <c:bubble3D val="0"/>
            <c:extLst>
              <c:ext xmlns:c16="http://schemas.microsoft.com/office/drawing/2014/chart" uri="{C3380CC4-5D6E-409C-BE32-E72D297353CC}">
                <c16:uniqueId val="{0000000B-C214-45FF-B8FE-BE80E3354D44}"/>
              </c:ext>
            </c:extLst>
          </c:dPt>
          <c:dLbls>
            <c:dLbl>
              <c:idx val="0"/>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214-45FF-B8FE-BE80E3354D44}"/>
                </c:ext>
              </c:extLst>
            </c:dLbl>
            <c:dLbl>
              <c:idx val="1"/>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2856673241288625"/>
                      <c:h val="0.17300748568912375"/>
                    </c:manualLayout>
                  </c15:layout>
                </c:ext>
                <c:ext xmlns:c16="http://schemas.microsoft.com/office/drawing/2014/chart" uri="{C3380CC4-5D6E-409C-BE32-E72D297353CC}">
                  <c16:uniqueId val="{0000000B-C214-45FF-B8FE-BE80E3354D4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Paid_Due_Amount!$A$4:$A$5</c:f>
              <c:strCache>
                <c:ptCount val="2"/>
                <c:pt idx="0">
                  <c:v>Paid Fees</c:v>
                </c:pt>
                <c:pt idx="1">
                  <c:v>Due_Amount</c:v>
                </c:pt>
              </c:strCache>
            </c:strRef>
          </c:cat>
          <c:val>
            <c:numRef>
              <c:f>Paid_Due_Amount!$B$4:$B$5</c:f>
              <c:numCache>
                <c:formatCode>0</c:formatCode>
                <c:ptCount val="2"/>
                <c:pt idx="0">
                  <c:v>4768948</c:v>
                </c:pt>
                <c:pt idx="1">
                  <c:v>2571052</c:v>
                </c:pt>
              </c:numCache>
            </c:numRef>
          </c:val>
          <c:extLst>
            <c:ext xmlns:c16="http://schemas.microsoft.com/office/drawing/2014/chart" uri="{C3380CC4-5D6E-409C-BE32-E72D297353CC}">
              <c16:uniqueId val="{0000000C-C214-45FF-B8FE-BE80E3354D44}"/>
            </c:ext>
          </c:extLst>
        </c:ser>
        <c:dLbls>
          <c:showLegendKey val="0"/>
          <c:showVal val="0"/>
          <c:showCatName val="0"/>
          <c:showSerName val="0"/>
          <c:showPercent val="0"/>
          <c:showBubbleSize val="0"/>
        </c:dLbls>
        <c:gapWidth val="100"/>
        <c:axId val="919834736"/>
        <c:axId val="919836656"/>
      </c:barChart>
      <c:valAx>
        <c:axId val="919836656"/>
        <c:scaling>
          <c:orientation val="minMax"/>
          <c:max val="5000000"/>
          <c:min val="0"/>
        </c:scaling>
        <c:delete val="0"/>
        <c:axPos val="b"/>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9834736"/>
        <c:crosses val="autoZero"/>
        <c:crossBetween val="between"/>
        <c:majorUnit val="2000000"/>
        <c:minorUnit val="100000"/>
      </c:valAx>
      <c:catAx>
        <c:axId val="9198347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9836656"/>
        <c:crosses val="autoZero"/>
        <c:auto val="1"/>
        <c:lblAlgn val="ctr"/>
        <c:lblOffset val="100"/>
        <c:noMultiLvlLbl val="0"/>
      </c:catAx>
      <c:spPr>
        <a:solidFill>
          <a:srgbClr val="184772"/>
        </a:solidFill>
      </c:spPr>
    </c:plotArea>
    <c:plotVisOnly val="1"/>
    <c:dispBlanksAs val="gap"/>
    <c:showDLblsOverMax val="0"/>
    <c:extLst/>
  </c:chart>
  <c:spPr>
    <a:solidFill>
      <a:srgbClr val="18477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400">
                <a:solidFill>
                  <a:schemeClr val="bg1"/>
                </a:solidFill>
              </a:rPr>
              <a:t>Admission Marks VS Success Rate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Corelation!$B$1</c:f>
              <c:strCache>
                <c:ptCount val="1"/>
                <c:pt idx="0">
                  <c:v>Average of Percentile_Score</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rnd">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3"/>
                </a:solidFill>
              </a:ln>
              <a:effectLst/>
            </c:spPr>
            <c:trendlineType val="poly"/>
            <c:order val="2"/>
            <c:dispRSqr val="0"/>
            <c:dispEq val="0"/>
          </c:trendline>
          <c:trendline>
            <c:spPr>
              <a:ln w="19050" cap="rnd">
                <a:solidFill>
                  <a:schemeClr val="accent3"/>
                </a:solidFill>
              </a:ln>
              <a:effectLst/>
            </c:spPr>
            <c:trendlineType val="poly"/>
            <c:order val="2"/>
            <c:dispRSqr val="0"/>
            <c:dispEq val="0"/>
          </c:trendline>
          <c:trendline>
            <c:spPr>
              <a:ln w="19050" cap="rnd">
                <a:solidFill>
                  <a:schemeClr val="accent3"/>
                </a:solidFill>
              </a:ln>
              <a:effectLst/>
            </c:spPr>
            <c:trendlineType val="poly"/>
            <c:order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Corelation!$A$2:$A$35</c:f>
              <c:numCache>
                <c:formatCode>0</c:formatCode>
                <c:ptCount val="34"/>
                <c:pt idx="0">
                  <c:v>59.67</c:v>
                </c:pt>
                <c:pt idx="1">
                  <c:v>60.67</c:v>
                </c:pt>
                <c:pt idx="2">
                  <c:v>63</c:v>
                </c:pt>
                <c:pt idx="3">
                  <c:v>64.67</c:v>
                </c:pt>
                <c:pt idx="4">
                  <c:v>65</c:v>
                </c:pt>
                <c:pt idx="5">
                  <c:v>66.5</c:v>
                </c:pt>
                <c:pt idx="6">
                  <c:v>68</c:v>
                </c:pt>
                <c:pt idx="7">
                  <c:v>68.33</c:v>
                </c:pt>
                <c:pt idx="8">
                  <c:v>69.25</c:v>
                </c:pt>
                <c:pt idx="9">
                  <c:v>70</c:v>
                </c:pt>
                <c:pt idx="10">
                  <c:v>70.33</c:v>
                </c:pt>
                <c:pt idx="11">
                  <c:v>70.5</c:v>
                </c:pt>
                <c:pt idx="12">
                  <c:v>71.25</c:v>
                </c:pt>
                <c:pt idx="13">
                  <c:v>71.33</c:v>
                </c:pt>
                <c:pt idx="14">
                  <c:v>71.5</c:v>
                </c:pt>
                <c:pt idx="15">
                  <c:v>73.25</c:v>
                </c:pt>
                <c:pt idx="16">
                  <c:v>74.33</c:v>
                </c:pt>
                <c:pt idx="17">
                  <c:v>74.75</c:v>
                </c:pt>
                <c:pt idx="18">
                  <c:v>75.25</c:v>
                </c:pt>
                <c:pt idx="19">
                  <c:v>75.75</c:v>
                </c:pt>
                <c:pt idx="20">
                  <c:v>76.5</c:v>
                </c:pt>
                <c:pt idx="21">
                  <c:v>76.67</c:v>
                </c:pt>
                <c:pt idx="22">
                  <c:v>77.5</c:v>
                </c:pt>
                <c:pt idx="23">
                  <c:v>77.75</c:v>
                </c:pt>
                <c:pt idx="24">
                  <c:v>78</c:v>
                </c:pt>
                <c:pt idx="25">
                  <c:v>78.33</c:v>
                </c:pt>
                <c:pt idx="26">
                  <c:v>79</c:v>
                </c:pt>
                <c:pt idx="27">
                  <c:v>80.25</c:v>
                </c:pt>
                <c:pt idx="28">
                  <c:v>80.75</c:v>
                </c:pt>
                <c:pt idx="29">
                  <c:v>82.75</c:v>
                </c:pt>
                <c:pt idx="30">
                  <c:v>84</c:v>
                </c:pt>
                <c:pt idx="31">
                  <c:v>88.5</c:v>
                </c:pt>
                <c:pt idx="32">
                  <c:v>91</c:v>
                </c:pt>
                <c:pt idx="33" formatCode="0.0">
                  <c:v>92.25</c:v>
                </c:pt>
              </c:numCache>
            </c:numRef>
          </c:xVal>
          <c:yVal>
            <c:numRef>
              <c:f>Corelation!$B$2:$B$35</c:f>
              <c:numCache>
                <c:formatCode>0</c:formatCode>
                <c:ptCount val="34"/>
                <c:pt idx="0">
                  <c:v>62.16</c:v>
                </c:pt>
                <c:pt idx="1">
                  <c:v>97.46</c:v>
                </c:pt>
                <c:pt idx="2">
                  <c:v>59.23</c:v>
                </c:pt>
                <c:pt idx="3">
                  <c:v>52.35</c:v>
                </c:pt>
                <c:pt idx="4">
                  <c:v>86.37</c:v>
                </c:pt>
                <c:pt idx="5">
                  <c:v>84.71</c:v>
                </c:pt>
                <c:pt idx="6">
                  <c:v>95.86</c:v>
                </c:pt>
                <c:pt idx="7">
                  <c:v>91.59</c:v>
                </c:pt>
                <c:pt idx="8">
                  <c:v>69.650000000000006</c:v>
                </c:pt>
                <c:pt idx="9">
                  <c:v>53.73</c:v>
                </c:pt>
                <c:pt idx="10">
                  <c:v>52.69</c:v>
                </c:pt>
                <c:pt idx="11">
                  <c:v>53</c:v>
                </c:pt>
                <c:pt idx="12">
                  <c:v>95.41</c:v>
                </c:pt>
                <c:pt idx="13">
                  <c:v>90.26</c:v>
                </c:pt>
                <c:pt idx="14">
                  <c:v>58.99</c:v>
                </c:pt>
                <c:pt idx="15">
                  <c:v>89.58</c:v>
                </c:pt>
                <c:pt idx="16">
                  <c:v>75.3</c:v>
                </c:pt>
                <c:pt idx="17">
                  <c:v>80.25</c:v>
                </c:pt>
                <c:pt idx="18">
                  <c:v>77.680000000000007</c:v>
                </c:pt>
                <c:pt idx="19">
                  <c:v>95.81</c:v>
                </c:pt>
                <c:pt idx="20">
                  <c:v>90.15</c:v>
                </c:pt>
                <c:pt idx="21">
                  <c:v>92.02</c:v>
                </c:pt>
                <c:pt idx="22">
                  <c:v>74.03</c:v>
                </c:pt>
                <c:pt idx="23">
                  <c:v>51.07</c:v>
                </c:pt>
                <c:pt idx="24">
                  <c:v>65.010000000000005</c:v>
                </c:pt>
                <c:pt idx="25">
                  <c:v>86.16</c:v>
                </c:pt>
                <c:pt idx="26">
                  <c:v>68.459999999999994</c:v>
                </c:pt>
                <c:pt idx="27">
                  <c:v>61.28</c:v>
                </c:pt>
                <c:pt idx="28">
                  <c:v>65.180000000000007</c:v>
                </c:pt>
                <c:pt idx="29">
                  <c:v>89.6</c:v>
                </c:pt>
                <c:pt idx="30">
                  <c:v>80.790000000000006</c:v>
                </c:pt>
                <c:pt idx="31">
                  <c:v>69.95</c:v>
                </c:pt>
                <c:pt idx="32">
                  <c:v>72.3</c:v>
                </c:pt>
                <c:pt idx="33">
                  <c:v>72.56</c:v>
                </c:pt>
              </c:numCache>
            </c:numRef>
          </c:yVal>
          <c:smooth val="0"/>
          <c:extLst>
            <c:ext xmlns:c16="http://schemas.microsoft.com/office/drawing/2014/chart" uri="{C3380CC4-5D6E-409C-BE32-E72D297353CC}">
              <c16:uniqueId val="{00000003-EEDF-4F13-820E-50EE85D24341}"/>
            </c:ext>
          </c:extLst>
        </c:ser>
        <c:dLbls>
          <c:showLegendKey val="0"/>
          <c:showVal val="0"/>
          <c:showCatName val="0"/>
          <c:showSerName val="0"/>
          <c:showPercent val="0"/>
          <c:showBubbleSize val="0"/>
        </c:dLbls>
        <c:axId val="365397647"/>
        <c:axId val="365400047"/>
      </c:scatterChart>
      <c:valAx>
        <c:axId val="365397647"/>
        <c:scaling>
          <c:orientation val="minMax"/>
          <c:min val="5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IN" sz="1050" b="1">
                    <a:solidFill>
                      <a:schemeClr val="bg1"/>
                    </a:solidFill>
                  </a:rPr>
                  <a:t>Avg Marks</a:t>
                </a:r>
              </a:p>
            </c:rich>
          </c:tx>
          <c:layout>
            <c:manualLayout>
              <c:xMode val="edge"/>
              <c:yMode val="edge"/>
              <c:x val="0.47716008306107899"/>
              <c:y val="0.9045051906095197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5400047"/>
        <c:crossesAt val="10"/>
        <c:crossBetween val="midCat"/>
        <c:majorUnit val="10"/>
      </c:valAx>
      <c:valAx>
        <c:axId val="365400047"/>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IN" sz="1050" b="1">
                    <a:solidFill>
                      <a:schemeClr val="bg1"/>
                    </a:solidFill>
                  </a:rPr>
                  <a:t>Percentile Score</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5397647"/>
        <c:crosses val="autoZero"/>
        <c:crossBetween val="midCat"/>
        <c:majorUnit val="10"/>
      </c:valAx>
      <c:spPr>
        <a:noFill/>
        <a:ln>
          <a:noFill/>
        </a:ln>
        <a:effectLst/>
      </c:spPr>
    </c:plotArea>
    <c:plotVisOnly val="1"/>
    <c:dispBlanksAs val="gap"/>
    <c:showDLblsOverMax val="0"/>
  </c:chart>
  <c:spPr>
    <a:solidFill>
      <a:srgbClr val="18477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[JEE_NEET_Master_Dataset_Updated.xlsx]Success Rate Student!PivotTable6</c:name>
    <c:fmtId val="26"/>
  </c:pivotSource>
  <c:chart>
    <c:title>
      <c:tx>
        <c:rich>
          <a:bodyPr rot="0" spcFirstLastPara="1" vertOverflow="ellipsis" vert="horz" wrap="square" anchor="ctr" anchorCtr="1"/>
          <a:lstStyle/>
          <a:p>
            <a:pPr algn="ctr">
              <a:defRPr sz="1400" b="1" i="0" u="none" strike="noStrike" kern="1200" baseline="0">
                <a:solidFill>
                  <a:schemeClr val="tx2">
                    <a:lumMod val="75000"/>
                  </a:schemeClr>
                </a:solidFill>
                <a:latin typeface="+mn-lt"/>
                <a:ea typeface="+mn-ea"/>
                <a:cs typeface="+mn-cs"/>
              </a:defRPr>
            </a:pPr>
            <a:r>
              <a:rPr lang="en-US" sz="1400">
                <a:solidFill>
                  <a:schemeClr val="tx2">
                    <a:lumMod val="75000"/>
                  </a:schemeClr>
                </a:solidFill>
              </a:rPr>
              <a:t>SUCCESS RATE</a:t>
            </a:r>
          </a:p>
        </c:rich>
      </c:tx>
      <c:layout>
        <c:manualLayout>
          <c:xMode val="edge"/>
          <c:yMode val="edge"/>
          <c:x val="0.37335313722002778"/>
          <c:y val="4.1410918870960892E-2"/>
        </c:manualLayout>
      </c:layout>
      <c:overlay val="0"/>
      <c:spPr>
        <a:noFill/>
        <a:ln>
          <a:noFill/>
        </a:ln>
        <a:effectLst/>
      </c:spPr>
      <c:txPr>
        <a:bodyPr rot="0" spcFirstLastPara="1" vertOverflow="ellipsis" vert="horz" wrap="square" anchor="ctr" anchorCtr="1"/>
        <a:lstStyle/>
        <a:p>
          <a:pPr algn="ctr">
            <a:defRPr sz="1400" b="1" i="0" u="none" strike="noStrike" kern="1200" baseline="0">
              <a:solidFill>
                <a:schemeClr val="tx2">
                  <a:lumMod val="7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4900018260268694"/>
              <c:y val="-1.188976595417010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5282070010531992"/>
              <c:y val="5.9448829770850503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90076745157449"/>
          <c:y val="0.33593603311001652"/>
          <c:w val="0.82096558001508724"/>
          <c:h val="0.54636600790198031"/>
        </c:manualLayout>
      </c:layout>
      <c:doughnutChart>
        <c:varyColors val="1"/>
        <c:ser>
          <c:idx val="0"/>
          <c:order val="0"/>
          <c:tx>
            <c:strRef>
              <c:f>'Success Rate Student'!$B$3</c:f>
              <c:strCache>
                <c:ptCount val="1"/>
                <c:pt idx="0">
                  <c:v>Total</c:v>
                </c:pt>
              </c:strCache>
            </c:strRef>
          </c:tx>
          <c:dPt>
            <c:idx val="0"/>
            <c:bubble3D val="0"/>
            <c:spPr>
              <a:solidFill>
                <a:schemeClr val="accent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889-4BBF-86CD-B324CF4801FD}"/>
              </c:ext>
            </c:extLst>
          </c:dPt>
          <c:dPt>
            <c:idx val="1"/>
            <c:bubble3D val="0"/>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889-4BBF-86CD-B324CF4801FD}"/>
              </c:ext>
            </c:extLst>
          </c:dPt>
          <c:dLbls>
            <c:dLbl>
              <c:idx val="0"/>
              <c:layout>
                <c:manualLayout>
                  <c:x val="0.14900018260268694"/>
                  <c:y val="-1.1889765954170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89-4BBF-86CD-B324CF4801FD}"/>
                </c:ext>
              </c:extLst>
            </c:dLbl>
            <c:dLbl>
              <c:idx val="1"/>
              <c:layout>
                <c:manualLayout>
                  <c:x val="-0.15282070010531992"/>
                  <c:y val="5.94488297708505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89-4BBF-86CD-B324CF4801F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'Success Rate Student'!$A$4:$A$6</c:f>
              <c:strCache>
                <c:ptCount val="2"/>
                <c:pt idx="0">
                  <c:v>Completed</c:v>
                </c:pt>
                <c:pt idx="1">
                  <c:v>Exited</c:v>
                </c:pt>
              </c:strCache>
            </c:strRef>
          </c:cat>
          <c:val>
            <c:numRef>
              <c:f>'Success Rate Student'!$B$4:$B$6</c:f>
              <c:numCache>
                <c:formatCode>0%</c:formatCode>
                <c:ptCount val="2"/>
                <c:pt idx="0">
                  <c:v>0.47222222222222221</c:v>
                </c:pt>
                <c:pt idx="1">
                  <c:v>0.52777777777777779</c:v>
                </c:pt>
              </c:numCache>
            </c:numRef>
          </c:val>
          <c:extLst>
            <c:ext xmlns:c16="http://schemas.microsoft.com/office/drawing/2014/chart" uri="{C3380CC4-5D6E-409C-BE32-E72D297353CC}">
              <c16:uniqueId val="{00000004-E64A-45D3-A820-2A437BC6848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rgbClr val="18477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rgbClr val="184772"/>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[JEE_NEET_Master_Dataset_Updated.xlsx]Dropoff rate!PivotTable1</c:name>
    <c:fmtId val="18"/>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IN" sz="1400">
                <a:solidFill>
                  <a:schemeClr val="bg1"/>
                </a:solidFill>
              </a:rPr>
              <a:t>ENROLLED</a:t>
            </a:r>
            <a:r>
              <a:rPr lang="en-IN" sz="1400" baseline="0">
                <a:solidFill>
                  <a:schemeClr val="bg1"/>
                </a:solidFill>
              </a:rPr>
              <a:t> STUDENTS</a:t>
            </a:r>
            <a:endParaRPr lang="en-IN" sz="1400">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IN"/>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888888"/>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888888"/>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
        <c:idx val="29"/>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'Dropoff rate'!$B$3:$B$4</c:f>
              <c:strCache>
                <c:ptCount val="1"/>
                <c:pt idx="0">
                  <c:v>Foundation</c:v>
                </c:pt>
              </c:strCache>
            </c:strRef>
          </c:tx>
          <c:spPr>
            <a:solidFill>
              <a:schemeClr val="accent5"/>
            </a:solidFill>
            <a:ln>
              <a:noFill/>
            </a:ln>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'Dropoff rate'!$A$5</c:f>
              <c:strCache>
                <c:ptCount val="1"/>
                <c:pt idx="0">
                  <c:v>Total</c:v>
                </c:pt>
              </c:strCache>
            </c:strRef>
          </c:cat>
          <c:val>
            <c:numRef>
              <c:f>'Dropoff rate'!$B$5</c:f>
              <c:numCache>
                <c:formatCode>0%</c:formatCode>
                <c:ptCount val="1"/>
                <c:pt idx="0">
                  <c:v>0.25</c:v>
                </c:pt>
              </c:numCache>
            </c:numRef>
          </c:val>
          <c:extLst>
            <c:ext xmlns:c16="http://schemas.microsoft.com/office/drawing/2014/chart" uri="{C3380CC4-5D6E-409C-BE32-E72D297353CC}">
              <c16:uniqueId val="{00000003-A910-408B-B4E6-5DCC48F45BB9}"/>
            </c:ext>
          </c:extLst>
        </c:ser>
        <c:ser>
          <c:idx val="1"/>
          <c:order val="1"/>
          <c:tx>
            <c:strRef>
              <c:f>'Dropoff rate'!$C$3:$C$4</c:f>
              <c:strCache>
                <c:ptCount val="1"/>
                <c:pt idx="0">
                  <c:v>JEE Advanced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910-408B-B4E6-5DCC48F45B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'Dropoff rate'!$A$5</c:f>
              <c:strCache>
                <c:ptCount val="1"/>
                <c:pt idx="0">
                  <c:v>Total</c:v>
                </c:pt>
              </c:strCache>
            </c:strRef>
          </c:cat>
          <c:val>
            <c:numRef>
              <c:f>'Dropoff rate'!$C$5</c:f>
              <c:numCache>
                <c:formatCode>0%</c:formatCode>
                <c:ptCount val="1"/>
                <c:pt idx="0">
                  <c:v>0.34722222222222221</c:v>
                </c:pt>
              </c:numCache>
            </c:numRef>
          </c:val>
          <c:extLst>
            <c:ext xmlns:c16="http://schemas.microsoft.com/office/drawing/2014/chart" uri="{C3380CC4-5D6E-409C-BE32-E72D297353CC}">
              <c16:uniqueId val="{00000004-A910-408B-B4E6-5DCC48F45BB9}"/>
            </c:ext>
          </c:extLst>
        </c:ser>
        <c:ser>
          <c:idx val="2"/>
          <c:order val="2"/>
          <c:tx>
            <c:strRef>
              <c:f>'Dropoff rate'!$D$3:$D$4</c:f>
              <c:strCache>
                <c:ptCount val="1"/>
                <c:pt idx="0">
                  <c:v>JEE Mains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'Dropoff rate'!$A$5</c:f>
              <c:strCache>
                <c:ptCount val="1"/>
                <c:pt idx="0">
                  <c:v>Total</c:v>
                </c:pt>
              </c:strCache>
            </c:strRef>
          </c:cat>
          <c:val>
            <c:numRef>
              <c:f>'Dropoff rate'!$D$5</c:f>
              <c:numCache>
                <c:formatCode>0%</c:formatCode>
                <c:ptCount val="1"/>
                <c:pt idx="0">
                  <c:v>0.1388888888888889</c:v>
                </c:pt>
              </c:numCache>
            </c:numRef>
          </c:val>
          <c:extLst>
            <c:ext xmlns:c16="http://schemas.microsoft.com/office/drawing/2014/chart" uri="{C3380CC4-5D6E-409C-BE32-E72D297353CC}">
              <c16:uniqueId val="{00000005-A910-408B-B4E6-5DCC48F45BB9}"/>
            </c:ext>
          </c:extLst>
        </c:ser>
        <c:ser>
          <c:idx val="3"/>
          <c:order val="3"/>
          <c:tx>
            <c:strRef>
              <c:f>'Dropoff rate'!$E$3:$E$4</c:f>
              <c:strCache>
                <c:ptCount val="1"/>
                <c:pt idx="0">
                  <c:v>NEET</c:v>
                </c:pt>
              </c:strCache>
            </c:strRef>
          </c:tx>
          <c:spPr>
            <a:solidFill>
              <a:srgbClr val="888888"/>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8-A910-408B-B4E6-5DCC48F45BB9}"/>
              </c:ext>
            </c:extLst>
          </c:dPt>
          <c:dLbls>
            <c:dLbl>
              <c:idx val="0"/>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8-A910-408B-B4E6-5DCC48F45B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'Dropoff rate'!$A$5</c:f>
              <c:strCache>
                <c:ptCount val="1"/>
                <c:pt idx="0">
                  <c:v>Total</c:v>
                </c:pt>
              </c:strCache>
            </c:strRef>
          </c:cat>
          <c:val>
            <c:numRef>
              <c:f>'Dropoff rate'!$E$5</c:f>
              <c:numCache>
                <c:formatCode>0%</c:formatCode>
                <c:ptCount val="1"/>
                <c:pt idx="0">
                  <c:v>0.2638888888888889</c:v>
                </c:pt>
              </c:numCache>
            </c:numRef>
          </c:val>
          <c:extLst>
            <c:ext xmlns:c16="http://schemas.microsoft.com/office/drawing/2014/chart" uri="{C3380CC4-5D6E-409C-BE32-E72D297353CC}">
              <c16:uniqueId val="{00000006-A910-408B-B4E6-5DCC48F45BB9}"/>
            </c:ext>
          </c:extLst>
        </c:ser>
        <c:dLbls>
          <c:dLblPos val="outEnd"/>
          <c:showLegendKey val="0"/>
          <c:showVal val="1"/>
          <c:showCatName val="0"/>
          <c:showSerName val="0"/>
          <c:showPercent val="0"/>
          <c:showBubbleSize val="0"/>
        </c:dLbls>
        <c:gapWidth val="100"/>
        <c:overlap val="-24"/>
        <c:axId val="116450415"/>
        <c:axId val="116450895"/>
      </c:barChart>
      <c:catAx>
        <c:axId val="116450415"/>
        <c:scaling>
          <c:orientation val="minMax"/>
        </c:scaling>
        <c:delete val="1"/>
        <c:axPos val="b"/>
        <c:numFmt formatCode="General" sourceLinked="1"/>
        <c:majorTickMark val="none"/>
        <c:minorTickMark val="none"/>
        <c:tickLblPos val="nextTo"/>
        <c:crossAx val="116450895"/>
        <c:crosses val="autoZero"/>
        <c:auto val="1"/>
        <c:lblAlgn val="ctr"/>
        <c:lblOffset val="100"/>
        <c:noMultiLvlLbl val="0"/>
      </c:catAx>
      <c:valAx>
        <c:axId val="116450895"/>
        <c:scaling>
          <c:orientation val="minMax"/>
        </c:scaling>
        <c:delete val="0"/>
        <c:axPos val="l"/>
        <c:numFmt formatCode="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450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84772"/>
    </a:solidFill>
    <a:ln w="9525" cap="flat" cmpd="sng" algn="ctr">
      <a:no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[JEE_NEET_Master_Dataset_Updated.xlsx]School's!PivotTable4</c:name>
    <c:fmtId val="11"/>
  </c:pivotSource>
  <c:chart>
    <c:title>
      <c:tx>
        <c:rich>
          <a:bodyPr rot="0" spcFirstLastPara="1" vertOverflow="ellipsis" vert="horz" wrap="square" anchor="ctr" anchorCtr="1"/>
          <a:lstStyle/>
          <a:p>
            <a:pPr>
              <a:defRPr sz="1800" b="1" i="0" u="none" strike="noStrike" kern="1200" spc="0" baseline="0">
                <a:solidFill>
                  <a:schemeClr val="tx2">
                    <a:lumMod val="75000"/>
                  </a:schemeClr>
                </a:solidFill>
                <a:latin typeface="+mn-lt"/>
                <a:ea typeface="+mn-ea"/>
                <a:cs typeface="+mn-cs"/>
              </a:defRPr>
            </a:pPr>
            <a:r>
              <a:rPr lang="en-US" sz="1800" b="1">
                <a:solidFill>
                  <a:schemeClr val="bg1"/>
                </a:solidFill>
              </a:rPr>
              <a:t>ADMISSIONS SCHOOL WISE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pivotFmt>
      <c:pivotFmt>
        <c:idx val="16"/>
        <c:spPr>
          <a:solidFill>
            <a:srgbClr val="00B050"/>
          </a:solidFill>
          <a:ln>
            <a:noFill/>
          </a:ln>
          <a:effectLst/>
        </c:spPr>
      </c:pivotFmt>
      <c:pivotFmt>
        <c:idx val="17"/>
        <c:spPr>
          <a:solidFill>
            <a:srgbClr val="00B050"/>
          </a:solidFill>
          <a:ln>
            <a:noFill/>
          </a:ln>
          <a:effectLst/>
        </c:spPr>
      </c:pivotFmt>
      <c:pivotFmt>
        <c:idx val="18"/>
        <c:spPr>
          <a:solidFill>
            <a:schemeClr val="accent3"/>
          </a:solidFill>
          <a:ln>
            <a:noFill/>
          </a:ln>
          <a:effectLst/>
        </c:spPr>
      </c:pivotFmt>
      <c:pivotFmt>
        <c:idx val="19"/>
        <c:spPr>
          <a:solidFill>
            <a:schemeClr val="accent3">
              <a:lumMod val="20000"/>
              <a:lumOff val="80000"/>
            </a:schemeClr>
          </a:solidFill>
          <a:ln>
            <a:noFill/>
          </a:ln>
          <a:effectLst/>
        </c:spPr>
      </c:pivotFmt>
      <c:pivotFmt>
        <c:idx val="20"/>
        <c:spPr>
          <a:solidFill>
            <a:schemeClr val="accent3">
              <a:lumMod val="20000"/>
              <a:lumOff val="80000"/>
            </a:schemeClr>
          </a:solidFill>
          <a:ln>
            <a:noFill/>
          </a:ln>
          <a:effectLst/>
        </c:spPr>
      </c:pivotFmt>
      <c:pivotFmt>
        <c:idx val="21"/>
        <c:spPr>
          <a:solidFill>
            <a:schemeClr val="accent3"/>
          </a:solidFill>
          <a:ln>
            <a:noFill/>
          </a:ln>
          <a:effectLst/>
        </c:spPr>
      </c:pivotFmt>
      <c:pivotFmt>
        <c:idx val="22"/>
        <c:spPr>
          <a:solidFill>
            <a:schemeClr val="accent3"/>
          </a:solidFill>
          <a:ln>
            <a:noFill/>
          </a:ln>
          <a:effectLst/>
        </c:spPr>
      </c:pivotFmt>
      <c:pivotFmt>
        <c:idx val="23"/>
        <c:spPr>
          <a:solidFill>
            <a:schemeClr val="accent3"/>
          </a:solidFill>
          <a:ln>
            <a:noFill/>
          </a:ln>
          <a:effectLst/>
        </c:spPr>
      </c:pivotFmt>
    </c:pivotFmts>
    <c:plotArea>
      <c:layout/>
      <c:barChart>
        <c:barDir val="bar"/>
        <c:grouping val="clustered"/>
        <c:varyColors val="0"/>
        <c:ser>
          <c:idx val="0"/>
          <c:order val="0"/>
          <c:tx>
            <c:strRef>
              <c:f>'School''s'!$B$3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5-AD19-403A-819F-9239470CD828}"/>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4-AD19-403A-819F-9239470CD82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AD19-403A-819F-9239470CD828}"/>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9-AD19-403A-819F-9239470CD828}"/>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8-AD19-403A-819F-9239470CD828}"/>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7-AD19-403A-819F-9239470CD828}"/>
              </c:ext>
            </c:extLst>
          </c:dPt>
          <c:dPt>
            <c:idx val="6"/>
            <c:invertIfNegative val="0"/>
            <c:bubble3D val="0"/>
            <c:spPr>
              <a:solidFill>
                <a:schemeClr val="accent3"/>
              </a:solidFill>
              <a:ln>
                <a:noFill/>
              </a:ln>
              <a:effectLst/>
            </c:spPr>
            <c:extLst>
              <c:ext xmlns:c16="http://schemas.microsoft.com/office/drawing/2014/chart" uri="{C3380CC4-5D6E-409C-BE32-E72D297353CC}">
                <c16:uniqueId val="{00000006-AD19-403A-819F-9239470CD828}"/>
              </c:ext>
            </c:extLst>
          </c:dPt>
          <c:dPt>
            <c:idx val="7"/>
            <c:invertIfNegative val="0"/>
            <c:bubble3D val="0"/>
            <c:spPr>
              <a:solidFill>
                <a:srgbClr val="00B050"/>
              </a:solidFill>
              <a:ln>
                <a:noFill/>
              </a:ln>
              <a:effectLst/>
            </c:spPr>
            <c:extLst>
              <c:ext xmlns:c16="http://schemas.microsoft.com/office/drawing/2014/chart" uri="{C3380CC4-5D6E-409C-BE32-E72D297353CC}">
                <c16:uniqueId val="{00000002-AD19-403A-819F-9239470CD828}"/>
              </c:ext>
            </c:extLst>
          </c:dPt>
          <c:dPt>
            <c:idx val="8"/>
            <c:invertIfNegative val="0"/>
            <c:bubble3D val="0"/>
            <c:spPr>
              <a:solidFill>
                <a:srgbClr val="00B050"/>
              </a:solidFill>
              <a:ln>
                <a:noFill/>
              </a:ln>
              <a:effectLst/>
            </c:spPr>
            <c:extLst>
              <c:ext xmlns:c16="http://schemas.microsoft.com/office/drawing/2014/chart" uri="{C3380CC4-5D6E-409C-BE32-E72D297353CC}">
                <c16:uniqueId val="{00000001-AD19-403A-819F-9239470CD828}"/>
              </c:ext>
            </c:extLst>
          </c:dPt>
          <c:dPt>
            <c:idx val="9"/>
            <c:invertIfNegative val="0"/>
            <c:bubble3D val="0"/>
            <c:spPr>
              <a:solidFill>
                <a:srgbClr val="00B050"/>
              </a:solidFill>
              <a:ln>
                <a:noFill/>
              </a:ln>
              <a:effectLst/>
            </c:spPr>
            <c:extLst>
              <c:ext xmlns:c16="http://schemas.microsoft.com/office/drawing/2014/chart" uri="{C3380CC4-5D6E-409C-BE32-E72D297353CC}">
                <c16:uniqueId val="{00000000-AD19-403A-819F-9239470CD82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'School''s'!$A$4:$A$14</c:f>
              <c:strCache>
                <c:ptCount val="10"/>
                <c:pt idx="0">
                  <c:v>Narayana School</c:v>
                </c:pt>
                <c:pt idx="1">
                  <c:v>National English School</c:v>
                </c:pt>
                <c:pt idx="2">
                  <c:v>Zilla Parishad High School</c:v>
                </c:pt>
                <c:pt idx="3">
                  <c:v>Mount Carmel School</c:v>
                </c:pt>
                <c:pt idx="4">
                  <c:v>Chandrapur Public School</c:v>
                </c:pt>
                <c:pt idx="5">
                  <c:v>Vidya Niketan</c:v>
                </c:pt>
                <c:pt idx="6">
                  <c:v>Model Convent</c:v>
                </c:pt>
                <c:pt idx="7">
                  <c:v>St. Mary's</c:v>
                </c:pt>
                <c:pt idx="8">
                  <c:v>Govt. Model School</c:v>
                </c:pt>
                <c:pt idx="9">
                  <c:v>Sunrise Academy</c:v>
                </c:pt>
              </c:strCache>
            </c:strRef>
          </c:cat>
          <c:val>
            <c:numRef>
              <c:f>'School''s'!$B$4:$B$14</c:f>
              <c:numCache>
                <c:formatCode>0%</c:formatCode>
                <c:ptCount val="10"/>
                <c:pt idx="0">
                  <c:v>0.06</c:v>
                </c:pt>
                <c:pt idx="1">
                  <c:v>0.06</c:v>
                </c:pt>
                <c:pt idx="2">
                  <c:v>7.0000000000000007E-2</c:v>
                </c:pt>
                <c:pt idx="3">
                  <c:v>0.08</c:v>
                </c:pt>
                <c:pt idx="4">
                  <c:v>0.11</c:v>
                </c:pt>
                <c:pt idx="5">
                  <c:v>0.11</c:v>
                </c:pt>
                <c:pt idx="6">
                  <c:v>0.11</c:v>
                </c:pt>
                <c:pt idx="7">
                  <c:v>0.12</c:v>
                </c:pt>
                <c:pt idx="8">
                  <c:v>0.14000000000000001</c:v>
                </c:pt>
                <c:pt idx="9">
                  <c:v>0.14000000000000001</c:v>
                </c:pt>
              </c:numCache>
            </c:numRef>
          </c:val>
          <c:extLst>
            <c:ext xmlns:c16="http://schemas.microsoft.com/office/drawing/2014/chart" uri="{C3380CC4-5D6E-409C-BE32-E72D297353CC}">
              <c16:uniqueId val="{00000000-D304-4C95-9148-7F6AA1D864C6}"/>
            </c:ext>
          </c:extLst>
        </c:ser>
        <c:dLbls>
          <c:dLblPos val="outEnd"/>
          <c:showLegendKey val="0"/>
          <c:showVal val="1"/>
          <c:showCatName val="0"/>
          <c:showSerName val="0"/>
          <c:showPercent val="0"/>
          <c:showBubbleSize val="0"/>
        </c:dLbls>
        <c:gapWidth val="219"/>
        <c:axId val="1053272384"/>
        <c:axId val="1053252224"/>
      </c:barChart>
      <c:catAx>
        <c:axId val="105327238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53252224"/>
        <c:crosses val="autoZero"/>
        <c:auto val="1"/>
        <c:lblAlgn val="ctr"/>
        <c:lblOffset val="100"/>
        <c:noMultiLvlLbl val="0"/>
      </c:catAx>
      <c:valAx>
        <c:axId val="1053252224"/>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5327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84772"/>
    </a:solidFill>
    <a:ln w="9525" cap="flat" cmpd="sng" algn="ctr">
      <a:solidFill>
        <a:srgbClr val="184772"/>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Gender!$A$4:$A$6</c:f>
              <c:strCache>
                <c:ptCount val="2"/>
                <c:pt idx="0">
                  <c:v>Female</c:v>
                </c:pt>
                <c:pt idx="1">
                  <c:v>Male</c:v>
                </c:pt>
              </c:strCache>
            </c:strRef>
          </c:cat>
          <c:val>
            <c:numRef>
              <c:f>Gender!$B$4:$B$6</c:f>
              <c:numCache>
                <c:formatCode>0%</c:formatCode>
                <c:ptCount val="2"/>
                <c:pt idx="0">
                  <c:v>0.53</c:v>
                </c:pt>
                <c:pt idx="1">
                  <c:v>0.47</c:v>
                </c:pt>
              </c:numCache>
            </c:numRef>
          </c:val>
          <c:extLst>
            <c:ext xmlns:c16="http://schemas.microsoft.com/office/drawing/2014/chart" uri="{C3380CC4-5D6E-409C-BE32-E72D297353CC}">
              <c16:uniqueId val="{00000000-7FBB-4A87-9E01-6AB576515C92}"/>
            </c:ext>
          </c:extLst>
        </c:ser>
        <c:dLbls>
          <c:dLblPos val="outEnd"/>
          <c:showLegendKey val="0"/>
          <c:showVal val="1"/>
          <c:showCatName val="0"/>
          <c:showSerName val="0"/>
          <c:showPercent val="0"/>
          <c:showBubbleSize val="0"/>
        </c:dLbls>
        <c:gapWidth val="219"/>
        <c:overlap val="-27"/>
        <c:axId val="1053272864"/>
        <c:axId val="1053267104"/>
      </c:barChart>
      <c:catAx>
        <c:axId val="1053272864"/>
        <c:scaling>
          <c:orientation val="minMax"/>
        </c:scaling>
        <c:delete val="1"/>
        <c:axPos val="b"/>
        <c:numFmt formatCode="General" sourceLinked="1"/>
        <c:majorTickMark val="none"/>
        <c:minorTickMark val="none"/>
        <c:tickLblPos val="nextTo"/>
        <c:crossAx val="1053267104"/>
        <c:crosses val="autoZero"/>
        <c:auto val="1"/>
        <c:lblAlgn val="ctr"/>
        <c:lblOffset val="100"/>
        <c:noMultiLvlLbl val="0"/>
      </c:catAx>
      <c:valAx>
        <c:axId val="1053267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7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[JEE_NEET_Master_Dataset_Updated.xlsx]Coursewise_Performance!PivotTable8</c:name>
    <c:fmtId val="10"/>
  </c:pivotSource>
  <c:chart>
    <c:title>
      <c:tx>
        <c:rich>
          <a:bodyPr rot="0" spcFirstLastPara="1" vertOverflow="ellipsis" vert="horz" wrap="square" anchor="ctr" anchorCtr="1"/>
          <a:lstStyle/>
          <a:p>
            <a:pPr algn="ctr">
              <a:defRPr sz="1400" b="1" i="0" u="none" strike="noStrike" kern="1200" baseline="0">
                <a:solidFill>
                  <a:srgbClr val="184772"/>
                </a:solidFill>
                <a:latin typeface="+mn-lt"/>
                <a:ea typeface="+mn-ea"/>
                <a:cs typeface="+mn-cs"/>
              </a:defRPr>
            </a:pPr>
            <a:r>
              <a:rPr lang="en-US" sz="1400">
                <a:solidFill>
                  <a:srgbClr val="184772"/>
                </a:solidFill>
              </a:rPr>
              <a:t>AVERAGE PERCENTILE SCORE</a:t>
            </a:r>
          </a:p>
        </c:rich>
      </c:tx>
      <c:layout>
        <c:manualLayout>
          <c:xMode val="edge"/>
          <c:yMode val="edge"/>
          <c:x val="0.26212013696924602"/>
          <c:y val="3.6197395482184598E-2"/>
        </c:manualLayout>
      </c:layout>
      <c:overlay val="0"/>
      <c:spPr>
        <a:noFill/>
        <a:ln>
          <a:noFill/>
        </a:ln>
        <a:effectLst/>
      </c:spPr>
      <c:txPr>
        <a:bodyPr rot="0" spcFirstLastPara="1" vertOverflow="ellipsis" vert="horz" wrap="square" anchor="ctr" anchorCtr="1"/>
        <a:lstStyle/>
        <a:p>
          <a:pPr algn="ctr">
            <a:defRPr sz="1400" b="1" i="0" u="none" strike="noStrike" kern="1200" baseline="0">
              <a:solidFill>
                <a:srgbClr val="18477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18477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Coursewise_Performance!$B$3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18477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Coursewise_Performance!$A$4:$A$8</c:f>
              <c:strCache>
                <c:ptCount val="4"/>
                <c:pt idx="0">
                  <c:v>NEET</c:v>
                </c:pt>
                <c:pt idx="1">
                  <c:v>JEE Mains</c:v>
                </c:pt>
                <c:pt idx="2">
                  <c:v>JEE Advanced</c:v>
                </c:pt>
                <c:pt idx="3">
                  <c:v>Foundation</c:v>
                </c:pt>
              </c:strCache>
            </c:strRef>
          </c:cat>
          <c:val>
            <c:numRef>
              <c:f>Coursewise_Performance!$B$4:$B$8</c:f>
              <c:numCache>
                <c:formatCode>0.0</c:formatCode>
                <c:ptCount val="4"/>
                <c:pt idx="0">
                  <c:v>79.164999999999992</c:v>
                </c:pt>
                <c:pt idx="1">
                  <c:v>72.694000000000003</c:v>
                </c:pt>
                <c:pt idx="2">
                  <c:v>72.805555555555557</c:v>
                </c:pt>
                <c:pt idx="3">
                  <c:v>75.716666666666669</c:v>
                </c:pt>
              </c:numCache>
            </c:numRef>
          </c:val>
          <c:extLst>
            <c:ext xmlns:c16="http://schemas.microsoft.com/office/drawing/2014/chart" uri="{C3380CC4-5D6E-409C-BE32-E72D297353CC}">
              <c16:uniqueId val="{00000000-53B8-4D0D-91E5-68BE73CB278E}"/>
            </c:ext>
          </c:extLst>
        </c:ser>
        <c:dLbls>
          <c:dLblPos val="outEnd"/>
          <c:showLegendKey val="0"/>
          <c:showVal val="1"/>
          <c:showCatName val="0"/>
          <c:showSerName val="0"/>
          <c:showPercent val="0"/>
          <c:showBubbleSize val="0"/>
        </c:dLbls>
        <c:gapWidth val="100"/>
        <c:overlap val="-24"/>
        <c:axId val="1188565216"/>
        <c:axId val="1188593056"/>
      </c:barChart>
      <c:catAx>
        <c:axId val="11885652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184772"/>
                </a:solidFill>
                <a:latin typeface="+mn-lt"/>
                <a:ea typeface="+mn-ea"/>
                <a:cs typeface="+mn-cs"/>
              </a:defRPr>
            </a:pPr>
            <a:endParaRPr lang="en-US"/>
          </a:p>
        </c:txPr>
        <c:crossAx val="1188593056"/>
        <c:crosses val="autoZero"/>
        <c:auto val="1"/>
        <c:lblAlgn val="ctr"/>
        <c:lblOffset val="100"/>
        <c:noMultiLvlLbl val="0"/>
      </c:catAx>
      <c:valAx>
        <c:axId val="118859305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184772"/>
                </a:solidFill>
                <a:latin typeface="+mn-lt"/>
                <a:ea typeface="+mn-ea"/>
                <a:cs typeface="+mn-cs"/>
              </a:defRPr>
            </a:pPr>
            <a:endParaRPr lang="en-US"/>
          </a:p>
        </c:txPr>
        <c:crossAx val="118856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rgbClr val="18477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[JEE_NEET_Master_Dataset_Updated.xlsx]Gender!PivotTable3</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cap="flat" cmpd="sng" algn="ctr">
            <a:noFill/>
            <a:prstDash val="solid"/>
          </a:ln>
          <a:effectLst>
            <a:outerShdw blurRad="40000" dist="23000" dir="5400000" rotWithShape="0">
              <a:srgbClr val="000000">
                <a:alpha val="35000"/>
              </a:srgbClr>
            </a:outerShdw>
          </a:effectLst>
          <a:scene3d>
            <a:camera prst="orthographicFront"/>
            <a:lightRig rig="contrasting" dir="t">
              <a:rot lat="0" lon="0" rev="1500000"/>
            </a:lightRig>
          </a:scene3d>
          <a:sp3d prstMaterial="metal">
            <a:bevelT w="88900" h="889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cene3d>
            <a:camera prst="orthographicFront"/>
            <a:lightRig rig="contrasting" dir="t">
              <a:rot lat="0" lon="0" rev="1500000"/>
            </a:lightRig>
          </a:scene3d>
          <a:sp3d prstMaterial="metal">
            <a:bevelT w="88900" h="889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3C6-4B15-872F-4DFB5BAC143E}"/>
              </c:ext>
            </c:extLst>
          </c:dPt>
          <c:dPt>
            <c:idx val="1"/>
            <c:bubble3D val="0"/>
            <c:spPr>
              <a:solidFill>
                <a:schemeClr val="accent2"/>
              </a:solidFill>
              <a:ln>
                <a:noFill/>
              </a:ln>
              <a:effectLst/>
            </c:spPr>
            <c:extLst>
              <c:ext xmlns:c16="http://schemas.microsoft.com/office/drawing/2014/chart" uri="{C3380CC4-5D6E-409C-BE32-E72D297353CC}">
                <c16:uniqueId val="{00000003-33C6-4B15-872F-4DFB5BAC143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0%</c:formatCode>
                <c:ptCount val="2"/>
                <c:pt idx="0">
                  <c:v>0.53</c:v>
                </c:pt>
                <c:pt idx="1">
                  <c:v>0.47</c:v>
                </c:pt>
              </c:numCache>
            </c:numRef>
          </c:val>
          <c:extLst>
            <c:ext xmlns:c16="http://schemas.microsoft.com/office/drawing/2014/chart" uri="{C3380CC4-5D6E-409C-BE32-E72D297353CC}">
              <c16:uniqueId val="{00000000-EDE6-4D4C-8BFE-D9B7D5E15953}"/>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8477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Chandrapur Public School</c:v>
              </c:pt>
              <c:pt idx="1">
                <c:v>Govt. Model School</c:v>
              </c:pt>
              <c:pt idx="2">
                <c:v>Model Convent</c:v>
              </c:pt>
              <c:pt idx="3">
                <c:v>Mount Carmel School</c:v>
              </c:pt>
              <c:pt idx="4">
                <c:v>Narayana School</c:v>
              </c:pt>
              <c:pt idx="5">
                <c:v>National English School</c:v>
              </c:pt>
              <c:pt idx="6">
                <c:v>St. Mary's</c:v>
              </c:pt>
              <c:pt idx="7">
                <c:v>Sunrise Academy</c:v>
              </c:pt>
              <c:pt idx="8">
                <c:v>Vidya Niketan</c:v>
              </c:pt>
              <c:pt idx="9">
                <c:v>Zilla Parishad High School</c:v>
              </c:pt>
            </c:strLit>
          </c:cat>
          <c:val>
            <c:numLit>
              <c:formatCode>General</c:formatCode>
              <c:ptCount val="10"/>
              <c:pt idx="0">
                <c:v>11</c:v>
              </c:pt>
              <c:pt idx="1">
                <c:v>14</c:v>
              </c:pt>
              <c:pt idx="2">
                <c:v>11</c:v>
              </c:pt>
              <c:pt idx="3">
                <c:v>8</c:v>
              </c:pt>
              <c:pt idx="4">
                <c:v>6</c:v>
              </c:pt>
              <c:pt idx="5">
                <c:v>6</c:v>
              </c:pt>
              <c:pt idx="6">
                <c:v>12</c:v>
              </c:pt>
              <c:pt idx="7">
                <c:v>14</c:v>
              </c:pt>
              <c:pt idx="8">
                <c:v>11</c:v>
              </c:pt>
              <c:pt idx="9">
                <c:v>7</c:v>
              </c:pt>
            </c:numLit>
          </c:val>
          <c:extLst>
            <c:ext xmlns:c16="http://schemas.microsoft.com/office/drawing/2014/chart" uri="{C3380CC4-5D6E-409C-BE32-E72D297353CC}">
              <c16:uniqueId val="{00000000-A89B-4D1E-854D-FCBBBAEFE3D7}"/>
            </c:ext>
          </c:extLst>
        </c:ser>
        <c:dLbls>
          <c:showLegendKey val="0"/>
          <c:showVal val="0"/>
          <c:showCatName val="0"/>
          <c:showSerName val="0"/>
          <c:showPercent val="0"/>
          <c:showBubbleSize val="0"/>
        </c:dLbls>
        <c:gapWidth val="219"/>
        <c:overlap val="-27"/>
        <c:axId val="1680453999"/>
        <c:axId val="1680430959"/>
      </c:barChart>
      <c:catAx>
        <c:axId val="168045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30959"/>
        <c:crosses val="autoZero"/>
        <c:auto val="1"/>
        <c:lblAlgn val="ctr"/>
        <c:lblOffset val="100"/>
        <c:noMultiLvlLbl val="0"/>
        <c:extLst/>
      </c:catAx>
      <c:valAx>
        <c:axId val="168043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53999"/>
        <c:crosses val="autoZero"/>
        <c:crossBetween val="between"/>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[JEE_NEET_Master_Dataset_Updated.xlsx]Fees!PivotTable5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Fees</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Fees!$B$3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9C3-4FE8-8EF2-E9600B382E1E}"/>
              </c:ext>
            </c:extLst>
          </c:dPt>
          <c:dPt>
            <c:idx val="1"/>
            <c:bubble3D val="0"/>
            <c:spPr>
              <a:solidFill>
                <a:schemeClr val="accent2"/>
              </a:solidFill>
              <a:ln>
                <a:noFill/>
              </a:ln>
              <a:effectLst/>
            </c:spPr>
            <c:extLst>
              <c:ext xmlns:c16="http://schemas.microsoft.com/office/drawing/2014/chart" uri="{C3380CC4-5D6E-409C-BE32-E72D297353CC}">
                <c16:uniqueId val="{00000003-A9C3-4FE8-8EF2-E9600B382E1E}"/>
              </c:ext>
            </c:extLst>
          </c:dPt>
          <c:dPt>
            <c:idx val="2"/>
            <c:bubble3D val="0"/>
            <c:spPr>
              <a:solidFill>
                <a:schemeClr val="accent3"/>
              </a:solidFill>
              <a:ln>
                <a:noFill/>
              </a:ln>
              <a:effectLst/>
            </c:spPr>
            <c:extLst>
              <c:ext xmlns:c16="http://schemas.microsoft.com/office/drawing/2014/chart" uri="{C3380CC4-5D6E-409C-BE32-E72D297353CC}">
                <c16:uniqueId val="{00000005-A9C3-4FE8-8EF2-E9600B382E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Fees!$A$4:$A$7</c:f>
              <c:strCache>
                <c:ptCount val="3"/>
                <c:pt idx="0">
                  <c:v>Paid</c:v>
                </c:pt>
                <c:pt idx="1">
                  <c:v>Partial</c:v>
                </c:pt>
                <c:pt idx="2">
                  <c:v>Pending</c:v>
                </c:pt>
              </c:strCache>
            </c:strRef>
          </c:cat>
          <c:val>
            <c:numRef>
              <c:f>Fees!$B$4:$B$7</c:f>
              <c:numCache>
                <c:formatCode>0.00%</c:formatCode>
                <c:ptCount val="3"/>
                <c:pt idx="0">
                  <c:v>0.30555555555555558</c:v>
                </c:pt>
                <c:pt idx="1">
                  <c:v>0.30555555555555558</c:v>
                </c:pt>
                <c:pt idx="2">
                  <c:v>0.3888888888888889</c:v>
                </c:pt>
              </c:numCache>
            </c:numRef>
          </c:val>
          <c:extLst>
            <c:ext xmlns:c16="http://schemas.microsoft.com/office/drawing/2014/chart" uri="{C3380CC4-5D6E-409C-BE32-E72D297353CC}">
              <c16:uniqueId val="{00000006-ECF7-4C1E-8F81-847911D307E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[JEE_NEET_Master_Dataset_Updated.xlsx]Enrollmentrate!PivotTable2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Enrollment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Enrollmentrate!$B$3:$B$4</c:f>
              <c:strCache>
                <c:ptCount val="1"/>
                <c:pt idx="0">
                  <c:v>Foundation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Enrollmentrate!$A$5</c:f>
              <c:strCache>
                <c:ptCount val="1"/>
                <c:pt idx="0">
                  <c:v>Total</c:v>
                </c:pt>
              </c:strCache>
            </c:strRef>
          </c:cat>
          <c:val>
            <c:numRef>
              <c:f>Enrollmentrate!$B$5</c:f>
              <c:numCache>
                <c:formatCode>0%</c:formatCode>
                <c:ptCount val="1"/>
                <c:pt idx="0">
                  <c:v>0.25</c:v>
                </c:pt>
              </c:numCache>
            </c:numRef>
          </c:val>
          <c:extLst>
            <c:ext xmlns:c16="http://schemas.microsoft.com/office/drawing/2014/chart" uri="{C3380CC4-5D6E-409C-BE32-E72D297353CC}">
              <c16:uniqueId val="{00000001-8259-4D15-AD55-40B8A5D953C5}"/>
            </c:ext>
          </c:extLst>
        </c:ser>
        <c:ser>
          <c:idx val="1"/>
          <c:order val="1"/>
          <c:tx>
            <c:strRef>
              <c:f>Enrollmentrate!$C$3:$C$4</c:f>
              <c:strCache>
                <c:ptCount val="1"/>
                <c:pt idx="0">
                  <c:v>JEE Advanced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Enrollmentrate!$A$5</c:f>
              <c:strCache>
                <c:ptCount val="1"/>
                <c:pt idx="0">
                  <c:v>Total</c:v>
                </c:pt>
              </c:strCache>
            </c:strRef>
          </c:cat>
          <c:val>
            <c:numRef>
              <c:f>Enrollmentrate!$C$5</c:f>
              <c:numCache>
                <c:formatCode>0%</c:formatCode>
                <c:ptCount val="1"/>
                <c:pt idx="0">
                  <c:v>0.34722222222222221</c:v>
                </c:pt>
              </c:numCache>
            </c:numRef>
          </c:val>
          <c:extLst>
            <c:ext xmlns:c16="http://schemas.microsoft.com/office/drawing/2014/chart" uri="{C3380CC4-5D6E-409C-BE32-E72D297353CC}">
              <c16:uniqueId val="{00000002-8259-4D15-AD55-40B8A5D953C5}"/>
            </c:ext>
          </c:extLst>
        </c:ser>
        <c:ser>
          <c:idx val="2"/>
          <c:order val="2"/>
          <c:tx>
            <c:strRef>
              <c:f>Enrollmentrate!$D$3:$D$4</c:f>
              <c:strCache>
                <c:ptCount val="1"/>
                <c:pt idx="0">
                  <c:v>JEE Mains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Enrollmentrate!$A$5</c:f>
              <c:strCache>
                <c:ptCount val="1"/>
                <c:pt idx="0">
                  <c:v>Total</c:v>
                </c:pt>
              </c:strCache>
            </c:strRef>
          </c:cat>
          <c:val>
            <c:numRef>
              <c:f>Enrollmentrate!$D$5</c:f>
              <c:numCache>
                <c:formatCode>0%</c:formatCode>
                <c:ptCount val="1"/>
                <c:pt idx="0">
                  <c:v>0.1388888888888889</c:v>
                </c:pt>
              </c:numCache>
            </c:numRef>
          </c:val>
          <c:extLst>
            <c:ext xmlns:c16="http://schemas.microsoft.com/office/drawing/2014/chart" uri="{C3380CC4-5D6E-409C-BE32-E72D297353CC}">
              <c16:uniqueId val="{00000003-8259-4D15-AD55-40B8A5D953C5}"/>
            </c:ext>
          </c:extLst>
        </c:ser>
        <c:ser>
          <c:idx val="3"/>
          <c:order val="3"/>
          <c:tx>
            <c:strRef>
              <c:f>Enrollmentrate!$E$3:$E$4</c:f>
              <c:strCache>
                <c:ptCount val="1"/>
                <c:pt idx="0">
                  <c:v>NEET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Enrollmentrate!$A$5</c:f>
              <c:strCache>
                <c:ptCount val="1"/>
                <c:pt idx="0">
                  <c:v>Total</c:v>
                </c:pt>
              </c:strCache>
            </c:strRef>
          </c:cat>
          <c:val>
            <c:numRef>
              <c:f>Enrollmentrate!$E$5</c:f>
              <c:numCache>
                <c:formatCode>0%</c:formatCode>
                <c:ptCount val="1"/>
                <c:pt idx="0">
                  <c:v>0.2638888888888889</c:v>
                </c:pt>
              </c:numCache>
            </c:numRef>
          </c:val>
          <c:extLst>
            <c:ext xmlns:c16="http://schemas.microsoft.com/office/drawing/2014/chart" uri="{C3380CC4-5D6E-409C-BE32-E72D297353CC}">
              <c16:uniqueId val="{00000004-8259-4D15-AD55-40B8A5D953C5}"/>
            </c:ext>
          </c:extLst>
        </c:ser>
        <c:dLbls>
          <c:dLblPos val="outEnd"/>
          <c:showLegendKey val="0"/>
          <c:showVal val="1"/>
          <c:showCatName val="0"/>
          <c:showSerName val="0"/>
          <c:showPercent val="0"/>
          <c:showBubbleSize val="0"/>
        </c:dLbls>
        <c:gapWidth val="219"/>
        <c:axId val="441321328"/>
        <c:axId val="441341008"/>
      </c:barChart>
      <c:catAx>
        <c:axId val="44132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41008"/>
        <c:crosses val="autoZero"/>
        <c:auto val="1"/>
        <c:lblAlgn val="ctr"/>
        <c:lblOffset val="100"/>
        <c:noMultiLvlLbl val="0"/>
      </c:catAx>
      <c:valAx>
        <c:axId val="441341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32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[JEE_NEET_Master_Dataset_Updated.xlsx]Paid_Due_Amount!PivotTable3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outerShdw blurRad="317500" algn="ctr" rotWithShape="0">
              <a:prstClr val="black">
                <a:alpha val="25000"/>
              </a:prst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856673241288625"/>
                  <c:h val="0.17300748568912375"/>
                </c:manualLayout>
              </c15:layout>
            </c:ext>
          </c:extLst>
        </c:dLbl>
      </c:pivotFmt>
      <c:pivotFmt>
        <c:idx val="163"/>
        <c:spPr>
          <a:solidFill>
            <a:schemeClr val="accent1"/>
          </a:solidFill>
          <a:ln>
            <a:noFill/>
          </a:ln>
          <a:effectLst>
            <a:outerShdw blurRad="317500" algn="ctr" rotWithShape="0">
              <a:prstClr val="black">
                <a:alpha val="25000"/>
              </a:prstClr>
            </a:outerShdw>
          </a:effectLst>
        </c:spPr>
        <c:dLbl>
          <c:idx val="0"/>
          <c:layout>
            <c:manualLayout>
              <c:x val="3.1731055889728708E-2"/>
              <c:y val="-1.011105127570710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Paid_Due_Amount!$B$3</c:f>
              <c:strCache>
                <c:ptCount val="1"/>
                <c:pt idx="0">
                  <c:v>Total</c:v>
                </c:pt>
              </c:strCache>
            </c:strRef>
          </c:tx>
          <c:spPr>
            <a:solidFill>
              <a:schemeClr val="accent1"/>
            </a:solidFill>
            <a:ln>
              <a:noFill/>
            </a:ln>
            <a:effectLst>
              <a:outerShdw blurRad="317500" algn="ctr" rotWithShape="0">
                <a:prstClr val="black">
                  <a:alpha val="25000"/>
                </a:prstClr>
              </a:outerShdw>
            </a:effectLst>
          </c:spPr>
          <c:invertIfNegative val="0"/>
          <c:dPt>
            <c:idx val="0"/>
            <c:invertIfNegative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4-B88D-4ECC-89E0-BCD081BD71E6}"/>
              </c:ext>
            </c:extLst>
          </c:dPt>
          <c:dPt>
            <c:idx val="1"/>
            <c:invertIfNegative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8A7-45FE-997D-B402904CD2F6}"/>
              </c:ext>
            </c:extLst>
          </c:dPt>
          <c:dLbls>
            <c:dLbl>
              <c:idx val="0"/>
              <c:layout>
                <c:manualLayout>
                  <c:x val="3.1731055889728708E-2"/>
                  <c:y val="-1.0111051275707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4-B88D-4ECC-89E0-BCD081BD71E6}"/>
                </c:ext>
              </c:extLst>
            </c:dLbl>
            <c:dLbl>
              <c:idx val="1"/>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856673241288625"/>
                      <c:h val="0.17300748568912375"/>
                    </c:manualLayout>
                  </c15:layout>
                </c:ext>
                <c:ext xmlns:c16="http://schemas.microsoft.com/office/drawing/2014/chart" uri="{C3380CC4-5D6E-409C-BE32-E72D297353CC}">
                  <c16:uniqueId val="{00000003-78A7-45FE-997D-B402904CD2F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Paid_Due_Amount!$A$4:$A$5</c:f>
              <c:strCache>
                <c:ptCount val="2"/>
                <c:pt idx="0">
                  <c:v>Paid Fees</c:v>
                </c:pt>
                <c:pt idx="1">
                  <c:v>Due_Amount</c:v>
                </c:pt>
              </c:strCache>
            </c:strRef>
          </c:cat>
          <c:val>
            <c:numRef>
              <c:f>Paid_Due_Amount!$B$4:$B$5</c:f>
              <c:numCache>
                <c:formatCode>0</c:formatCode>
                <c:ptCount val="2"/>
                <c:pt idx="0">
                  <c:v>4768948</c:v>
                </c:pt>
                <c:pt idx="1">
                  <c:v>2571052</c:v>
                </c:pt>
              </c:numCache>
            </c:numRef>
          </c:val>
          <c:extLst>
            <c:ext xmlns:c16="http://schemas.microsoft.com/office/drawing/2014/chart" uri="{C3380CC4-5D6E-409C-BE32-E72D297353CC}">
              <c16:uniqueId val="{000000A1-B88D-4ECC-89E0-BCD081BD71E6}"/>
            </c:ext>
          </c:extLst>
        </c:ser>
        <c:dLbls>
          <c:showLegendKey val="0"/>
          <c:showVal val="0"/>
          <c:showCatName val="0"/>
          <c:showSerName val="0"/>
          <c:showPercent val="0"/>
          <c:showBubbleSize val="0"/>
        </c:dLbls>
        <c:gapWidth val="100"/>
        <c:axId val="919834736"/>
        <c:axId val="919836656"/>
      </c:barChart>
      <c:valAx>
        <c:axId val="919836656"/>
        <c:scaling>
          <c:orientation val="minMax"/>
          <c:max val="5000000"/>
          <c:min val="0"/>
        </c:scaling>
        <c:delete val="0"/>
        <c:axPos val="b"/>
        <c:majorGridlines>
          <c:spPr>
            <a:ln w="9525" cap="flat" cmpd="sng" algn="ctr">
              <a:solidFill>
                <a:schemeClr val="dk1">
                  <a:lumMod val="15000"/>
                  <a:lumOff val="85000"/>
                </a:schemeClr>
              </a:solidFill>
              <a:round/>
            </a:ln>
            <a:effectLst/>
          </c:spPr>
        </c:majorGridlines>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19834736"/>
        <c:crosses val="autoZero"/>
        <c:crossBetween val="between"/>
        <c:majorUnit val="1000000"/>
        <c:minorUnit val="100000"/>
      </c:valAx>
      <c:catAx>
        <c:axId val="9198347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19836656"/>
        <c:crosses val="autoZero"/>
        <c:auto val="1"/>
        <c:lblAlgn val="ctr"/>
        <c:lblOffset val="100"/>
        <c:noMultiLvlLbl val="0"/>
      </c:catAx>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[JEE_NEET_Master_Dataset_Updated.xlsx]Payment Status!PivotTable4</c:name>
    <c:fmtId val="0"/>
  </c:pivotSource>
  <c:chart>
    <c:title>
      <c:tx>
        <c:rich>
          <a:bodyPr rot="0" spcFirstLastPara="1" vertOverflow="ellipsis" vert="horz" wrap="square" anchor="ctr" anchorCtr="1"/>
          <a:lstStyle/>
          <a:p>
            <a:pPr>
              <a:defRPr sz="1800" b="0" i="0" u="none" strike="noStrike" kern="1200" cap="none" spc="0" normalizeH="0" baseline="0">
                <a:solidFill>
                  <a:schemeClr val="tx1">
                    <a:lumMod val="65000"/>
                    <a:lumOff val="35000"/>
                  </a:schemeClr>
                </a:solidFill>
                <a:latin typeface="+mj-lt"/>
                <a:ea typeface="+mj-ea"/>
                <a:cs typeface="+mj-cs"/>
              </a:defRPr>
            </a:pPr>
            <a:r>
              <a:rPr lang="en-IN" sz="1800"/>
              <a:t>Payment Status</a:t>
            </a:r>
          </a:p>
        </c:rich>
      </c:tx>
      <c:overlay val="0"/>
      <c:spPr>
        <a:noFill/>
        <a:ln>
          <a:noFill/>
        </a:ln>
        <a:effectLst/>
      </c:spPr>
      <c:txPr>
        <a:bodyPr rot="0" spcFirstLastPara="1" vertOverflow="ellipsis" vert="horz" wrap="square" anchor="ctr" anchorCtr="1"/>
        <a:lstStyle/>
        <a:p>
          <a:pPr>
            <a:defRPr sz="18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solidFill>
              <a:schemeClr val="accent2"/>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pPr>
            <a:solidFill>
              <a:schemeClr val="accent2"/>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pPr>
            <a:solidFill>
              <a:schemeClr val="accent2"/>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Status'!$B$3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'Payment Status'!$A$4:$A$7</c:f>
              <c:strCache>
                <c:ptCount val="3"/>
                <c:pt idx="0">
                  <c:v>Paid</c:v>
                </c:pt>
                <c:pt idx="1">
                  <c:v>Partial</c:v>
                </c:pt>
                <c:pt idx="2">
                  <c:v>Pending</c:v>
                </c:pt>
              </c:strCache>
            </c:strRef>
          </c:cat>
          <c:val>
            <c:numRef>
              <c:f>'Payment Status'!$B$4:$B$7</c:f>
              <c:numCache>
                <c:formatCode>0%</c:formatCode>
                <c:ptCount val="3"/>
                <c:pt idx="0">
                  <c:v>0.30555555555555558</c:v>
                </c:pt>
                <c:pt idx="1">
                  <c:v>0.30555555555555558</c:v>
                </c:pt>
                <c:pt idx="2">
                  <c:v>0.3888888888888889</c:v>
                </c:pt>
              </c:numCache>
            </c:numRef>
          </c:val>
          <c:extLst>
            <c:ext xmlns:c16="http://schemas.microsoft.com/office/drawing/2014/chart" uri="{C3380CC4-5D6E-409C-BE32-E72D297353CC}">
              <c16:uniqueId val="{00000000-5910-4CFF-AD2A-3AE5DC49B37E}"/>
            </c:ext>
          </c:extLst>
        </c:ser>
        <c:dLbls>
          <c:dLblPos val="outEnd"/>
          <c:showLegendKey val="0"/>
          <c:showVal val="1"/>
          <c:showCatName val="0"/>
          <c:showSerName val="0"/>
          <c:showPercent val="0"/>
          <c:showBubbleSize val="0"/>
        </c:dLbls>
        <c:gapWidth val="25"/>
        <c:overlap val="-6"/>
        <c:axId val="1194785392"/>
        <c:axId val="1194786352"/>
      </c:barChart>
      <c:catAx>
        <c:axId val="119478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94786352"/>
        <c:crosses val="autoZero"/>
        <c:auto val="1"/>
        <c:lblAlgn val="ctr"/>
        <c:lblOffset val="100"/>
        <c:noMultiLvlLbl val="0"/>
      </c:catAx>
      <c:valAx>
        <c:axId val="11947863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785392"/>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[JEE_NEET_Master_Dataset_Updated.xlsx]Coursewise_Performance!PivotTable8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Coursewise Performance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Coursewise_Performance!$B$3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Coursewise_Performance!$A$4:$A$8</c:f>
              <c:strCache>
                <c:ptCount val="4"/>
                <c:pt idx="0">
                  <c:v>NEET</c:v>
                </c:pt>
                <c:pt idx="1">
                  <c:v>JEE Mains</c:v>
                </c:pt>
                <c:pt idx="2">
                  <c:v>JEE Advanced</c:v>
                </c:pt>
                <c:pt idx="3">
                  <c:v>Foundation</c:v>
                </c:pt>
              </c:strCache>
            </c:strRef>
          </c:cat>
          <c:val>
            <c:numRef>
              <c:f>Coursewise_Performance!$B$4:$B$8</c:f>
              <c:numCache>
                <c:formatCode>0.0</c:formatCode>
                <c:ptCount val="4"/>
                <c:pt idx="0">
                  <c:v>79.164999999999992</c:v>
                </c:pt>
                <c:pt idx="1">
                  <c:v>72.694000000000003</c:v>
                </c:pt>
                <c:pt idx="2">
                  <c:v>72.805555555555557</c:v>
                </c:pt>
                <c:pt idx="3">
                  <c:v>75.716666666666669</c:v>
                </c:pt>
              </c:numCache>
            </c:numRef>
          </c:val>
          <c:extLst>
            <c:ext xmlns:c16="http://schemas.microsoft.com/office/drawing/2014/chart" uri="{C3380CC4-5D6E-409C-BE32-E72D297353CC}">
              <c16:uniqueId val="{00000000-8CBE-41B7-918C-9D9080E3931B}"/>
            </c:ext>
          </c:extLst>
        </c:ser>
        <c:dLbls>
          <c:dLblPos val="outEnd"/>
          <c:showLegendKey val="0"/>
          <c:showVal val="1"/>
          <c:showCatName val="0"/>
          <c:showSerName val="0"/>
          <c:showPercent val="0"/>
          <c:showBubbleSize val="0"/>
        </c:dLbls>
        <c:gapWidth val="100"/>
        <c:overlap val="-24"/>
        <c:axId val="1188565216"/>
        <c:axId val="1188593056"/>
      </c:barChart>
      <c:catAx>
        <c:axId val="11885652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93056"/>
        <c:crosses val="autoZero"/>
        <c:auto val="1"/>
        <c:lblAlgn val="ctr"/>
        <c:lblOffset val="100"/>
        <c:noMultiLvlLbl val="0"/>
      </c:catAx>
      <c:valAx>
        <c:axId val="118859305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6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[JEE_NEET_Master_Dataset_Updated.xlsx]Success Rate Coursewise!PivotTable6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Completion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'Success Rate Coursewise'!$B$3:$B$4</c:f>
              <c:strCache>
                <c:ptCount val="1"/>
                <c:pt idx="0">
                  <c:v>Completed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C3B-417F-9BCD-DF2F4E5BE9D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C3B-417F-9BCD-DF2F4E5BE9D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C3B-417F-9BCD-DF2F4E5BE9D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C3B-417F-9BCD-DF2F4E5BE9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'Success Rate Coursewise'!$A$5:$A$9</c:f>
              <c:strCache>
                <c:ptCount val="4"/>
                <c:pt idx="0">
                  <c:v>Foundation</c:v>
                </c:pt>
                <c:pt idx="1">
                  <c:v>JEE Advanced</c:v>
                </c:pt>
                <c:pt idx="2">
                  <c:v>JEE Mains</c:v>
                </c:pt>
                <c:pt idx="3">
                  <c:v>NEET</c:v>
                </c:pt>
              </c:strCache>
            </c:strRef>
          </c:cat>
          <c:val>
            <c:numRef>
              <c:f>'Success Rate Coursewise'!$B$5:$B$9</c:f>
              <c:numCache>
                <c:formatCode>0%</c:formatCode>
                <c:ptCount val="4"/>
                <c:pt idx="0">
                  <c:v>0.35294117647058826</c:v>
                </c:pt>
                <c:pt idx="1">
                  <c:v>0.26470588235294118</c:v>
                </c:pt>
                <c:pt idx="2">
                  <c:v>0.14705882352941177</c:v>
                </c:pt>
                <c:pt idx="3">
                  <c:v>0.23529411764705882</c:v>
                </c:pt>
              </c:numCache>
            </c:numRef>
          </c:val>
          <c:extLst>
            <c:ext xmlns:c16="http://schemas.microsoft.com/office/drawing/2014/chart" uri="{C3380CC4-5D6E-409C-BE32-E72D297353CC}">
              <c16:uniqueId val="{00000010-A903-4436-9002-15C8DD23831D}"/>
            </c:ext>
          </c:extLst>
        </c:ser>
        <c:ser>
          <c:idx val="1"/>
          <c:order val="1"/>
          <c:tx>
            <c:strRef>
              <c:f>'Success Rate Coursewise'!$C$3:$C$4</c:f>
              <c:strCache>
                <c:ptCount val="1"/>
                <c:pt idx="0">
                  <c:v>Exited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C3B-417F-9BCD-DF2F4E5BE9D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9C3B-417F-9BCD-DF2F4E5BE9D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9C3B-417F-9BCD-DF2F4E5BE9D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9C3B-417F-9BCD-DF2F4E5BE9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'Success Rate Coursewise'!$A$5:$A$9</c:f>
              <c:strCache>
                <c:ptCount val="4"/>
                <c:pt idx="0">
                  <c:v>Foundation</c:v>
                </c:pt>
                <c:pt idx="1">
                  <c:v>JEE Advanced</c:v>
                </c:pt>
                <c:pt idx="2">
                  <c:v>JEE Mains</c:v>
                </c:pt>
                <c:pt idx="3">
                  <c:v>NEET</c:v>
                </c:pt>
              </c:strCache>
            </c:strRef>
          </c:cat>
          <c:val>
            <c:numRef>
              <c:f>'Success Rate Coursewise'!$C$5:$C$9</c:f>
              <c:numCache>
                <c:formatCode>0%</c:formatCode>
                <c:ptCount val="4"/>
                <c:pt idx="0">
                  <c:v>0.15789473684210525</c:v>
                </c:pt>
                <c:pt idx="1">
                  <c:v>0.42105263157894735</c:v>
                </c:pt>
                <c:pt idx="2">
                  <c:v>0.13157894736842105</c:v>
                </c:pt>
                <c:pt idx="3">
                  <c:v>0.28947368421052633</c:v>
                </c:pt>
              </c:numCache>
            </c:numRef>
          </c:val>
          <c:extLst>
            <c:ext xmlns:c16="http://schemas.microsoft.com/office/drawing/2014/chart" uri="{C3380CC4-5D6E-409C-BE32-E72D297353CC}">
              <c16:uniqueId val="{00000011-A903-4436-9002-15C8DD23831D}"/>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Percentile Score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Percentile Score Distribution</a:t>
          </a:r>
        </a:p>
      </cx:txPr>
    </cx:title>
    <cx:plotArea>
      <cx:plotAreaRegion>
        <cx:series layoutId="clusteredColumn" uniqueId="{7F0F9CDF-B55E-4F3A-8A1E-BA622E447496}">
          <cx:tx>
            <cx:txData>
              <cx:f>_xlchart.v1.0</cx:f>
              <cx:v>Percentile_Score</cx:v>
            </cx:txData>
          </cx:tx>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visibility seriesName="0" categoryName="0" value="1"/>
          </cx:dataLabels>
          <cx:dataId val="0"/>
          <cx:layoutPr>
            <cx:binning intervalClosed="r">
              <cx:binCount val="4"/>
            </cx:binning>
          </cx:layoutPr>
        </cx:series>
      </cx:plotAreaRegion>
      <cx:axis id="0">
        <cx:catScaling gapWidth="0"/>
        <cx:tickLabels/>
        <cx:numFmt formatCode="#,##0" sourceLinked="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a:endParaRPr>
          </a:p>
        </cx:txPr>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PERCENTILE SCORE DISTRIBUTION</cx:v>
        </cx:txData>
      </cx:tx>
      <cx:txPr>
        <a:bodyPr spcFirstLastPara="1" vertOverflow="ellipsis" horzOverflow="overflow" wrap="square" lIns="0" tIns="0" rIns="0" bIns="0" anchor="ctr" anchorCtr="1"/>
        <a:lstStyle/>
        <a:p>
          <a:pPr algn="ctr" rtl="0">
            <a:defRPr lang="en-US" sz="1400" b="1" i="0" u="none" strike="noStrike" kern="1200" baseline="0">
              <a:solidFill>
                <a:schemeClr val="bg1"/>
              </a:solidFill>
              <a:latin typeface="+mn-lt"/>
              <a:ea typeface="+mn-ea"/>
              <a:cs typeface="+mn-cs"/>
            </a:defRPr>
          </a:pPr>
          <a:r>
            <a:rPr lang="en-US" sz="1400" b="1" i="0" u="none" strike="noStrike" kern="1200" baseline="0">
              <a:solidFill>
                <a:schemeClr val="bg1"/>
              </a:solidFill>
              <a:latin typeface="+mn-lt"/>
              <a:ea typeface="+mn-ea"/>
              <a:cs typeface="+mn-cs"/>
            </a:rPr>
            <a:t>PERCENTILE SCORE DISTRIBUTION</a:t>
          </a:r>
        </a:p>
      </cx:txPr>
    </cx:title>
    <cx:plotArea>
      <cx:plotAreaRegion>
        <cx:series layoutId="clusteredColumn" uniqueId="{7F0F9CDF-B55E-4F3A-8A1E-BA622E447496}">
          <cx:tx>
            <cx:txData>
              <cx:f>_xlchart.v1.2</cx:f>
              <cx:v>Percentile_Score</cx:v>
            </cx:txData>
          </cx:tx>
          <cx:spPr>
            <a:solidFill>
              <a:schemeClr val="accent6"/>
            </a:solidFill>
          </cx:spPr>
          <cx:dataLabels pos="inEnd">
            <cx:txPr>
              <a:bodyPr vertOverflow="overflow" horzOverflow="overflow" wrap="square" lIns="0" tIns="0" rIns="0" bIns="0"/>
              <a:lstStyle/>
              <a:p>
                <a:pPr algn="ctr" rtl="0">
                  <a:defRPr lang="en-US" sz="1200" b="0" i="0" u="none" strike="noStrike" kern="1200" baseline="0">
                    <a:solidFill>
                      <a:schemeClr val="bg1"/>
                    </a:solidFill>
                    <a:latin typeface="+mn-lt"/>
                    <a:ea typeface="+mn-ea"/>
                    <a:cs typeface="+mn-cs"/>
                  </a:defRPr>
                </a:pPr>
                <a:endParaRPr lang="en-US" sz="1200" b="0" i="0" u="none" strike="noStrike" kern="1200" baseline="0">
                  <a:solidFill>
                    <a:schemeClr val="bg1"/>
                  </a:solidFill>
                  <a:latin typeface="+mn-lt"/>
                  <a:ea typeface="+mn-ea"/>
                  <a:cs typeface="+mn-cs"/>
                </a:endParaRPr>
              </a:p>
            </cx:txPr>
            <cx:visibility seriesName="0" categoryName="0" value="1"/>
          </cx:dataLabels>
          <cx:dataId val="0"/>
          <cx:layoutPr>
            <cx:binning intervalClosed="r">
              <cx:binCount val="4"/>
            </cx:binning>
          </cx:layoutPr>
        </cx:series>
      </cx:plotAreaRegion>
      <cx:axis id="0">
        <cx:catScaling gapWidth="0"/>
        <cx:tickLabels/>
        <cx:numFmt formatCode="#,##0" sourceLinked="0"/>
        <cx:txPr>
          <a:bodyPr spcFirstLastPara="1" vertOverflow="ellipsis" horzOverflow="overflow" wrap="square" lIns="0" tIns="0" rIns="0" bIns="0" anchor="ctr" anchorCtr="1"/>
          <a:lstStyle/>
          <a:p>
            <a:pPr algn="ctr" rtl="0">
              <a:defRPr lang="en-US" sz="1100" b="0" i="0" u="none" strike="noStrike" kern="1200" baseline="0">
                <a:solidFill>
                  <a:schemeClr val="bg1"/>
                </a:solidFill>
                <a:latin typeface="+mn-lt"/>
                <a:ea typeface="+mn-ea"/>
                <a:cs typeface="+mn-cs"/>
              </a:defRPr>
            </a:pPr>
            <a:endParaRPr lang="en-US" sz="1100" b="0" i="0" u="none" strike="noStrike" kern="1200" baseline="0">
              <a:solidFill>
                <a:schemeClr val="bg1"/>
              </a:solidFill>
              <a:latin typeface="+mn-lt"/>
              <a:ea typeface="+mn-ea"/>
              <a:cs typeface="+mn-cs"/>
            </a:endParaRPr>
          </a:p>
        </cx:txPr>
      </cx:axis>
      <cx:axis id="1">
        <cx:valScaling/>
        <cx:tickLabels/>
        <cx:txPr>
          <a:bodyPr vertOverflow="overflow" horzOverflow="overflow" wrap="square" lIns="0" tIns="0" rIns="0" bIns="0"/>
          <a:lstStyle/>
          <a:p>
            <a:pPr algn="ctr" rtl="0">
              <a:defRPr lang="en-US" sz="1400" b="0" i="0" u="none" strike="noStrike" kern="1200" baseline="0">
                <a:solidFill>
                  <a:schemeClr val="bg1"/>
                </a:solidFill>
                <a:latin typeface="+mn-lt"/>
                <a:ea typeface="+mn-ea"/>
                <a:cs typeface="+mn-cs"/>
              </a:defRPr>
            </a:pPr>
            <a:endParaRPr lang="en-US" sz="1400" b="0" i="0" u="none" strike="noStrike" kern="1200" baseline="0">
              <a:solidFill>
                <a:schemeClr val="bg1"/>
              </a:solidFill>
              <a:latin typeface="+mn-lt"/>
              <a:ea typeface="+mn-ea"/>
              <a:cs typeface="+mn-cs"/>
            </a:endParaRPr>
          </a:p>
        </cx:txPr>
      </cx:axis>
    </cx:plotArea>
  </cx:chart>
  <cx:spPr>
    <a:solidFill>
      <a:srgbClr val="184772"/>
    </a:solidFill>
    <a:ln>
      <a:noFill/>
    </a:ln>
    <a:effectLst>
      <a:outerShdw blurRad="50800" dist="38100" dir="5400000" algn="t" rotWithShape="0">
        <a:prstClr val="black">
          <a:alpha val="40000"/>
        </a:prstClr>
      </a:outerShdw>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_xlchart.v2.4</cx:f>
      </cx:strDim>
      <cx:numDim type="val">
        <cx:f dir="row">_xlchart.v2.5</cx:f>
      </cx:numDim>
    </cx:data>
  </cx:chartData>
  <cx:chart>
    <cx:title pos="t" align="ctr" overlay="0">
      <cx:tx>
        <cx:txData>
          <cx:v>Drop Off</cx:v>
        </cx:txData>
      </cx:tx>
      <cx:txPr>
        <a:bodyPr spcFirstLastPara="1" vertOverflow="ellipsis" horzOverflow="overflow" wrap="square" lIns="0" tIns="0" rIns="0" bIns="0" anchor="ctr" anchorCtr="1"/>
        <a:lstStyle/>
        <a:p>
          <a:pPr algn="ctr" rtl="0">
            <a:defRPr lang="en-US" sz="1400" b="1" i="0" u="none" strike="noStrike" kern="1200" baseline="0">
              <a:solidFill>
                <a:schemeClr val="tx2">
                  <a:lumMod val="75000"/>
                </a:schemeClr>
              </a:solidFill>
              <a:latin typeface="+mn-lt"/>
              <a:ea typeface="+mn-ea"/>
              <a:cs typeface="+mn-cs"/>
            </a:defRPr>
          </a:pPr>
          <a:r>
            <a:rPr lang="en-US" sz="1400" b="1" i="0" u="none" strike="noStrike" kern="1200" baseline="0">
              <a:solidFill>
                <a:schemeClr val="tx2">
                  <a:lumMod val="75000"/>
                </a:schemeClr>
              </a:solidFill>
              <a:latin typeface="+mn-lt"/>
              <a:ea typeface="+mn-ea"/>
              <a:cs typeface="+mn-cs"/>
            </a:rPr>
            <a:t>Drop Off</a:t>
          </a:r>
        </a:p>
      </cx:txPr>
    </cx:title>
    <cx:plotArea>
      <cx:plotAreaRegion>
        <cx:series layoutId="funnel" uniqueId="{578E67D8-468A-4A09-AA2C-73115786C0C1}">
          <cx:spPr>
            <a:solidFill>
              <a:schemeClr val="accent1">
                <a:lumMod val="40000"/>
                <a:lumOff val="60000"/>
              </a:schemeClr>
            </a:solidFill>
          </cx:spPr>
          <cx:dataLabels>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solidFill>
                  <a:latin typeface="Calibri"/>
                </a:endParaRPr>
              </a:p>
            </cx:txPr>
            <cx:visibility seriesName="0" categoryName="0" value="1"/>
            <cx:separator>, </cx:separator>
          </cx:dataLabels>
          <cx:dataId val="0"/>
        </cx:series>
      </cx:plotAreaRegion>
      <cx:axis id="0">
        <cx:catScaling gapWidth="0"/>
        <cx:tickLabels/>
        <cx:spPr>
          <a:ln>
            <a:noFill/>
          </a:ln>
        </cx:spPr>
        <cx:txPr>
          <a:bodyPr vertOverflow="overflow" horzOverflow="overflow" wrap="square" lIns="0" tIns="0" rIns="0" bIns="0"/>
          <a:lstStyle/>
          <a:p>
            <a:pPr algn="ctr" rtl="0">
              <a:defRPr lang="en-US" sz="1200" b="1" i="0" u="none" strike="noStrike" kern="1200" baseline="0">
                <a:solidFill>
                  <a:schemeClr val="tx2">
                    <a:lumMod val="75000"/>
                  </a:schemeClr>
                </a:solidFill>
                <a:latin typeface="+mn-lt"/>
                <a:ea typeface="+mn-ea"/>
                <a:cs typeface="+mn-cs"/>
              </a:defRPr>
            </a:pPr>
            <a:endParaRPr lang="en-US" sz="1200" b="1" i="0" u="none" strike="noStrike" kern="1200" baseline="0">
              <a:solidFill>
                <a:schemeClr val="tx2">
                  <a:lumMod val="75000"/>
                </a:schemeClr>
              </a:solidFill>
              <a:latin typeface="+mn-lt"/>
              <a:ea typeface="+mn-ea"/>
              <a:cs typeface="+mn-cs"/>
            </a:endParaRPr>
          </a:p>
        </cx:txPr>
      </cx:axis>
    </cx:plotArea>
  </cx:chart>
  <cx:spPr>
    <a:solidFill>
      <a:schemeClr val="accent1">
        <a:lumMod val="20000"/>
        <a:lumOff val="80000"/>
      </a:schemeClr>
    </a:solidFill>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29">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18.xml"/><Relationship Id="rId3" Type="http://schemas.microsoft.com/office/2014/relationships/chartEx" Target="../charts/chartEx2.xml"/><Relationship Id="rId7" Type="http://schemas.openxmlformats.org/officeDocument/2006/relationships/chart" Target="../charts/chart17.xml"/><Relationship Id="rId12" Type="http://schemas.openxmlformats.org/officeDocument/2006/relationships/image" Target="../media/image1.pn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6.xml"/><Relationship Id="rId11" Type="http://schemas.openxmlformats.org/officeDocument/2006/relationships/chart" Target="../charts/chart21.xml"/><Relationship Id="rId5" Type="http://schemas.microsoft.com/office/2014/relationships/chartEx" Target="../charts/chartEx3.xml"/><Relationship Id="rId10" Type="http://schemas.openxmlformats.org/officeDocument/2006/relationships/chart" Target="../charts/chart20.xml"/><Relationship Id="rId4" Type="http://schemas.openxmlformats.org/officeDocument/2006/relationships/chart" Target="../charts/chart15.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548640</xdr:colOff>
      <xdr:row>10</xdr:row>
      <xdr:rowOff>148590</xdr:rowOff>
    </xdr:from>
    <xdr:to>
      <xdr:col>10</xdr:col>
      <xdr:colOff>106680</xdr:colOff>
      <xdr:row>21</xdr:row>
      <xdr:rowOff>167640</xdr:rowOff>
    </xdr:to>
    <xdr:graphicFrame macro="">
      <xdr:nvGraphicFramePr>
        <xdr:cNvPr id="2" name="Chart 1">
          <a:extLst>
            <a:ext uri="{FF2B5EF4-FFF2-40B4-BE49-F238E27FC236}">
              <a16:creationId xmlns:a16="http://schemas.microsoft.com/office/drawing/2014/main" id="{4D5FD7BD-9B36-74EF-5756-80E3FDF5A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342900</xdr:colOff>
      <xdr:row>2</xdr:row>
      <xdr:rowOff>91441</xdr:rowOff>
    </xdr:from>
    <xdr:to>
      <xdr:col>12</xdr:col>
      <xdr:colOff>213360</xdr:colOff>
      <xdr:row>7</xdr:row>
      <xdr:rowOff>129541</xdr:rowOff>
    </xdr:to>
    <mc:AlternateContent xmlns:mc="http://schemas.openxmlformats.org/markup-compatibility/2006" xmlns:a14="http://schemas.microsoft.com/office/drawing/2010/main">
      <mc:Choice Requires="a14">
        <xdr:graphicFrame macro="">
          <xdr:nvGraphicFramePr>
            <xdr:cNvPr id="3" name="Converted">
              <a:extLst>
                <a:ext uri="{FF2B5EF4-FFF2-40B4-BE49-F238E27FC236}">
                  <a16:creationId xmlns:a16="http://schemas.microsoft.com/office/drawing/2014/main" id="{43F88D0D-76BA-1B03-412A-C5BE8C3766B8}"/>
                </a:ext>
              </a:extLst>
            </xdr:cNvPr>
            <xdr:cNvGraphicFramePr/>
          </xdr:nvGraphicFramePr>
          <xdr:xfrm>
            <a:off x="0" y="0"/>
            <a:ext cx="0" cy="0"/>
          </xdr:xfrm>
          <a:graphic>
            <a:graphicData uri="http://schemas.microsoft.com/office/drawing/2010/slicer">
              <sle:slicer xmlns:sle="http://schemas.microsoft.com/office/drawing/2010/slicer" name="Converted"/>
            </a:graphicData>
          </a:graphic>
        </xdr:graphicFrame>
      </mc:Choice>
      <mc:Fallback xmlns="">
        <xdr:sp macro="" textlink="">
          <xdr:nvSpPr>
            <xdr:cNvPr id="0" name=""/>
            <xdr:cNvSpPr>
              <a:spLocks noTextEdit="1"/>
            </xdr:cNvSpPr>
          </xdr:nvSpPr>
          <xdr:spPr>
            <a:xfrm>
              <a:off x="7543800" y="4572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190500</xdr:colOff>
      <xdr:row>2</xdr:row>
      <xdr:rowOff>125730</xdr:rowOff>
    </xdr:from>
    <xdr:to>
      <xdr:col>10</xdr:col>
      <xdr:colOff>220980</xdr:colOff>
      <xdr:row>16</xdr:row>
      <xdr:rowOff>68580</xdr:rowOff>
    </xdr:to>
    <xdr:graphicFrame macro="">
      <xdr:nvGraphicFramePr>
        <xdr:cNvPr id="2" name="Chart 1">
          <a:extLst>
            <a:ext uri="{FF2B5EF4-FFF2-40B4-BE49-F238E27FC236}">
              <a16:creationId xmlns:a16="http://schemas.microsoft.com/office/drawing/2014/main" id="{6A513A98-4DEB-9EEA-E1C1-BBA85D730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22860</xdr:colOff>
      <xdr:row>4</xdr:row>
      <xdr:rowOff>22861</xdr:rowOff>
    </xdr:from>
    <xdr:to>
      <xdr:col>15</xdr:col>
      <xdr:colOff>22860</xdr:colOff>
      <xdr:row>10</xdr:row>
      <xdr:rowOff>152401</xdr:rowOff>
    </xdr:to>
    <mc:AlternateContent xmlns:mc="http://schemas.openxmlformats.org/markup-compatibility/2006" xmlns:a14="http://schemas.microsoft.com/office/drawing/2010/main">
      <mc:Choice Requires="a14">
        <xdr:graphicFrame macro="">
          <xdr:nvGraphicFramePr>
            <xdr:cNvPr id="3" name="Completion_Status">
              <a:extLst>
                <a:ext uri="{FF2B5EF4-FFF2-40B4-BE49-F238E27FC236}">
                  <a16:creationId xmlns:a16="http://schemas.microsoft.com/office/drawing/2014/main" id="{434AE3DC-9359-493C-FF9E-466400025BA5}"/>
                </a:ext>
              </a:extLst>
            </xdr:cNvPr>
            <xdr:cNvGraphicFramePr/>
          </xdr:nvGraphicFramePr>
          <xdr:xfrm>
            <a:off x="0" y="0"/>
            <a:ext cx="0" cy="0"/>
          </xdr:xfrm>
          <a:graphic>
            <a:graphicData uri="http://schemas.microsoft.com/office/drawing/2010/slicer">
              <sle:slicer xmlns:sle="http://schemas.microsoft.com/office/drawing/2010/slicer" name="Completion_Status"/>
            </a:graphicData>
          </a:graphic>
        </xdr:graphicFrame>
      </mc:Choice>
      <mc:Fallback xmlns="">
        <xdr:sp macro="" textlink="">
          <xdr:nvSpPr>
            <xdr:cNvPr id="0" name=""/>
            <xdr:cNvSpPr>
              <a:spLocks noTextEdit="1"/>
            </xdr:cNvSpPr>
          </xdr:nvSpPr>
          <xdr:spPr>
            <a:xfrm>
              <a:off x="8831580" y="75438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617220</xdr:colOff>
      <xdr:row>2</xdr:row>
      <xdr:rowOff>118110</xdr:rowOff>
    </xdr:from>
    <xdr:to>
      <xdr:col>9</xdr:col>
      <xdr:colOff>228600</xdr:colOff>
      <xdr:row>16</xdr:row>
      <xdr:rowOff>60960</xdr:rowOff>
    </xdr:to>
    <xdr:graphicFrame macro="">
      <xdr:nvGraphicFramePr>
        <xdr:cNvPr id="2" name="Chart 1">
          <a:extLst>
            <a:ext uri="{FF2B5EF4-FFF2-40B4-BE49-F238E27FC236}">
              <a16:creationId xmlns:a16="http://schemas.microsoft.com/office/drawing/2014/main" id="{7F7F92E1-4993-4F58-B7F5-1E45710BE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83820</xdr:colOff>
      <xdr:row>5</xdr:row>
      <xdr:rowOff>133350</xdr:rowOff>
    </xdr:from>
    <xdr:to>
      <xdr:col>12</xdr:col>
      <xdr:colOff>388620</xdr:colOff>
      <xdr:row>20</xdr:row>
      <xdr:rowOff>133350</xdr:rowOff>
    </xdr:to>
    <xdr:graphicFrame macro="">
      <xdr:nvGraphicFramePr>
        <xdr:cNvPr id="2" name="Chart 1">
          <a:extLst>
            <a:ext uri="{FF2B5EF4-FFF2-40B4-BE49-F238E27FC236}">
              <a16:creationId xmlns:a16="http://schemas.microsoft.com/office/drawing/2014/main" id="{7679128B-4D56-9EFE-78D6-F45C50EFD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396240</xdr:colOff>
      <xdr:row>8</xdr:row>
      <xdr:rowOff>1</xdr:rowOff>
    </xdr:from>
    <xdr:to>
      <xdr:col>9</xdr:col>
      <xdr:colOff>396240</xdr:colOff>
      <xdr:row>14</xdr:row>
      <xdr:rowOff>83821</xdr:rowOff>
    </xdr:to>
    <mc:AlternateContent xmlns:mc="http://schemas.openxmlformats.org/markup-compatibility/2006" xmlns:a14="http://schemas.microsoft.com/office/drawing/2010/main">
      <mc:Choice Requires="a14">
        <xdr:graphicFrame macro="">
          <xdr:nvGraphicFramePr>
            <xdr:cNvPr id="3" name="Batch">
              <a:extLst>
                <a:ext uri="{FF2B5EF4-FFF2-40B4-BE49-F238E27FC236}">
                  <a16:creationId xmlns:a16="http://schemas.microsoft.com/office/drawing/2014/main" id="{35C50F38-29CA-C5D3-702B-2182346444B5}"/>
                </a:ext>
              </a:extLst>
            </xdr:cNvPr>
            <xdr:cNvGraphicFramePr/>
          </xdr:nvGraphicFramePr>
          <xdr:xfrm>
            <a:off x="0" y="0"/>
            <a:ext cx="0" cy="0"/>
          </xdr:xfrm>
          <a:graphic>
            <a:graphicData uri="http://schemas.microsoft.com/office/drawing/2010/slicer">
              <sle:slicer xmlns:sle="http://schemas.microsoft.com/office/drawing/2010/slicer" name="Batch"/>
            </a:graphicData>
          </a:graphic>
        </xdr:graphicFrame>
      </mc:Choice>
      <mc:Fallback xmlns="">
        <xdr:sp macro="" textlink="">
          <xdr:nvSpPr>
            <xdr:cNvPr id="0" name=""/>
            <xdr:cNvSpPr>
              <a:spLocks noTextEdit="1"/>
            </xdr:cNvSpPr>
          </xdr:nvSpPr>
          <xdr:spPr>
            <a:xfrm>
              <a:off x="4632960" y="146304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419100</xdr:colOff>
      <xdr:row>5</xdr:row>
      <xdr:rowOff>133350</xdr:rowOff>
    </xdr:from>
    <xdr:to>
      <xdr:col>12</xdr:col>
      <xdr:colOff>312420</xdr:colOff>
      <xdr:row>21</xdr:row>
      <xdr:rowOff>106680</xdr:rowOff>
    </xdr:to>
    <xdr:graphicFrame macro="">
      <xdr:nvGraphicFramePr>
        <xdr:cNvPr id="2" name="Chart 1">
          <a:extLst>
            <a:ext uri="{FF2B5EF4-FFF2-40B4-BE49-F238E27FC236}">
              <a16:creationId xmlns:a16="http://schemas.microsoft.com/office/drawing/2014/main" id="{5669B72D-BCAB-C7F7-27E1-8E22AFAB8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48847</xdr:colOff>
      <xdr:row>1</xdr:row>
      <xdr:rowOff>33618</xdr:rowOff>
    </xdr:from>
    <xdr:to>
      <xdr:col>2</xdr:col>
      <xdr:colOff>441614</xdr:colOff>
      <xdr:row>5</xdr:row>
      <xdr:rowOff>8467</xdr:rowOff>
    </xdr:to>
    <xdr:sp macro="" textlink="">
      <xdr:nvSpPr>
        <xdr:cNvPr id="29" name="Rectangle: Rounded Corners 28">
          <a:extLst>
            <a:ext uri="{FF2B5EF4-FFF2-40B4-BE49-F238E27FC236}">
              <a16:creationId xmlns:a16="http://schemas.microsoft.com/office/drawing/2014/main" id="{C11196E1-4D31-111E-45E3-99038C05A243}"/>
            </a:ext>
          </a:extLst>
        </xdr:cNvPr>
        <xdr:cNvSpPr/>
      </xdr:nvSpPr>
      <xdr:spPr>
        <a:xfrm>
          <a:off x="48847" y="212912"/>
          <a:ext cx="1603002" cy="69202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endParaRPr lang="en-IN" sz="3200"/>
        </a:p>
      </xdr:txBody>
    </xdr:sp>
    <xdr:clientData/>
  </xdr:twoCellAnchor>
  <xdr:twoCellAnchor>
    <xdr:from>
      <xdr:col>2</xdr:col>
      <xdr:colOff>507999</xdr:colOff>
      <xdr:row>1</xdr:row>
      <xdr:rowOff>39077</xdr:rowOff>
    </xdr:from>
    <xdr:to>
      <xdr:col>15</xdr:col>
      <xdr:colOff>166076</xdr:colOff>
      <xdr:row>4</xdr:row>
      <xdr:rowOff>175845</xdr:rowOff>
    </xdr:to>
    <xdr:sp macro="" textlink="">
      <xdr:nvSpPr>
        <xdr:cNvPr id="2" name="TextBox 1">
          <a:extLst>
            <a:ext uri="{FF2B5EF4-FFF2-40B4-BE49-F238E27FC236}">
              <a16:creationId xmlns:a16="http://schemas.microsoft.com/office/drawing/2014/main" id="{C5D2701D-3711-DA5F-2FBB-29BA463F4E65}"/>
            </a:ext>
          </a:extLst>
        </xdr:cNvPr>
        <xdr:cNvSpPr txBox="1"/>
      </xdr:nvSpPr>
      <xdr:spPr>
        <a:xfrm>
          <a:off x="1719384" y="39077"/>
          <a:ext cx="7532077" cy="69361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lang="en-IN" sz="2400" b="1">
              <a:solidFill>
                <a:srgbClr val="184772"/>
              </a:solidFill>
            </a:rPr>
            <a:t>JEE &amp; NEET</a:t>
          </a:r>
          <a:r>
            <a:rPr lang="en-IN" sz="2400" b="1" baseline="0">
              <a:solidFill>
                <a:srgbClr val="184772"/>
              </a:solidFill>
            </a:rPr>
            <a:t> Institute Performance Overview 2024</a:t>
          </a:r>
          <a:endParaRPr lang="en-IN" sz="2400" b="1">
            <a:solidFill>
              <a:srgbClr val="184772"/>
            </a:solidFill>
          </a:endParaRPr>
        </a:p>
      </xdr:txBody>
    </xdr:sp>
    <xdr:clientData/>
  </xdr:twoCellAnchor>
  <xdr:twoCellAnchor editAs="oneCell">
    <xdr:from>
      <xdr:col>0</xdr:col>
      <xdr:colOff>23197</xdr:colOff>
      <xdr:row>13</xdr:row>
      <xdr:rowOff>113121</xdr:rowOff>
    </xdr:from>
    <xdr:to>
      <xdr:col>2</xdr:col>
      <xdr:colOff>441499</xdr:colOff>
      <xdr:row>31</xdr:row>
      <xdr:rowOff>78829</xdr:rowOff>
    </xdr:to>
    <mc:AlternateContent xmlns:mc="http://schemas.openxmlformats.org/markup-compatibility/2006" xmlns:a14="http://schemas.microsoft.com/office/drawing/2010/main">
      <mc:Choice Requires="a14">
        <xdr:graphicFrame macro="">
          <xdr:nvGraphicFramePr>
            <xdr:cNvPr id="5" name="School_Name">
              <a:extLst>
                <a:ext uri="{FF2B5EF4-FFF2-40B4-BE49-F238E27FC236}">
                  <a16:creationId xmlns:a16="http://schemas.microsoft.com/office/drawing/2014/main" id="{6CF44BF2-69A1-4BF7-818F-6A7690B91CE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chool_Name"/>
            </a:graphicData>
          </a:graphic>
        </xdr:graphicFrame>
      </mc:Choice>
      <mc:Fallback xmlns="">
        <xdr:sp macro="" textlink="">
          <xdr:nvSpPr>
            <xdr:cNvPr id="0" name=""/>
            <xdr:cNvSpPr>
              <a:spLocks noTextEdit="1"/>
            </xdr:cNvSpPr>
          </xdr:nvSpPr>
          <xdr:spPr>
            <a:xfrm>
              <a:off x="23197" y="2363952"/>
              <a:ext cx="1637502" cy="303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33619</xdr:colOff>
      <xdr:row>5</xdr:row>
      <xdr:rowOff>57956</xdr:rowOff>
    </xdr:from>
    <xdr:to>
      <xdr:col>2</xdr:col>
      <xdr:colOff>447234</xdr:colOff>
      <xdr:row>13</xdr:row>
      <xdr:rowOff>75236</xdr:rowOff>
    </xdr:to>
    <mc:AlternateContent xmlns:mc="http://schemas.openxmlformats.org/markup-compatibility/2006" xmlns:a14="http://schemas.microsoft.com/office/drawing/2010/main">
      <mc:Choice Requires="a14">
        <xdr:graphicFrame macro="">
          <xdr:nvGraphicFramePr>
            <xdr:cNvPr id="6" name="Course_Name">
              <a:extLst>
                <a:ext uri="{FF2B5EF4-FFF2-40B4-BE49-F238E27FC236}">
                  <a16:creationId xmlns:a16="http://schemas.microsoft.com/office/drawing/2014/main" id="{2D2E9252-E24F-4001-B073-71E76A25A6F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ourse_Name"/>
            </a:graphicData>
          </a:graphic>
        </xdr:graphicFrame>
      </mc:Choice>
      <mc:Fallback xmlns="">
        <xdr:sp macro="" textlink="">
          <xdr:nvSpPr>
            <xdr:cNvPr id="0" name=""/>
            <xdr:cNvSpPr>
              <a:spLocks noTextEdit="1"/>
            </xdr:cNvSpPr>
          </xdr:nvSpPr>
          <xdr:spPr>
            <a:xfrm>
              <a:off x="33619" y="965099"/>
              <a:ext cx="1623139" cy="1468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214923</xdr:colOff>
      <xdr:row>1</xdr:row>
      <xdr:rowOff>39077</xdr:rowOff>
    </xdr:from>
    <xdr:to>
      <xdr:col>26</xdr:col>
      <xdr:colOff>498230</xdr:colOff>
      <xdr:row>5</xdr:row>
      <xdr:rowOff>9769</xdr:rowOff>
    </xdr:to>
    <xdr:sp macro="" textlink="">
      <xdr:nvSpPr>
        <xdr:cNvPr id="19" name="Rectangle 18">
          <a:extLst>
            <a:ext uri="{FF2B5EF4-FFF2-40B4-BE49-F238E27FC236}">
              <a16:creationId xmlns:a16="http://schemas.microsoft.com/office/drawing/2014/main" id="{BB19A46F-1613-9333-ADD4-E092ADCA8029}"/>
            </a:ext>
          </a:extLst>
        </xdr:cNvPr>
        <xdr:cNvSpPr/>
      </xdr:nvSpPr>
      <xdr:spPr>
        <a:xfrm>
          <a:off x="9300308" y="39077"/>
          <a:ext cx="6945922" cy="71315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9208</xdr:colOff>
      <xdr:row>1</xdr:row>
      <xdr:rowOff>78153</xdr:rowOff>
    </xdr:from>
    <xdr:to>
      <xdr:col>17</xdr:col>
      <xdr:colOff>551138</xdr:colOff>
      <xdr:row>4</xdr:row>
      <xdr:rowOff>1108</xdr:rowOff>
    </xdr:to>
    <xdr:sp macro="" textlink="'Master Data'!B104">
      <xdr:nvSpPr>
        <xdr:cNvPr id="3" name="TextBox 2">
          <a:extLst>
            <a:ext uri="{FF2B5EF4-FFF2-40B4-BE49-F238E27FC236}">
              <a16:creationId xmlns:a16="http://schemas.microsoft.com/office/drawing/2014/main" id="{BA3F5C7D-36AC-797B-1E35-06B05BC1B956}"/>
            </a:ext>
          </a:extLst>
        </xdr:cNvPr>
        <xdr:cNvSpPr txBox="1"/>
      </xdr:nvSpPr>
      <xdr:spPr>
        <a:xfrm>
          <a:off x="9707390" y="78153"/>
          <a:ext cx="1148066" cy="46847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F1FEB6-09E3-4CEE-AAAF-A80010ED2DE4}" type="TxLink">
            <a:rPr lang="en-US" sz="3600" b="1" i="0" u="none" strike="noStrike">
              <a:solidFill>
                <a:schemeClr val="tx2">
                  <a:lumMod val="75000"/>
                </a:schemeClr>
              </a:solidFill>
              <a:latin typeface="Calibri"/>
              <a:ea typeface="Calibri"/>
              <a:cs typeface="Calibri"/>
            </a:rPr>
            <a:pPr algn="ctr"/>
            <a:t>100</a:t>
          </a:fld>
          <a:endParaRPr lang="en-IN" sz="3600" b="1">
            <a:solidFill>
              <a:schemeClr val="tx2">
                <a:lumMod val="75000"/>
              </a:schemeClr>
            </a:solidFill>
          </a:endParaRPr>
        </a:p>
      </xdr:txBody>
    </xdr:sp>
    <xdr:clientData/>
  </xdr:twoCellAnchor>
  <xdr:twoCellAnchor>
    <xdr:from>
      <xdr:col>20</xdr:col>
      <xdr:colOff>6177</xdr:colOff>
      <xdr:row>1</xdr:row>
      <xdr:rowOff>48846</xdr:rowOff>
    </xdr:from>
    <xdr:to>
      <xdr:col>22</xdr:col>
      <xdr:colOff>27867</xdr:colOff>
      <xdr:row>4</xdr:row>
      <xdr:rowOff>24099</xdr:rowOff>
    </xdr:to>
    <xdr:sp macro="" textlink="'Master Data'!E104">
      <xdr:nvSpPr>
        <xdr:cNvPr id="7" name="TextBox 6">
          <a:extLst>
            <a:ext uri="{FF2B5EF4-FFF2-40B4-BE49-F238E27FC236}">
              <a16:creationId xmlns:a16="http://schemas.microsoft.com/office/drawing/2014/main" id="{8915C0E8-79F0-49B3-813E-2E80BBF4EAA6}"/>
            </a:ext>
          </a:extLst>
        </xdr:cNvPr>
        <xdr:cNvSpPr txBox="1"/>
      </xdr:nvSpPr>
      <xdr:spPr>
        <a:xfrm>
          <a:off x="12120023" y="48846"/>
          <a:ext cx="1233075" cy="53209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8040213-12DA-49D8-BDB8-FB1D2AA04B09}" type="TxLink">
            <a:rPr lang="en-US" sz="3600" b="1" i="0" u="none" strike="noStrike">
              <a:solidFill>
                <a:schemeClr val="tx2">
                  <a:lumMod val="75000"/>
                </a:schemeClr>
              </a:solidFill>
              <a:latin typeface="Calibri"/>
              <a:ea typeface="Calibri"/>
              <a:cs typeface="Calibri"/>
            </a:rPr>
            <a:pPr marL="0" indent="0" algn="ctr"/>
            <a:t>72</a:t>
          </a:fld>
          <a:r>
            <a:rPr lang="en-US" sz="3600" b="1" i="0" u="none" strike="noStrike">
              <a:solidFill>
                <a:schemeClr val="tx2">
                  <a:lumMod val="75000"/>
                </a:schemeClr>
              </a:solidFill>
              <a:latin typeface="Calibri"/>
              <a:ea typeface="Calibri"/>
              <a:cs typeface="Calibri"/>
            </a:rPr>
            <a:t>%</a:t>
          </a:r>
          <a:endParaRPr lang="en-IN" sz="3600" b="1" i="0" u="none" strike="noStrike">
            <a:solidFill>
              <a:schemeClr val="tx2">
                <a:lumMod val="75000"/>
              </a:schemeClr>
            </a:solidFill>
            <a:latin typeface="Calibri"/>
            <a:ea typeface="Calibri"/>
            <a:cs typeface="Calibri"/>
          </a:endParaRPr>
        </a:p>
      </xdr:txBody>
    </xdr:sp>
    <xdr:clientData/>
  </xdr:twoCellAnchor>
  <xdr:twoCellAnchor>
    <xdr:from>
      <xdr:col>24</xdr:col>
      <xdr:colOff>35515</xdr:colOff>
      <xdr:row>1</xdr:row>
      <xdr:rowOff>35626</xdr:rowOff>
    </xdr:from>
    <xdr:to>
      <xdr:col>26</xdr:col>
      <xdr:colOff>86042</xdr:colOff>
      <xdr:row>4</xdr:row>
      <xdr:rowOff>10878</xdr:rowOff>
    </xdr:to>
    <xdr:sp macro="" textlink="'Master Data'!F104">
      <xdr:nvSpPr>
        <xdr:cNvPr id="9" name="TextBox 8">
          <a:extLst>
            <a:ext uri="{FF2B5EF4-FFF2-40B4-BE49-F238E27FC236}">
              <a16:creationId xmlns:a16="http://schemas.microsoft.com/office/drawing/2014/main" id="{B601377E-1586-4DC2-AB28-43F1B98047A0}"/>
            </a:ext>
          </a:extLst>
        </xdr:cNvPr>
        <xdr:cNvSpPr txBox="1"/>
      </xdr:nvSpPr>
      <xdr:spPr>
        <a:xfrm>
          <a:off x="14572130" y="35626"/>
          <a:ext cx="1261912" cy="53209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387A4B-7D36-496C-8688-13F6B88F1765}" type="TxLink">
            <a:rPr lang="en-US" sz="3600" b="1" i="0" u="none" strike="noStrike">
              <a:solidFill>
                <a:schemeClr val="tx2">
                  <a:lumMod val="75000"/>
                </a:schemeClr>
              </a:solidFill>
              <a:latin typeface="Calibri"/>
              <a:ea typeface="Calibri"/>
              <a:cs typeface="Calibri"/>
            </a:rPr>
            <a:pPr marL="0" indent="0" algn="ctr"/>
            <a:t>74.7</a:t>
          </a:fld>
          <a:endParaRPr lang="en-US" sz="3600" b="1" i="0" u="none" strike="noStrike">
            <a:solidFill>
              <a:schemeClr val="tx2">
                <a:lumMod val="75000"/>
              </a:schemeClr>
            </a:solidFill>
            <a:latin typeface="Calibri"/>
            <a:ea typeface="Calibri"/>
            <a:cs typeface="Calibri"/>
          </a:endParaRPr>
        </a:p>
      </xdr:txBody>
    </xdr:sp>
    <xdr:clientData/>
  </xdr:twoCellAnchor>
  <xdr:twoCellAnchor>
    <xdr:from>
      <xdr:col>20</xdr:col>
      <xdr:colOff>6400</xdr:colOff>
      <xdr:row>3</xdr:row>
      <xdr:rowOff>175845</xdr:rowOff>
    </xdr:from>
    <xdr:to>
      <xdr:col>22</xdr:col>
      <xdr:colOff>63108</xdr:colOff>
      <xdr:row>4</xdr:row>
      <xdr:rowOff>147003</xdr:rowOff>
    </xdr:to>
    <xdr:sp macro="" textlink="">
      <xdr:nvSpPr>
        <xdr:cNvPr id="21" name="TextBox 20">
          <a:extLst>
            <a:ext uri="{FF2B5EF4-FFF2-40B4-BE49-F238E27FC236}">
              <a16:creationId xmlns:a16="http://schemas.microsoft.com/office/drawing/2014/main" id="{599EECB3-02AF-467A-A298-86184AD7A02A}"/>
            </a:ext>
          </a:extLst>
        </xdr:cNvPr>
        <xdr:cNvSpPr txBox="1"/>
      </xdr:nvSpPr>
      <xdr:spPr>
        <a:xfrm>
          <a:off x="12120246" y="547076"/>
          <a:ext cx="1268093" cy="156773"/>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50" b="1">
              <a:solidFill>
                <a:schemeClr val="tx2">
                  <a:lumMod val="75000"/>
                </a:schemeClr>
              </a:solidFill>
              <a:latin typeface="+mn-lt"/>
              <a:ea typeface="+mn-ea"/>
              <a:cs typeface="+mn-cs"/>
            </a:rPr>
            <a:t>CONVERSION RATE</a:t>
          </a:r>
        </a:p>
      </xdr:txBody>
    </xdr:sp>
    <xdr:clientData/>
  </xdr:twoCellAnchor>
  <xdr:twoCellAnchor>
    <xdr:from>
      <xdr:col>23</xdr:col>
      <xdr:colOff>504101</xdr:colOff>
      <xdr:row>3</xdr:row>
      <xdr:rowOff>156308</xdr:rowOff>
    </xdr:from>
    <xdr:to>
      <xdr:col>26</xdr:col>
      <xdr:colOff>131883</xdr:colOff>
      <xdr:row>4</xdr:row>
      <xdr:rowOff>162004</xdr:rowOff>
    </xdr:to>
    <xdr:sp macro="" textlink="">
      <xdr:nvSpPr>
        <xdr:cNvPr id="22" name="TextBox 21">
          <a:extLst>
            <a:ext uri="{FF2B5EF4-FFF2-40B4-BE49-F238E27FC236}">
              <a16:creationId xmlns:a16="http://schemas.microsoft.com/office/drawing/2014/main" id="{F857DD96-F563-4D58-916F-5A030389603F}"/>
            </a:ext>
          </a:extLst>
        </xdr:cNvPr>
        <xdr:cNvSpPr txBox="1"/>
      </xdr:nvSpPr>
      <xdr:spPr>
        <a:xfrm>
          <a:off x="14435024" y="527539"/>
          <a:ext cx="1444859" cy="19131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50" b="1">
              <a:solidFill>
                <a:schemeClr val="tx2">
                  <a:lumMod val="75000"/>
                </a:schemeClr>
              </a:solidFill>
              <a:latin typeface="+mn-lt"/>
              <a:ea typeface="+mn-ea"/>
              <a:cs typeface="+mn-cs"/>
            </a:rPr>
            <a:t>ADMISSION CRITERIA</a:t>
          </a:r>
        </a:p>
      </xdr:txBody>
    </xdr:sp>
    <xdr:clientData/>
  </xdr:twoCellAnchor>
  <xdr:twoCellAnchor>
    <xdr:from>
      <xdr:col>15</xdr:col>
      <xdr:colOff>448075</xdr:colOff>
      <xdr:row>3</xdr:row>
      <xdr:rowOff>146538</xdr:rowOff>
    </xdr:from>
    <xdr:to>
      <xdr:col>18</xdr:col>
      <xdr:colOff>208928</xdr:colOff>
      <xdr:row>4</xdr:row>
      <xdr:rowOff>166076</xdr:rowOff>
    </xdr:to>
    <xdr:sp macro="" textlink="">
      <xdr:nvSpPr>
        <xdr:cNvPr id="12" name="TextBox 11">
          <a:extLst>
            <a:ext uri="{FF2B5EF4-FFF2-40B4-BE49-F238E27FC236}">
              <a16:creationId xmlns:a16="http://schemas.microsoft.com/office/drawing/2014/main" id="{0047280E-CB4C-417F-EEA8-294AE9676058}"/>
            </a:ext>
          </a:extLst>
        </xdr:cNvPr>
        <xdr:cNvSpPr txBox="1"/>
      </xdr:nvSpPr>
      <xdr:spPr>
        <a:xfrm>
          <a:off x="9540120" y="510220"/>
          <a:ext cx="1579263" cy="20137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50" b="1">
              <a:solidFill>
                <a:srgbClr val="184772"/>
              </a:solidFill>
              <a:latin typeface="+mn-lt"/>
              <a:ea typeface="+mn-ea"/>
              <a:cs typeface="+mn-cs"/>
            </a:rPr>
            <a:t>TOTAL INQUIRIES</a:t>
          </a:r>
        </a:p>
      </xdr:txBody>
    </xdr:sp>
    <xdr:clientData/>
  </xdr:twoCellAnchor>
  <xdr:twoCellAnchor>
    <xdr:from>
      <xdr:col>2</xdr:col>
      <xdr:colOff>490905</xdr:colOff>
      <xdr:row>5</xdr:row>
      <xdr:rowOff>30063</xdr:rowOff>
    </xdr:from>
    <xdr:to>
      <xdr:col>26</xdr:col>
      <xdr:colOff>513484</xdr:colOff>
      <xdr:row>45</xdr:row>
      <xdr:rowOff>34636</xdr:rowOff>
    </xdr:to>
    <xdr:grpSp>
      <xdr:nvGrpSpPr>
        <xdr:cNvPr id="17" name="Group 16">
          <a:extLst>
            <a:ext uri="{FF2B5EF4-FFF2-40B4-BE49-F238E27FC236}">
              <a16:creationId xmlns:a16="http://schemas.microsoft.com/office/drawing/2014/main" id="{89EA3189-38BA-903A-C6C8-A942C0AA1456}"/>
            </a:ext>
          </a:extLst>
        </xdr:cNvPr>
        <xdr:cNvGrpSpPr/>
      </xdr:nvGrpSpPr>
      <xdr:grpSpPr>
        <a:xfrm>
          <a:off x="1700429" y="937206"/>
          <a:ext cx="14536865" cy="7261716"/>
          <a:chOff x="1718571" y="1080164"/>
          <a:chExt cx="14653028" cy="7452634"/>
        </a:xfrm>
      </xdr:grpSpPr>
      <xdr:graphicFrame macro="">
        <xdr:nvGraphicFramePr>
          <xdr:cNvPr id="11" name="Chart 10">
            <a:extLst>
              <a:ext uri="{FF2B5EF4-FFF2-40B4-BE49-F238E27FC236}">
                <a16:creationId xmlns:a16="http://schemas.microsoft.com/office/drawing/2014/main" id="{51872787-B314-4D37-AFBB-5B4249391C26}"/>
              </a:ext>
            </a:extLst>
          </xdr:cNvPr>
          <xdr:cNvGraphicFramePr>
            <a:graphicFrameLocks/>
          </xdr:cNvGraphicFramePr>
        </xdr:nvGraphicFramePr>
        <xdr:xfrm>
          <a:off x="9385226" y="3265049"/>
          <a:ext cx="3370654" cy="290222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Chart 12">
            <a:extLst>
              <a:ext uri="{FF2B5EF4-FFF2-40B4-BE49-F238E27FC236}">
                <a16:creationId xmlns:a16="http://schemas.microsoft.com/office/drawing/2014/main" id="{13CBDB66-D220-4363-8685-93D856541CA8}"/>
              </a:ext>
            </a:extLst>
          </xdr:cNvPr>
          <xdr:cNvGraphicFramePr>
            <a:graphicFrameLocks/>
          </xdr:cNvGraphicFramePr>
        </xdr:nvGraphicFramePr>
        <xdr:xfrm>
          <a:off x="12786361" y="3265594"/>
          <a:ext cx="3573779" cy="2890727"/>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9A305F66-4051-40AA-82B5-4B3F39753438}"/>
                  </a:ext>
                </a:extLst>
              </xdr:cNvPr>
              <xdr:cNvGraphicFramePr/>
            </xdr:nvGraphicFramePr>
            <xdr:xfrm>
              <a:off x="1728175" y="3273676"/>
              <a:ext cx="3803945" cy="2150918"/>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28175" y="3273676"/>
                <a:ext cx="3803945" cy="215091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16" name="Chart 15">
            <a:extLst>
              <a:ext uri="{FF2B5EF4-FFF2-40B4-BE49-F238E27FC236}">
                <a16:creationId xmlns:a16="http://schemas.microsoft.com/office/drawing/2014/main" id="{2A01F80B-BE48-4F36-8990-084D0ED06BC2}"/>
              </a:ext>
            </a:extLst>
          </xdr:cNvPr>
          <xdr:cNvGraphicFramePr>
            <a:graphicFrameLocks/>
          </xdr:cNvGraphicFramePr>
        </xdr:nvGraphicFramePr>
        <xdr:xfrm>
          <a:off x="12786601" y="1081432"/>
          <a:ext cx="3584998" cy="2140268"/>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E308F7D1-BB53-491E-9ADF-71B998540506}"/>
                  </a:ext>
                </a:extLst>
              </xdr:cNvPr>
              <xdr:cNvGraphicFramePr/>
            </xdr:nvGraphicFramePr>
            <xdr:xfrm>
              <a:off x="5583985" y="3280833"/>
              <a:ext cx="3752080" cy="214376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583985" y="3280833"/>
                <a:ext cx="3752080" cy="2143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25" name="Chart 24">
            <a:extLst>
              <a:ext uri="{FF2B5EF4-FFF2-40B4-BE49-F238E27FC236}">
                <a16:creationId xmlns:a16="http://schemas.microsoft.com/office/drawing/2014/main" id="{84AC19A6-6D48-49FD-BDEB-9BCD8048A08D}"/>
              </a:ext>
            </a:extLst>
          </xdr:cNvPr>
          <xdr:cNvGraphicFramePr>
            <a:graphicFrameLocks/>
          </xdr:cNvGraphicFramePr>
        </xdr:nvGraphicFramePr>
        <xdr:xfrm>
          <a:off x="1718571" y="1086062"/>
          <a:ext cx="3821169" cy="215667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6" name="Chart 25">
            <a:extLst>
              <a:ext uri="{FF2B5EF4-FFF2-40B4-BE49-F238E27FC236}">
                <a16:creationId xmlns:a16="http://schemas.microsoft.com/office/drawing/2014/main" id="{AC830A88-6C86-45CE-A6FE-2C18CE11E6C9}"/>
              </a:ext>
            </a:extLst>
          </xdr:cNvPr>
          <xdr:cNvGraphicFramePr>
            <a:graphicFrameLocks/>
          </xdr:cNvGraphicFramePr>
        </xdr:nvGraphicFramePr>
        <xdr:xfrm>
          <a:off x="9395057" y="1084212"/>
          <a:ext cx="3345583" cy="214328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8" name="Chart 27">
            <a:extLst>
              <a:ext uri="{FF2B5EF4-FFF2-40B4-BE49-F238E27FC236}">
                <a16:creationId xmlns:a16="http://schemas.microsoft.com/office/drawing/2014/main" id="{6D1D76EE-8F85-45CD-A306-2BE8E7FE518C}"/>
              </a:ext>
            </a:extLst>
          </xdr:cNvPr>
          <xdr:cNvGraphicFramePr>
            <a:graphicFrameLocks/>
          </xdr:cNvGraphicFramePr>
        </xdr:nvGraphicFramePr>
        <xdr:xfrm>
          <a:off x="5573417" y="1080164"/>
          <a:ext cx="3772480" cy="217018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3" name="Chart 32">
            <a:extLst>
              <a:ext uri="{FF2B5EF4-FFF2-40B4-BE49-F238E27FC236}">
                <a16:creationId xmlns:a16="http://schemas.microsoft.com/office/drawing/2014/main" id="{C76BF61E-CCC7-4FFE-99D8-9E97446E0AD6}"/>
              </a:ext>
            </a:extLst>
          </xdr:cNvPr>
          <xdr:cNvGraphicFramePr>
            <a:graphicFrameLocks/>
          </xdr:cNvGraphicFramePr>
        </xdr:nvGraphicFramePr>
        <xdr:xfrm>
          <a:off x="1728173" y="5477933"/>
          <a:ext cx="7607891" cy="3037131"/>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4" name="Chart 33">
            <a:extLst>
              <a:ext uri="{FF2B5EF4-FFF2-40B4-BE49-F238E27FC236}">
                <a16:creationId xmlns:a16="http://schemas.microsoft.com/office/drawing/2014/main" id="{4B55EA56-8B7B-4910-950F-71827D8BA9D8}"/>
              </a:ext>
            </a:extLst>
          </xdr:cNvPr>
          <xdr:cNvGraphicFramePr>
            <a:graphicFrameLocks/>
          </xdr:cNvGraphicFramePr>
        </xdr:nvGraphicFramePr>
        <xdr:xfrm>
          <a:off x="9395058" y="6177554"/>
          <a:ext cx="3925946" cy="2355244"/>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21</xdr:col>
      <xdr:colOff>530087</xdr:colOff>
      <xdr:row>32</xdr:row>
      <xdr:rowOff>88348</xdr:rowOff>
    </xdr:from>
    <xdr:to>
      <xdr:col>26</xdr:col>
      <xdr:colOff>519043</xdr:colOff>
      <xdr:row>45</xdr:row>
      <xdr:rowOff>19538</xdr:rowOff>
    </xdr:to>
    <xdr:graphicFrame macro="">
      <xdr:nvGraphicFramePr>
        <xdr:cNvPr id="30" name="Chart 29">
          <a:extLst>
            <a:ext uri="{FF2B5EF4-FFF2-40B4-BE49-F238E27FC236}">
              <a16:creationId xmlns:a16="http://schemas.microsoft.com/office/drawing/2014/main" id="{A4834029-5EDF-4530-92BB-B48E3BD14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30456</xdr:colOff>
      <xdr:row>31</xdr:row>
      <xdr:rowOff>100853</xdr:rowOff>
    </xdr:from>
    <xdr:to>
      <xdr:col>2</xdr:col>
      <xdr:colOff>446092</xdr:colOff>
      <xdr:row>39</xdr:row>
      <xdr:rowOff>111571</xdr:rowOff>
    </xdr:to>
    <mc:AlternateContent xmlns:mc="http://schemas.openxmlformats.org/markup-compatibility/2006" xmlns:a14="http://schemas.microsoft.com/office/drawing/2010/main">
      <mc:Choice Requires="a14">
        <xdr:graphicFrame macro="">
          <xdr:nvGraphicFramePr>
            <xdr:cNvPr id="8" name="Batch 1">
              <a:extLst>
                <a:ext uri="{FF2B5EF4-FFF2-40B4-BE49-F238E27FC236}">
                  <a16:creationId xmlns:a16="http://schemas.microsoft.com/office/drawing/2014/main" id="{55D2007D-9256-4E82-87BA-C233850B64E2}"/>
                </a:ext>
              </a:extLst>
            </xdr:cNvPr>
            <xdr:cNvGraphicFramePr/>
          </xdr:nvGraphicFramePr>
          <xdr:xfrm>
            <a:off x="0" y="0"/>
            <a:ext cx="0" cy="0"/>
          </xdr:xfrm>
          <a:graphic>
            <a:graphicData uri="http://schemas.microsoft.com/office/drawing/2010/slicer">
              <sle:slicer xmlns:sle="http://schemas.microsoft.com/office/drawing/2010/slicer" name="Batch 1"/>
            </a:graphicData>
          </a:graphic>
        </xdr:graphicFrame>
      </mc:Choice>
      <mc:Fallback xmlns="">
        <xdr:sp macro="" textlink="">
          <xdr:nvSpPr>
            <xdr:cNvPr id="0" name=""/>
            <xdr:cNvSpPr>
              <a:spLocks noTextEdit="1"/>
            </xdr:cNvSpPr>
          </xdr:nvSpPr>
          <xdr:spPr>
            <a:xfrm>
              <a:off x="30456" y="5725139"/>
              <a:ext cx="1625160" cy="1462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157656</xdr:rowOff>
    </xdr:from>
    <xdr:to>
      <xdr:col>2</xdr:col>
      <xdr:colOff>446689</xdr:colOff>
      <xdr:row>45</xdr:row>
      <xdr:rowOff>2</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BC19FA7C-4143-4A98-821C-35EB498D73B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7233370"/>
              <a:ext cx="1656213" cy="930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397565</xdr:colOff>
      <xdr:row>1</xdr:row>
      <xdr:rowOff>99391</xdr:rowOff>
    </xdr:from>
    <xdr:to>
      <xdr:col>1</xdr:col>
      <xdr:colOff>593911</xdr:colOff>
      <xdr:row>4</xdr:row>
      <xdr:rowOff>105874</xdr:rowOff>
    </xdr:to>
    <xdr:pic>
      <xdr:nvPicPr>
        <xdr:cNvPr id="18" name="Picture 17">
          <a:extLst>
            <a:ext uri="{FF2B5EF4-FFF2-40B4-BE49-F238E27FC236}">
              <a16:creationId xmlns:a16="http://schemas.microsoft.com/office/drawing/2014/main" id="{F0677B79-5C9E-4E8F-B285-063E044D279D}"/>
            </a:ext>
          </a:extLst>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19814" t="14049" r="16683" b="28926"/>
        <a:stretch/>
      </xdr:blipFill>
      <xdr:spPr>
        <a:xfrm>
          <a:off x="397565" y="278685"/>
          <a:ext cx="801464" cy="5443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472440</xdr:colOff>
      <xdr:row>2</xdr:row>
      <xdr:rowOff>171450</xdr:rowOff>
    </xdr:from>
    <xdr:to>
      <xdr:col>11</xdr:col>
      <xdr:colOff>381000</xdr:colOff>
      <xdr:row>15</xdr:row>
      <xdr:rowOff>91440</xdr:rowOff>
    </xdr:to>
    <xdr:graphicFrame macro="">
      <xdr:nvGraphicFramePr>
        <xdr:cNvPr id="2" name="Chart 1">
          <a:extLst>
            <a:ext uri="{FF2B5EF4-FFF2-40B4-BE49-F238E27FC236}">
              <a16:creationId xmlns:a16="http://schemas.microsoft.com/office/drawing/2014/main" id="{CBA8BE6B-64ED-F9D4-2B55-7BACBD447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312420</xdr:colOff>
      <xdr:row>4</xdr:row>
      <xdr:rowOff>1</xdr:rowOff>
    </xdr:from>
    <xdr:to>
      <xdr:col>15</xdr:col>
      <xdr:colOff>312420</xdr:colOff>
      <xdr:row>9</xdr:row>
      <xdr:rowOff>76201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3698A303-A420-0E3A-9D4A-732C11051DE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76260" y="73152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662940</xdr:colOff>
      <xdr:row>5</xdr:row>
      <xdr:rowOff>133350</xdr:rowOff>
    </xdr:from>
    <xdr:to>
      <xdr:col>7</xdr:col>
      <xdr:colOff>457200</xdr:colOff>
      <xdr:row>20</xdr:row>
      <xdr:rowOff>133350</xdr:rowOff>
    </xdr:to>
    <xdr:graphicFrame macro="">
      <xdr:nvGraphicFramePr>
        <xdr:cNvPr id="3" name="Chart 2">
          <a:extLst>
            <a:ext uri="{FF2B5EF4-FFF2-40B4-BE49-F238E27FC236}">
              <a16:creationId xmlns:a16="http://schemas.microsoft.com/office/drawing/2014/main" id="{8E99479D-9866-F9EA-A130-0EC1B7F0D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0</xdr:row>
      <xdr:rowOff>156210</xdr:rowOff>
    </xdr:from>
    <xdr:to>
      <xdr:col>8</xdr:col>
      <xdr:colOff>167640</xdr:colOff>
      <xdr:row>12</xdr:row>
      <xdr:rowOff>38100</xdr:rowOff>
    </xdr:to>
    <xdr:graphicFrame macro="">
      <xdr:nvGraphicFramePr>
        <xdr:cNvPr id="2" name="Chart 1">
          <a:extLst>
            <a:ext uri="{FF2B5EF4-FFF2-40B4-BE49-F238E27FC236}">
              <a16:creationId xmlns:a16="http://schemas.microsoft.com/office/drawing/2014/main" id="{9D2536FE-E64D-F6EB-6BC0-C1FE2746C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91440</xdr:colOff>
      <xdr:row>6</xdr:row>
      <xdr:rowOff>118110</xdr:rowOff>
    </xdr:from>
    <xdr:to>
      <xdr:col>10</xdr:col>
      <xdr:colOff>525780</xdr:colOff>
      <xdr:row>20</xdr:row>
      <xdr:rowOff>22860</xdr:rowOff>
    </xdr:to>
    <xdr:graphicFrame macro="">
      <xdr:nvGraphicFramePr>
        <xdr:cNvPr id="2" name="Chart 1">
          <a:extLst>
            <a:ext uri="{FF2B5EF4-FFF2-40B4-BE49-F238E27FC236}">
              <a16:creationId xmlns:a16="http://schemas.microsoft.com/office/drawing/2014/main" id="{8EFDF396-FBE1-8135-54F5-47BEFC758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114300</xdr:colOff>
      <xdr:row>3</xdr:row>
      <xdr:rowOff>41910</xdr:rowOff>
    </xdr:from>
    <xdr:to>
      <xdr:col>11</xdr:col>
      <xdr:colOff>518160</xdr:colOff>
      <xdr:row>20</xdr:row>
      <xdr:rowOff>129540</xdr:rowOff>
    </xdr:to>
    <xdr:graphicFrame macro="">
      <xdr:nvGraphicFramePr>
        <xdr:cNvPr id="2" name="Chart 1">
          <a:extLst>
            <a:ext uri="{FF2B5EF4-FFF2-40B4-BE49-F238E27FC236}">
              <a16:creationId xmlns:a16="http://schemas.microsoft.com/office/drawing/2014/main" id="{BFD6DBE5-E95B-8A17-7BAE-8FA9E96CD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76200</xdr:colOff>
      <xdr:row>1</xdr:row>
      <xdr:rowOff>102870</xdr:rowOff>
    </xdr:from>
    <xdr:to>
      <xdr:col>8</xdr:col>
      <xdr:colOff>601980</xdr:colOff>
      <xdr:row>12</xdr:row>
      <xdr:rowOff>91440</xdr:rowOff>
    </xdr:to>
    <xdr:graphicFrame macro="">
      <xdr:nvGraphicFramePr>
        <xdr:cNvPr id="2" name="Chart 1">
          <a:extLst>
            <a:ext uri="{FF2B5EF4-FFF2-40B4-BE49-F238E27FC236}">
              <a16:creationId xmlns:a16="http://schemas.microsoft.com/office/drawing/2014/main" id="{B89B3785-3411-F85D-E835-3AAFD2464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129540</xdr:colOff>
      <xdr:row>3</xdr:row>
      <xdr:rowOff>91440</xdr:rowOff>
    </xdr:from>
    <xdr:to>
      <xdr:col>10</xdr:col>
      <xdr:colOff>327660</xdr:colOff>
      <xdr:row>18</xdr:row>
      <xdr:rowOff>91440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4D3A620-8BC1-402B-BD66-2944587EAA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58540" y="6400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5</xdr:col>
      <xdr:colOff>205740</xdr:colOff>
      <xdr:row>5</xdr:row>
      <xdr:rowOff>133350</xdr:rowOff>
    </xdr:from>
    <xdr:to>
      <xdr:col>11</xdr:col>
      <xdr:colOff>541020</xdr:colOff>
      <xdr:row>18</xdr:row>
      <xdr:rowOff>83820</xdr:rowOff>
    </xdr:to>
    <xdr:graphicFrame macro="">
      <xdr:nvGraphicFramePr>
        <xdr:cNvPr id="2" name="Chart 1">
          <a:extLst>
            <a:ext uri="{FF2B5EF4-FFF2-40B4-BE49-F238E27FC236}">
              <a16:creationId xmlns:a16="http://schemas.microsoft.com/office/drawing/2014/main" id="{471520E4-0DAC-CE84-B972-D2263FB1F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51266319447" backgroundQuery="1" createdVersion="8" refreshedVersion="8" minRefreshableVersion="3" recordCount="0" supportSubquery="1" supportAdvancedDrill="1" xr:uid="{5947B078-F711-4B08-A2B7-A64D0F470345}">
  <cacheSource type="external" connectionId="1"/>
  <cacheFields count="3">
    <cacheField name="[Table1].[Course_Name].[Course_Name]" caption="Course_Name" numFmtId="0" hierarchy="9" level="1">
      <sharedItems count="4">
        <s v="Foundation"/>
        <s v="JEE Advanced"/>
        <s v="JEE Mains"/>
        <s v="NEET"/>
      </sharedItems>
    </cacheField>
    <cacheField name="[Measures].[Average of Percentile_Score]" caption="Average of Percentile_Score" numFmtId="0" hierarchy="37" level="32767"/>
    <cacheField name="[Table1].[Batch].[Batch]" caption="Batch" numFmtId="0" hierarchy="19" level="1">
      <sharedItems containsSemiMixedTypes="0" containsNonDate="0" containsString="0"/>
    </cacheField>
  </cacheFields>
  <cacheHierarchies count="43">
    <cacheHierarchy uniqueName="[Table1].[Student_ID]" caption="Student_ID" attribute="1" defaultMemberUniqueName="[Table1].[Student_ID].[All]" allUniqueName="[Table1].[Student_ID].[All]" dimensionUniqueName="[Table1]" displayFolder="" count="0" memberValueDatatype="2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0" memberValueDatatype="20" unbalanced="0"/>
    <cacheHierarchy uniqueName="[Table1].[12th_Percentage]" caption="12th_Percentage" attribute="1" defaultMemberUniqueName="[Table1].[12th_Percentage].[All]" allUniqueName="[Table1].[12th_Percentage].[All]" dimensionUniqueName="[Table1]" displayFolder="" count="0" memberValueDatatype="20" unbalanced="0"/>
    <cacheHierarchy uniqueName="[Table1].[Avg_Marks]" caption="Avg_Marks" attribute="1" defaultMemberUniqueName="[Table1].[Avg_Marks].[All]" allUniqueName="[Table1].[Avg_Marks].[All]" dimensionUniqueName="[Table1]" displayFolder="" count="0" memberValueDatatype="5" unbalanced="0"/>
    <cacheHierarchy uniqueName="[Table1].[Course_ID]" caption="Course_ID" attribute="1" defaultMemberUniqueName="[Table1].[Course_ID].[All]" allUniqueName="[Table1].[Course_ID].[All]" dimensionUniqueName="[Table1]" displayFolder="" count="0" memberValueDatatype="130" unbalanced="0"/>
    <cacheHierarchy uniqueName="[Table1].[Course_Name]" caption="Course_Name" attribute="1" defaultMemberUniqueName="[Table1].[Course_Name].[All]" allUniqueName="[Table1].[Course_Name].[All]" dimensionUniqueName="[Table1]" displayFolder="" count="2" memberValueDatatype="130" unbalanced="0">
      <fieldsUsage count="2">
        <fieldUsage x="-1"/>
        <fieldUsage x="0"/>
      </fieldsUsage>
    </cacheHierarchy>
    <cacheHierarchy uniqueName="[Table1].[Total_Fees]" caption="Total_Fees" attribute="1" defaultMemberUniqueName="[Table1].[Total_Fees].[All]" allUniqueName="[Table1].[Total_Fees].[All]" dimensionUniqueName="[Table1]" displayFolder="" count="0" memberValueDatatype="20" unbalanced="0"/>
    <cacheHierarchy uniqueName="[Table1].[Due_Amount]" caption="Due_Amount" attribute="1" defaultMemberUniqueName="[Table1].[Due_Amount].[All]" allUniqueName="[Table1].[Due_Amount].[All]" dimensionUniqueName="[Table1]" displayFolder="" count="0" memberValueDatatype="20" unbalanced="0"/>
    <cacheHierarchy uniqueName="[Table1].[Paid Fees]" caption="Paid Fees" attribute="1" defaultMemberUniqueName="[Table1].[Paid Fees].[All]" allUniqueName="[Table1].[Paid Fees].[All]" dimensionUniqueName="[Table1]" displayFolder="" count="0" memberValueDatatype="20" unbalanced="0"/>
    <cacheHierarchy uniqueName="[Table1].[Inquiry_Date]" caption="Inquiry_Date" attribute="1" defaultMemberUniqueName="[Table1].[Inquiry_Date].[All]" allUniqueName="[Table1].[Inquiry_Date].[All]" dimensionUniqueName="[Table1]" displayFolder="" count="0" memberValueDatatype="130" unbalanced="0"/>
    <cacheHierarchy uniqueName="[Table1].[Enrollment_Date]" caption="Enrollment_Date" attribute="1" defaultMemberUniqueName="[Table1].[Enrollment_Date].[All]" allUniqueName="[Table1].[Enrollment_Date].[All]" dimensionUniqueName="[Table1]" displayFolder="" count="0" memberValueDatatype="130" unbalanced="0"/>
    <cacheHierarchy uniqueName="[Table1].[Converted]" caption="Converted" attribute="1" defaultMemberUniqueName="[Table1].[Converted].[All]" allUniqueName="[Table1].[Converted].[All]" dimensionUniqueName="[Table1]" displayFolder="" count="0" memberValueDatatype="130" unbalanced="0"/>
    <cacheHierarchy uniqueName="[Table1].[Fee_Status]" caption="Fee_Status" attribute="1" defaultMemberUniqueName="[Table1].[Fee_Status].[All]" allUniqueName="[Table1].[Fee_Status].[All]" dimensionUniqueName="[Table1]" displayFolder="" count="2" memberValueDatatype="130" unbalanced="0"/>
    <cacheHierarchy uniqueName="[Table1].[Percentile_Score]" caption="Percentile_Score" attribute="1" defaultMemberUniqueName="[Table1].[Percentile_Score].[All]" allUniqueName="[Table1].[Percentile_Score].[All]" dimensionUniqueName="[Table1]" displayFolder="" count="0"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cacheHierarchy uniqueName="[Table1].[Batch]" caption="Batch" attribute="1" defaultMemberUniqueName="[Table1].[Batch].[All]" allUniqueName="[Table1].[Batch].[All]" dimensionUniqueName="[Table1]" displayFolder="" count="2" memberValueDatatype="130" unbalanced="0">
      <fieldsUsage count="2">
        <fieldUsage x="-1"/>
        <fieldUsage x="2"/>
      </fieldsUsage>
    </cacheHierarchy>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hidden="1">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51276388892" backgroundQuery="1" createdVersion="8" refreshedVersion="8" minRefreshableVersion="3" recordCount="0" supportSubquery="1" supportAdvancedDrill="1" xr:uid="{0D86D241-DA36-43D2-A960-F6FCA6F76A70}">
  <cacheSource type="external" connectionId="1"/>
  <cacheFields count="4">
    <cacheField name="[Table1].[Converted].[Converted]" caption="Converted" numFmtId="0" hierarchy="15" level="1">
      <sharedItems containsSemiMixedTypes="0" containsNonDate="0" containsString="0"/>
    </cacheField>
    <cacheField name="[Table1].[Completion_Status].[Completion_Status]" caption="Completion_Status" numFmtId="0" hierarchy="18" level="1">
      <sharedItems containsBlank="1" count="3">
        <s v="Completed"/>
        <s v="Exited"/>
        <m u="1"/>
      </sharedItems>
    </cacheField>
    <cacheField name="[Measures].[Distinct Count of Student_ID]" caption="Distinct Count of Student_ID" numFmtId="0" hierarchy="25" level="32767"/>
    <cacheField name="[Table1].[Batch].[Batch]" caption="Batch" numFmtId="0" hierarchy="19" level="1">
      <sharedItems containsSemiMixedTypes="0" containsNonDate="0" containsString="0"/>
    </cacheField>
  </cacheFields>
  <cacheHierarchies count="43">
    <cacheHierarchy uniqueName="[Table1].[Student_ID]" caption="Student_ID" attribute="1" defaultMemberUniqueName="[Table1].[Student_ID].[All]" allUniqueName="[Table1].[Student_ID].[All]" dimensionUniqueName="[Table1]" displayFolder="" count="0" memberValueDatatype="2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0" memberValueDatatype="20" unbalanced="0"/>
    <cacheHierarchy uniqueName="[Table1].[12th_Percentage]" caption="12th_Percentage" attribute="1" defaultMemberUniqueName="[Table1].[12th_Percentage].[All]" allUniqueName="[Table1].[12th_Percentage].[All]" dimensionUniqueName="[Table1]" displayFolder="" count="0" memberValueDatatype="20" unbalanced="0"/>
    <cacheHierarchy uniqueName="[Table1].[Avg_Marks]" caption="Avg_Marks" attribute="1" defaultMemberUniqueName="[Table1].[Avg_Marks].[All]" allUniqueName="[Table1].[Avg_Marks].[All]" dimensionUniqueName="[Table1]" displayFolder="" count="0" memberValueDatatype="5" unbalanced="0"/>
    <cacheHierarchy uniqueName="[Table1].[Course_ID]" caption="Course_ID" attribute="1" defaultMemberUniqueName="[Table1].[Course_ID].[All]" allUniqueName="[Table1].[Course_ID].[All]" dimensionUniqueName="[Table1]" displayFolder="" count="0" memberValueDatatype="130" unbalanced="0"/>
    <cacheHierarchy uniqueName="[Table1].[Course_Name]" caption="Course_Name" attribute="1" defaultMemberUniqueName="[Table1].[Course_Name].[All]" allUniqueName="[Table1].[Course_Name].[All]" dimensionUniqueName="[Table1]" displayFolder="" count="2" memberValueDatatype="130" unbalanced="0"/>
    <cacheHierarchy uniqueName="[Table1].[Total_Fees]" caption="Total_Fees" attribute="1" defaultMemberUniqueName="[Table1].[Total_Fees].[All]" allUniqueName="[Table1].[Total_Fees].[All]" dimensionUniqueName="[Table1]" displayFolder="" count="0" memberValueDatatype="20" unbalanced="0"/>
    <cacheHierarchy uniqueName="[Table1].[Due_Amount]" caption="Due_Amount" attribute="1" defaultMemberUniqueName="[Table1].[Due_Amount].[All]" allUniqueName="[Table1].[Due_Amount].[All]" dimensionUniqueName="[Table1]" displayFolder="" count="0" memberValueDatatype="20" unbalanced="0"/>
    <cacheHierarchy uniqueName="[Table1].[Paid Fees]" caption="Paid Fees" attribute="1" defaultMemberUniqueName="[Table1].[Paid Fees].[All]" allUniqueName="[Table1].[Paid Fees].[All]" dimensionUniqueName="[Table1]" displayFolder="" count="0" memberValueDatatype="20" unbalanced="0"/>
    <cacheHierarchy uniqueName="[Table1].[Inquiry_Date]" caption="Inquiry_Date" attribute="1" defaultMemberUniqueName="[Table1].[Inquiry_Date].[All]" allUniqueName="[Table1].[Inquiry_Date].[All]" dimensionUniqueName="[Table1]" displayFolder="" count="0" memberValueDatatype="130" unbalanced="0"/>
    <cacheHierarchy uniqueName="[Table1].[Enrollment_Date]" caption="Enrollment_Date" attribute="1" defaultMemberUniqueName="[Table1].[Enrollment_Date].[All]" allUniqueName="[Table1].[Enrollment_Date].[All]" dimensionUniqueName="[Table1]" displayFolder="" count="0" memberValueDatatype="130" unbalanced="0"/>
    <cacheHierarchy uniqueName="[Table1].[Converted]" caption="Converted" attribute="1" defaultMemberUniqueName="[Table1].[Converted].[All]" allUniqueName="[Table1].[Converted].[All]" dimensionUniqueName="[Table1]" displayFolder="" count="2" memberValueDatatype="130" unbalanced="0">
      <fieldsUsage count="2">
        <fieldUsage x="-1"/>
        <fieldUsage x="0"/>
      </fieldsUsage>
    </cacheHierarchy>
    <cacheHierarchy uniqueName="[Table1].[Fee_Status]" caption="Fee_Status" attribute="1" defaultMemberUniqueName="[Table1].[Fee_Status].[All]" allUniqueName="[Table1].[Fee_Status].[All]" dimensionUniqueName="[Table1]" displayFolder="" count="2" memberValueDatatype="130" unbalanced="0"/>
    <cacheHierarchy uniqueName="[Table1].[Percentile_Score]" caption="Percentile_Score" attribute="1" defaultMemberUniqueName="[Table1].[Percentile_Score].[All]" allUniqueName="[Table1].[Percentile_Score].[All]" dimensionUniqueName="[Table1]" displayFolder="" count="0"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fieldsUsage count="2">
        <fieldUsage x="-1"/>
        <fieldUsage x="1"/>
      </fieldsUsage>
    </cacheHierarchy>
    <cacheHierarchy uniqueName="[Table1].[Batch]" caption="Batch" attribute="1" defaultMemberUniqueName="[Table1].[Batch].[All]" allUniqueName="[Table1].[Batch].[All]" dimensionUniqueName="[Table1]" displayFolder="" count="2" memberValueDatatype="130" unbalanced="0">
      <fieldsUsage count="2">
        <fieldUsage x="-1"/>
        <fieldUsage x="3"/>
      </fieldsUsage>
    </cacheHierarchy>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hidden="1">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51277083332" backgroundQuery="1" createdVersion="8" refreshedVersion="8" minRefreshableVersion="3" recordCount="0" supportSubquery="1" supportAdvancedDrill="1" xr:uid="{72501B67-738D-40BE-8341-8FCC858E1680}">
  <cacheSource type="external" connectionId="1"/>
  <cacheFields count="2">
    <cacheField name="[Measures].[Count of Batch]" caption="Count of Batch" numFmtId="0" hierarchy="42" level="32767"/>
    <cacheField name="[Table1].[Batch].[Batch]" caption="Batch" numFmtId="0" hierarchy="19" level="1">
      <sharedItems count="3">
        <s v="Batch 1"/>
        <s v="Batch 2"/>
        <s v="Batch 3"/>
      </sharedItems>
    </cacheField>
  </cacheFields>
  <cacheHierarchies count="43">
    <cacheHierarchy uniqueName="[Table1].[Student_ID]" caption="Student_ID" attribute="1" defaultMemberUniqueName="[Table1].[Student_ID].[All]" allUniqueName="[Table1].[Student_ID].[All]" dimensionUniqueName="[Table1]" displayFolder="" count="2" memberValueDatatype="20" unbalanced="0"/>
    <cacheHierarchy uniqueName="[Table1].[Full_Name]" caption="Full_Name" attribute="1" defaultMemberUniqueName="[Table1].[Full_Name].[All]" allUniqueName="[Table1].[Full_Name].[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2" memberValueDatatype="20" unbalanced="0"/>
    <cacheHierarchy uniqueName="[Table1].[12th_Percentage]" caption="12th_Percentage" attribute="1" defaultMemberUniqueName="[Table1].[12th_Percentage].[All]" allUniqueName="[Table1].[12th_Percentage].[All]" dimensionUniqueName="[Table1]" displayFolder="" count="2" memberValueDatatype="20" unbalanced="0"/>
    <cacheHierarchy uniqueName="[Table1].[Avg_Marks]" caption="Avg_Marks" attribute="1" defaultMemberUniqueName="[Table1].[Avg_Marks].[All]" allUniqueName="[Table1].[Avg_Marks].[All]" dimensionUniqueName="[Table1]" displayFolder="" count="2" memberValueDatatype="5" unbalanced="0"/>
    <cacheHierarchy uniqueName="[Table1].[Course_ID]" caption="Course_ID" attribute="1" defaultMemberUniqueName="[Table1].[Course_ID].[All]" allUniqueName="[Table1].[Course_ID].[All]" dimensionUniqueName="[Table1]" displayFolder="" count="2" memberValueDatatype="130" unbalanced="0"/>
    <cacheHierarchy uniqueName="[Table1].[Course_Name]" caption="Course_Name" attribute="1" defaultMemberUniqueName="[Table1].[Course_Name].[All]" allUniqueName="[Table1].[Course_Name].[All]" dimensionUniqueName="[Table1]" displayFolder="" count="2" memberValueDatatype="130" unbalanced="0"/>
    <cacheHierarchy uniqueName="[Table1].[Total_Fees]" caption="Total_Fees" attribute="1" defaultMemberUniqueName="[Table1].[Total_Fees].[All]" allUniqueName="[Table1].[Total_Fees].[All]" dimensionUniqueName="[Table1]" displayFolder="" count="2" memberValueDatatype="20" unbalanced="0"/>
    <cacheHierarchy uniqueName="[Table1].[Due_Amount]" caption="Due_Amount" attribute="1" defaultMemberUniqueName="[Table1].[Due_Amount].[All]" allUniqueName="[Table1].[Due_Amount].[All]" dimensionUniqueName="[Table1]" displayFolder="" count="2" memberValueDatatype="20" unbalanced="0"/>
    <cacheHierarchy uniqueName="[Table1].[Paid Fees]" caption="Paid Fees" attribute="1" defaultMemberUniqueName="[Table1].[Paid Fees].[All]" allUniqueName="[Table1].[Paid Fees].[All]" dimensionUniqueName="[Table1]" displayFolder="" count="2" memberValueDatatype="20" unbalanced="0"/>
    <cacheHierarchy uniqueName="[Table1].[Inquiry_Date]" caption="Inquiry_Date" attribute="1" defaultMemberUniqueName="[Table1].[Inquiry_Date].[All]" allUniqueName="[Table1].[Inquiry_Date].[All]" dimensionUniqueName="[Table1]" displayFolder="" count="2" memberValueDatatype="130" unbalanced="0"/>
    <cacheHierarchy uniqueName="[Table1].[Enrollment_Date]" caption="Enrollment_Date" attribute="1" defaultMemberUniqueName="[Table1].[Enrollment_Date].[All]" allUniqueName="[Table1].[Enrollment_Date].[All]" dimensionUniqueName="[Table1]" displayFolder="" count="2" memberValueDatatype="130" unbalanced="0"/>
    <cacheHierarchy uniqueName="[Table1].[Converted]" caption="Converted" attribute="1" defaultMemberUniqueName="[Table1].[Converted].[All]" allUniqueName="[Table1].[Converted].[All]" dimensionUniqueName="[Table1]" displayFolder="" count="2" memberValueDatatype="130" unbalanced="0"/>
    <cacheHierarchy uniqueName="[Table1].[Fee_Status]" caption="Fee_Status" attribute="1" defaultMemberUniqueName="[Table1].[Fee_Status].[All]" allUniqueName="[Table1].[Fee_Status].[All]" dimensionUniqueName="[Table1]" displayFolder="" count="2" memberValueDatatype="130" unbalanced="0"/>
    <cacheHierarchy uniqueName="[Table1].[Percentile_Score]" caption="Percentile_Score" attribute="1" defaultMemberUniqueName="[Table1].[Percentile_Score].[All]" allUniqueName="[Table1].[Percentile_Score].[All]" dimensionUniqueName="[Table1]" displayFolder="" count="2"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cacheHierarchy uniqueName="[Table1].[Batch]" caption="Batch" attribute="1" defaultMemberUniqueName="[Table1].[Batch].[All]" allUniqueName="[Table1].[Batch].[All]" dimensionUniqueName="[Table1]" displayFolder="" count="2" memberValueDatatype="130" unbalanced="0">
      <fieldsUsage count="2">
        <fieldUsage x="-1"/>
        <fieldUsage x="1"/>
      </fieldsUsage>
    </cacheHierarchy>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hidden="1">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oneField="1" hidden="1">
      <fieldsUsage count="1">
        <fieldUsage x="0"/>
      </fieldsUsage>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8.959629629629" backgroundQuery="1" createdVersion="8" refreshedVersion="8" minRefreshableVersion="3" recordCount="0" supportSubquery="1" supportAdvancedDrill="1" xr:uid="{9275D0EF-0B27-48AA-BBDE-9B00E24D01A1}">
  <cacheSource type="external" connectionId="1"/>
  <cacheFields count="2">
    <cacheField name="[Measures].[Count of Gender]" caption="Count of Gender" numFmtId="0" hierarchy="26" level="32767"/>
    <cacheField name="[Table1].[Gender].[Gender]" caption="Gender" numFmtId="0" hierarchy="3" level="1">
      <sharedItems count="2">
        <s v="Female"/>
        <s v="Male"/>
      </sharedItems>
    </cacheField>
  </cacheFields>
  <cacheHierarchies count="43">
    <cacheHierarchy uniqueName="[Table1].[Student_ID]" caption="Student_ID" attribute="1" defaultMemberUniqueName="[Table1].[Student_ID].[All]" allUniqueName="[Table1].[Student_ID].[All]" dimensionUniqueName="[Table1]" displayFolder="" count="2" memberValueDatatype="20" unbalanced="0"/>
    <cacheHierarchy uniqueName="[Table1].[Full_Name]" caption="Full_Name" attribute="1" defaultMemberUniqueName="[Table1].[Full_Name].[All]" allUniqueName="[Table1].[Full_Name].[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2" memberValueDatatype="20" unbalanced="0"/>
    <cacheHierarchy uniqueName="[Table1].[12th_Percentage]" caption="12th_Percentage" attribute="1" defaultMemberUniqueName="[Table1].[12th_Percentage].[All]" allUniqueName="[Table1].[12th_Percentage].[All]" dimensionUniqueName="[Table1]" displayFolder="" count="2" memberValueDatatype="20" unbalanced="0"/>
    <cacheHierarchy uniqueName="[Table1].[Avg_Marks]" caption="Avg_Marks" attribute="1" defaultMemberUniqueName="[Table1].[Avg_Marks].[All]" allUniqueName="[Table1].[Avg_Marks].[All]" dimensionUniqueName="[Table1]" displayFolder="" count="2" memberValueDatatype="5" unbalanced="0"/>
    <cacheHierarchy uniqueName="[Table1].[Course_ID]" caption="Course_ID" attribute="1" defaultMemberUniqueName="[Table1].[Course_ID].[All]" allUniqueName="[Table1].[Course_ID].[All]" dimensionUniqueName="[Table1]" displayFolder="" count="2" memberValueDatatype="130" unbalanced="0"/>
    <cacheHierarchy uniqueName="[Table1].[Course_Name]" caption="Course_Name" attribute="1" defaultMemberUniqueName="[Table1].[Course_Name].[All]" allUniqueName="[Table1].[Course_Name].[All]" dimensionUniqueName="[Table1]" displayFolder="" count="2" memberValueDatatype="130" unbalanced="0"/>
    <cacheHierarchy uniqueName="[Table1].[Total_Fees]" caption="Total_Fees" attribute="1" defaultMemberUniqueName="[Table1].[Total_Fees].[All]" allUniqueName="[Table1].[Total_Fees].[All]" dimensionUniqueName="[Table1]" displayFolder="" count="2" memberValueDatatype="20" unbalanced="0"/>
    <cacheHierarchy uniqueName="[Table1].[Due_Amount]" caption="Due_Amount" attribute="1" defaultMemberUniqueName="[Table1].[Due_Amount].[All]" allUniqueName="[Table1].[Due_Amount].[All]" dimensionUniqueName="[Table1]" displayFolder="" count="2" memberValueDatatype="20" unbalanced="0"/>
    <cacheHierarchy uniqueName="[Table1].[Paid Fees]" caption="Paid Fees" attribute="1" defaultMemberUniqueName="[Table1].[Paid Fees].[All]" allUniqueName="[Table1].[Paid Fees].[All]" dimensionUniqueName="[Table1]" displayFolder="" count="2" memberValueDatatype="20" unbalanced="0"/>
    <cacheHierarchy uniqueName="[Table1].[Inquiry_Date]" caption="Inquiry_Date" attribute="1" defaultMemberUniqueName="[Table1].[Inquiry_Date].[All]" allUniqueName="[Table1].[Inquiry_Date].[All]" dimensionUniqueName="[Table1]" displayFolder="" count="2" memberValueDatatype="130" unbalanced="0"/>
    <cacheHierarchy uniqueName="[Table1].[Enrollment_Date]" caption="Enrollment_Date" attribute="1" defaultMemberUniqueName="[Table1].[Enrollment_Date].[All]" allUniqueName="[Table1].[Enrollment_Date].[All]" dimensionUniqueName="[Table1]" displayFolder="" count="2" memberValueDatatype="130" unbalanced="0"/>
    <cacheHierarchy uniqueName="[Table1].[Converted]" caption="Converted" attribute="1" defaultMemberUniqueName="[Table1].[Converted].[All]" allUniqueName="[Table1].[Converted].[All]" dimensionUniqueName="[Table1]" displayFolder="" count="2" memberValueDatatype="130" unbalanced="0"/>
    <cacheHierarchy uniqueName="[Table1].[Fee_Status]" caption="Fee_Status" attribute="1" defaultMemberUniqueName="[Table1].[Fee_Status].[All]" allUniqueName="[Table1].[Fee_Status].[All]" dimensionUniqueName="[Table1]" displayFolder="" count="2" memberValueDatatype="130" unbalanced="0"/>
    <cacheHierarchy uniqueName="[Table1].[Percentile_Score]" caption="Percentile_Score" attribute="1" defaultMemberUniqueName="[Table1].[Percentile_Score].[All]" allUniqueName="[Table1].[Percentile_Score].[All]" dimensionUniqueName="[Table1]" displayFolder="" count="2"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cacheHierarchy uniqueName="[Table1].[Batch]" caption="Batch" attribute="1" defaultMemberUniqueName="[Table1].[Batch].[All]" allUniqueName="[Table1].[Batch].[All]" dimensionUniqueName="[Table1]" displayFolder="" count="2" memberValueDatatype="130" unbalanced="0"/>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hidden="1">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10214236108" backgroundQuery="1" createdVersion="3" refreshedVersion="8" minRefreshableVersion="3" recordCount="0" supportSubquery="1" supportAdvancedDrill="1" xr:uid="{F4E9DEA9-A50E-49E5-9673-3A5E86EC7B72}">
  <cacheSource type="external" connectionId="1">
    <extLst>
      <ext xmlns:x14="http://schemas.microsoft.com/office/spreadsheetml/2009/9/main" uri="{F057638F-6D5F-4e77-A914-E7F072B9BCA8}">
        <x14:sourceConnection name="ThisWorkbookDataModel"/>
      </ext>
    </extLst>
  </cacheSource>
  <cacheFields count="0"/>
  <cacheHierarchies count="43">
    <cacheHierarchy uniqueName="[Table1].[Student_ID]" caption="Student_ID" attribute="1" defaultMemberUniqueName="[Table1].[Student_ID].[All]" allUniqueName="[Table1].[Student_ID].[All]" dimensionUniqueName="[Table1]" displayFolder="" count="0" memberValueDatatype="2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0" memberValueDatatype="20" unbalanced="0"/>
    <cacheHierarchy uniqueName="[Table1].[12th_Percentage]" caption="12th_Percentage" attribute="1" defaultMemberUniqueName="[Table1].[12th_Percentage].[All]" allUniqueName="[Table1].[12th_Percentage].[All]" dimensionUniqueName="[Table1]" displayFolder="" count="0" memberValueDatatype="20" unbalanced="0"/>
    <cacheHierarchy uniqueName="[Table1].[Avg_Marks]" caption="Avg_Marks" attribute="1" defaultMemberUniqueName="[Table1].[Avg_Marks].[All]" allUniqueName="[Table1].[Avg_Marks].[All]" dimensionUniqueName="[Table1]" displayFolder="" count="0" memberValueDatatype="5" unbalanced="0"/>
    <cacheHierarchy uniqueName="[Table1].[Course_ID]" caption="Course_ID" attribute="1" defaultMemberUniqueName="[Table1].[Course_ID].[All]" allUniqueName="[Table1].[Course_ID].[All]" dimensionUniqueName="[Table1]" displayFolder="" count="0" memberValueDatatype="130" unbalanced="0"/>
    <cacheHierarchy uniqueName="[Table1].[Course_Name]" caption="Course_Name" attribute="1" defaultMemberUniqueName="[Table1].[Course_Name].[All]" allUniqueName="[Table1].[Course_Name].[All]" dimensionUniqueName="[Table1]" displayFolder="" count="2" memberValueDatatype="130" unbalanced="0"/>
    <cacheHierarchy uniqueName="[Table1].[Total_Fees]" caption="Total_Fees" attribute="1" defaultMemberUniqueName="[Table1].[Total_Fees].[All]" allUniqueName="[Table1].[Total_Fees].[All]" dimensionUniqueName="[Table1]" displayFolder="" count="0" memberValueDatatype="20" unbalanced="0"/>
    <cacheHierarchy uniqueName="[Table1].[Due_Amount]" caption="Due_Amount" attribute="1" defaultMemberUniqueName="[Table1].[Due_Amount].[All]" allUniqueName="[Table1].[Due_Amount].[All]" dimensionUniqueName="[Table1]" displayFolder="" count="0" memberValueDatatype="20" unbalanced="0"/>
    <cacheHierarchy uniqueName="[Table1].[Paid Fees]" caption="Paid Fees" attribute="1" defaultMemberUniqueName="[Table1].[Paid Fees].[All]" allUniqueName="[Table1].[Paid Fees].[All]" dimensionUniqueName="[Table1]" displayFolder="" count="0" memberValueDatatype="20" unbalanced="0"/>
    <cacheHierarchy uniqueName="[Table1].[Inquiry_Date]" caption="Inquiry_Date" attribute="1" defaultMemberUniqueName="[Table1].[Inquiry_Date].[All]" allUniqueName="[Table1].[Inquiry_Date].[All]" dimensionUniqueName="[Table1]" displayFolder="" count="0" memberValueDatatype="130" unbalanced="0"/>
    <cacheHierarchy uniqueName="[Table1].[Enrollment_Date]" caption="Enrollment_Date" attribute="1" defaultMemberUniqueName="[Table1].[Enrollment_Date].[All]" allUniqueName="[Table1].[Enrollment_Date].[All]" dimensionUniqueName="[Table1]" displayFolder="" count="0" memberValueDatatype="130" unbalanced="0"/>
    <cacheHierarchy uniqueName="[Table1].[Converted]" caption="Converted" attribute="1" defaultMemberUniqueName="[Table1].[Converted].[All]" allUniqueName="[Table1].[Converted].[All]" dimensionUniqueName="[Table1]" displayFolder="" count="2" memberValueDatatype="130" unbalanced="0"/>
    <cacheHierarchy uniqueName="[Table1].[Fee_Status]" caption="Fee_Status" attribute="1" defaultMemberUniqueName="[Table1].[Fee_Status].[All]" allUniqueName="[Table1].[Fee_Status].[All]" dimensionUniqueName="[Table1]" displayFolder="" count="0" memberValueDatatype="130" unbalanced="0"/>
    <cacheHierarchy uniqueName="[Table1].[Percentile_Score]" caption="Percentile_Score" attribute="1" defaultMemberUniqueName="[Table1].[Percentile_Score].[All]" allUniqueName="[Table1].[Percentile_Score].[All]" dimensionUniqueName="[Table1]" displayFolder="" count="0"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cacheHierarchy uniqueName="[Table1].[Batch]" caption="Batch" attribute="1" defaultMemberUniqueName="[Table1].[Batch].[All]" allUniqueName="[Table1].[Batch].[All]" dimensionUniqueName="[Table1]" displayFolder="" count="2" memberValueDatatype="130" unbalanced="0"/>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hidden="1">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3975770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51267708333" backgroundQuery="1" createdVersion="8" refreshedVersion="8" minRefreshableVersion="3" recordCount="0" supportSubquery="1" supportAdvancedDrill="1" xr:uid="{9E7B3361-DBBB-458A-8435-999757264BAC}">
  <cacheSource type="external" connectionId="1"/>
  <cacheFields count="4">
    <cacheField name="[Table1].[Converted].[Converted]" caption="Converted" numFmtId="0" hierarchy="15" level="1">
      <sharedItems count="2">
        <s v="No"/>
        <s v="Yes"/>
      </sharedItems>
    </cacheField>
    <cacheField name="[Table1].[Course_Name].[Course_Name]" caption="Course_Name" numFmtId="0" hierarchy="9" level="1">
      <sharedItems count="4">
        <s v="Foundation"/>
        <s v="JEE Advanced"/>
        <s v="JEE Mains"/>
        <s v="NEET"/>
      </sharedItems>
    </cacheField>
    <cacheField name="[Measures].[Distinct Count of Student_ID]" caption="Distinct Count of Student_ID" numFmtId="0" hierarchy="25" level="32767"/>
    <cacheField name="[Table1].[Batch].[Batch]" caption="Batch" numFmtId="0" hierarchy="19" level="1">
      <sharedItems containsSemiMixedTypes="0" containsNonDate="0" containsString="0"/>
    </cacheField>
  </cacheFields>
  <cacheHierarchies count="43">
    <cacheHierarchy uniqueName="[Table1].[Student_ID]" caption="Student_ID" attribute="1" defaultMemberUniqueName="[Table1].[Student_ID].[All]" allUniqueName="[Table1].[Student_ID].[All]" dimensionUniqueName="[Table1]" displayFolder="" count="0" memberValueDatatype="2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0" memberValueDatatype="20" unbalanced="0"/>
    <cacheHierarchy uniqueName="[Table1].[12th_Percentage]" caption="12th_Percentage" attribute="1" defaultMemberUniqueName="[Table1].[12th_Percentage].[All]" allUniqueName="[Table1].[12th_Percentage].[All]" dimensionUniqueName="[Table1]" displayFolder="" count="0" memberValueDatatype="20" unbalanced="0"/>
    <cacheHierarchy uniqueName="[Table1].[Avg_Marks]" caption="Avg_Marks" attribute="1" defaultMemberUniqueName="[Table1].[Avg_Marks].[All]" allUniqueName="[Table1].[Avg_Marks].[All]" dimensionUniqueName="[Table1]" displayFolder="" count="0" memberValueDatatype="5" unbalanced="0"/>
    <cacheHierarchy uniqueName="[Table1].[Course_ID]" caption="Course_ID" attribute="1" defaultMemberUniqueName="[Table1].[Course_ID].[All]" allUniqueName="[Table1].[Course_ID].[All]" dimensionUniqueName="[Table1]" displayFolder="" count="0" memberValueDatatype="130" unbalanced="0"/>
    <cacheHierarchy uniqueName="[Table1].[Course_Name]" caption="Course_Name" attribute="1" defaultMemberUniqueName="[Table1].[Course_Name].[All]" allUniqueName="[Table1].[Course_Name].[All]" dimensionUniqueName="[Table1]" displayFolder="" count="2" memberValueDatatype="130" unbalanced="0">
      <fieldsUsage count="2">
        <fieldUsage x="-1"/>
        <fieldUsage x="1"/>
      </fieldsUsage>
    </cacheHierarchy>
    <cacheHierarchy uniqueName="[Table1].[Total_Fees]" caption="Total_Fees" attribute="1" defaultMemberUniqueName="[Table1].[Total_Fees].[All]" allUniqueName="[Table1].[Total_Fees].[All]" dimensionUniqueName="[Table1]" displayFolder="" count="0" memberValueDatatype="20" unbalanced="0"/>
    <cacheHierarchy uniqueName="[Table1].[Due_Amount]" caption="Due_Amount" attribute="1" defaultMemberUniqueName="[Table1].[Due_Amount].[All]" allUniqueName="[Table1].[Due_Amount].[All]" dimensionUniqueName="[Table1]" displayFolder="" count="0" memberValueDatatype="20" unbalanced="0"/>
    <cacheHierarchy uniqueName="[Table1].[Paid Fees]" caption="Paid Fees" attribute="1" defaultMemberUniqueName="[Table1].[Paid Fees].[All]" allUniqueName="[Table1].[Paid Fees].[All]" dimensionUniqueName="[Table1]" displayFolder="" count="0" memberValueDatatype="20" unbalanced="0"/>
    <cacheHierarchy uniqueName="[Table1].[Inquiry_Date]" caption="Inquiry_Date" attribute="1" defaultMemberUniqueName="[Table1].[Inquiry_Date].[All]" allUniqueName="[Table1].[Inquiry_Date].[All]" dimensionUniqueName="[Table1]" displayFolder="" count="0" memberValueDatatype="130" unbalanced="0"/>
    <cacheHierarchy uniqueName="[Table1].[Enrollment_Date]" caption="Enrollment_Date" attribute="1" defaultMemberUniqueName="[Table1].[Enrollment_Date].[All]" allUniqueName="[Table1].[Enrollment_Date].[All]" dimensionUniqueName="[Table1]" displayFolder="" count="0" memberValueDatatype="130" unbalanced="0"/>
    <cacheHierarchy uniqueName="[Table1].[Converted]" caption="Converted" attribute="1" defaultMemberUniqueName="[Table1].[Converted].[All]" allUniqueName="[Table1].[Converted].[All]" dimensionUniqueName="[Table1]" displayFolder="" count="2" memberValueDatatype="130" unbalanced="0">
      <fieldsUsage count="2">
        <fieldUsage x="-1"/>
        <fieldUsage x="0"/>
      </fieldsUsage>
    </cacheHierarchy>
    <cacheHierarchy uniqueName="[Table1].[Fee_Status]" caption="Fee_Status" attribute="1" defaultMemberUniqueName="[Table1].[Fee_Status].[All]" allUniqueName="[Table1].[Fee_Status].[All]" dimensionUniqueName="[Table1]" displayFolder="" count="2" memberValueDatatype="130" unbalanced="0"/>
    <cacheHierarchy uniqueName="[Table1].[Percentile_Score]" caption="Percentile_Score" attribute="1" defaultMemberUniqueName="[Table1].[Percentile_Score].[All]" allUniqueName="[Table1].[Percentile_Score].[All]" dimensionUniqueName="[Table1]" displayFolder="" count="0"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cacheHierarchy uniqueName="[Table1].[Batch]" caption="Batch" attribute="1" defaultMemberUniqueName="[Table1].[Batch].[All]" allUniqueName="[Table1].[Batch].[All]" dimensionUniqueName="[Table1]" displayFolder="" count="2" memberValueDatatype="130" unbalanced="0">
      <fieldsUsage count="2">
        <fieldUsage x="-1"/>
        <fieldUsage x="3"/>
      </fieldsUsage>
    </cacheHierarchy>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hidden="1">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51268518518" backgroundQuery="1" createdVersion="8" refreshedVersion="8" minRefreshableVersion="3" recordCount="0" supportSubquery="1" supportAdvancedDrill="1" xr:uid="{A720FEDB-3CDD-4466-9605-C595009D8A02}">
  <cacheSource type="external" connectionId="1"/>
  <cacheFields count="3">
    <cacheField name="[Measures].[Count of Enrollment_Date]" caption="Count of Enrollment_Date" numFmtId="0" hierarchy="33" level="32767"/>
    <cacheField name="[Table1].[Course_Name].[Course_Name]" caption="Course_Name" numFmtId="0" hierarchy="9" level="1">
      <sharedItems count="4">
        <s v="Foundation"/>
        <s v="JEE Advanced"/>
        <s v="JEE Mains"/>
        <s v="NEET"/>
      </sharedItems>
    </cacheField>
    <cacheField name="[Table1].[Batch].[Batch]" caption="Batch" numFmtId="0" hierarchy="19" level="1">
      <sharedItems containsSemiMixedTypes="0" containsNonDate="0" containsString="0"/>
    </cacheField>
  </cacheFields>
  <cacheHierarchies count="43">
    <cacheHierarchy uniqueName="[Table1].[Student_ID]" caption="Student_ID" attribute="1" defaultMemberUniqueName="[Table1].[Student_ID].[All]" allUniqueName="[Table1].[Student_ID].[All]" dimensionUniqueName="[Table1]" displayFolder="" count="0" memberValueDatatype="2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0" memberValueDatatype="20" unbalanced="0"/>
    <cacheHierarchy uniqueName="[Table1].[12th_Percentage]" caption="12th_Percentage" attribute="1" defaultMemberUniqueName="[Table1].[12th_Percentage].[All]" allUniqueName="[Table1].[12th_Percentage].[All]" dimensionUniqueName="[Table1]" displayFolder="" count="0" memberValueDatatype="20" unbalanced="0"/>
    <cacheHierarchy uniqueName="[Table1].[Avg_Marks]" caption="Avg_Marks" attribute="1" defaultMemberUniqueName="[Table1].[Avg_Marks].[All]" allUniqueName="[Table1].[Avg_Marks].[All]" dimensionUniqueName="[Table1]" displayFolder="" count="0" memberValueDatatype="5" unbalanced="0"/>
    <cacheHierarchy uniqueName="[Table1].[Course_ID]" caption="Course_ID" attribute="1" defaultMemberUniqueName="[Table1].[Course_ID].[All]" allUniqueName="[Table1].[Course_ID].[All]" dimensionUniqueName="[Table1]" displayFolder="" count="0" memberValueDatatype="130" unbalanced="0"/>
    <cacheHierarchy uniqueName="[Table1].[Course_Name]" caption="Course_Name" attribute="1" defaultMemberUniqueName="[Table1].[Course_Name].[All]" allUniqueName="[Table1].[Course_Name].[All]" dimensionUniqueName="[Table1]" displayFolder="" count="2" memberValueDatatype="130" unbalanced="0">
      <fieldsUsage count="2">
        <fieldUsage x="-1"/>
        <fieldUsage x="1"/>
      </fieldsUsage>
    </cacheHierarchy>
    <cacheHierarchy uniqueName="[Table1].[Total_Fees]" caption="Total_Fees" attribute="1" defaultMemberUniqueName="[Table1].[Total_Fees].[All]" allUniqueName="[Table1].[Total_Fees].[All]" dimensionUniqueName="[Table1]" displayFolder="" count="0" memberValueDatatype="20" unbalanced="0"/>
    <cacheHierarchy uniqueName="[Table1].[Due_Amount]" caption="Due_Amount" attribute="1" defaultMemberUniqueName="[Table1].[Due_Amount].[All]" allUniqueName="[Table1].[Due_Amount].[All]" dimensionUniqueName="[Table1]" displayFolder="" count="0" memberValueDatatype="20" unbalanced="0"/>
    <cacheHierarchy uniqueName="[Table1].[Paid Fees]" caption="Paid Fees" attribute="1" defaultMemberUniqueName="[Table1].[Paid Fees].[All]" allUniqueName="[Table1].[Paid Fees].[All]" dimensionUniqueName="[Table1]" displayFolder="" count="0" memberValueDatatype="20" unbalanced="0"/>
    <cacheHierarchy uniqueName="[Table1].[Inquiry_Date]" caption="Inquiry_Date" attribute="1" defaultMemberUniqueName="[Table1].[Inquiry_Date].[All]" allUniqueName="[Table1].[Inquiry_Date].[All]" dimensionUniqueName="[Table1]" displayFolder="" count="0" memberValueDatatype="130" unbalanced="0"/>
    <cacheHierarchy uniqueName="[Table1].[Enrollment_Date]" caption="Enrollment_Date" attribute="1" defaultMemberUniqueName="[Table1].[Enrollment_Date].[All]" allUniqueName="[Table1].[Enrollment_Date].[All]" dimensionUniqueName="[Table1]" displayFolder="" count="0" memberValueDatatype="130" unbalanced="0"/>
    <cacheHierarchy uniqueName="[Table1].[Converted]" caption="Converted" attribute="1" defaultMemberUniqueName="[Table1].[Converted].[All]" allUniqueName="[Table1].[Converted].[All]" dimensionUniqueName="[Table1]" displayFolder="" count="0" memberValueDatatype="130" unbalanced="0"/>
    <cacheHierarchy uniqueName="[Table1].[Fee_Status]" caption="Fee_Status" attribute="1" defaultMemberUniqueName="[Table1].[Fee_Status].[All]" allUniqueName="[Table1].[Fee_Status].[All]" dimensionUniqueName="[Table1]" displayFolder="" count="2" memberValueDatatype="130" unbalanced="0"/>
    <cacheHierarchy uniqueName="[Table1].[Percentile_Score]" caption="Percentile_Score" attribute="1" defaultMemberUniqueName="[Table1].[Percentile_Score].[All]" allUniqueName="[Table1].[Percentile_Score].[All]" dimensionUniqueName="[Table1]" displayFolder="" count="0"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cacheHierarchy uniqueName="[Table1].[Batch]" caption="Batch" attribute="1" defaultMemberUniqueName="[Table1].[Batch].[All]" allUniqueName="[Table1].[Batch].[All]" dimensionUniqueName="[Table1]" displayFolder="" count="2" memberValueDatatype="130" unbalanced="0">
      <fieldsUsage count="2">
        <fieldUsage x="-1"/>
        <fieldUsage x="2"/>
      </fieldsUsage>
    </cacheHierarchy>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hidden="1">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51269328703" backgroundQuery="1" createdVersion="8" refreshedVersion="8" minRefreshableVersion="3" recordCount="0" supportSubquery="1" supportAdvancedDrill="1" xr:uid="{F9DA7536-B757-431A-A51F-EF2764C7CC0B}">
  <cacheSource type="external" connectionId="1"/>
  <cacheFields count="3">
    <cacheField name="[Table1].[Fee_Status].[Fee_Status]" caption="Fee_Status" numFmtId="0" hierarchy="16" level="1">
      <sharedItems count="3">
        <s v="Paid"/>
        <s v="Partial"/>
        <s v="Pending"/>
      </sharedItems>
    </cacheField>
    <cacheField name="[Measures].[Count of Fee_Status]" caption="Count of Fee_Status" numFmtId="0" hierarchy="31" level="32767"/>
    <cacheField name="[Table1].[Batch].[Batch]" caption="Batch" numFmtId="0" hierarchy="19" level="1">
      <sharedItems containsSemiMixedTypes="0" containsNonDate="0" containsString="0"/>
    </cacheField>
  </cacheFields>
  <cacheHierarchies count="43">
    <cacheHierarchy uniqueName="[Table1].[Student_ID]" caption="Student_ID" attribute="1" defaultMemberUniqueName="[Table1].[Student_ID].[All]" allUniqueName="[Table1].[Student_ID].[All]" dimensionUniqueName="[Table1]" displayFolder="" count="0" memberValueDatatype="2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0" memberValueDatatype="20" unbalanced="0"/>
    <cacheHierarchy uniqueName="[Table1].[12th_Percentage]" caption="12th_Percentage" attribute="1" defaultMemberUniqueName="[Table1].[12th_Percentage].[All]" allUniqueName="[Table1].[12th_Percentage].[All]" dimensionUniqueName="[Table1]" displayFolder="" count="0" memberValueDatatype="20" unbalanced="0"/>
    <cacheHierarchy uniqueName="[Table1].[Avg_Marks]" caption="Avg_Marks" attribute="1" defaultMemberUniqueName="[Table1].[Avg_Marks].[All]" allUniqueName="[Table1].[Avg_Marks].[All]" dimensionUniqueName="[Table1]" displayFolder="" count="0" memberValueDatatype="5" unbalanced="0"/>
    <cacheHierarchy uniqueName="[Table1].[Course_ID]" caption="Course_ID" attribute="1" defaultMemberUniqueName="[Table1].[Course_ID].[All]" allUniqueName="[Table1].[Course_ID].[All]" dimensionUniqueName="[Table1]" displayFolder="" count="0" memberValueDatatype="130" unbalanced="0"/>
    <cacheHierarchy uniqueName="[Table1].[Course_Name]" caption="Course_Name" attribute="1" defaultMemberUniqueName="[Table1].[Course_Name].[All]" allUniqueName="[Table1].[Course_Name].[All]" dimensionUniqueName="[Table1]" displayFolder="" count="2" memberValueDatatype="130" unbalanced="0"/>
    <cacheHierarchy uniqueName="[Table1].[Total_Fees]" caption="Total_Fees" attribute="1" defaultMemberUniqueName="[Table1].[Total_Fees].[All]" allUniqueName="[Table1].[Total_Fees].[All]" dimensionUniqueName="[Table1]" displayFolder="" count="0" memberValueDatatype="20" unbalanced="0"/>
    <cacheHierarchy uniqueName="[Table1].[Due_Amount]" caption="Due_Amount" attribute="1" defaultMemberUniqueName="[Table1].[Due_Amount].[All]" allUniqueName="[Table1].[Due_Amount].[All]" dimensionUniqueName="[Table1]" displayFolder="" count="0" memberValueDatatype="20" unbalanced="0"/>
    <cacheHierarchy uniqueName="[Table1].[Paid Fees]" caption="Paid Fees" attribute="1" defaultMemberUniqueName="[Table1].[Paid Fees].[All]" allUniqueName="[Table1].[Paid Fees].[All]" dimensionUniqueName="[Table1]" displayFolder="" count="0" memberValueDatatype="20" unbalanced="0"/>
    <cacheHierarchy uniqueName="[Table1].[Inquiry_Date]" caption="Inquiry_Date" attribute="1" defaultMemberUniqueName="[Table1].[Inquiry_Date].[All]" allUniqueName="[Table1].[Inquiry_Date].[All]" dimensionUniqueName="[Table1]" displayFolder="" count="0" memberValueDatatype="130" unbalanced="0"/>
    <cacheHierarchy uniqueName="[Table1].[Enrollment_Date]" caption="Enrollment_Date" attribute="1" defaultMemberUniqueName="[Table1].[Enrollment_Date].[All]" allUniqueName="[Table1].[Enrollment_Date].[All]" dimensionUniqueName="[Table1]" displayFolder="" count="0" memberValueDatatype="130" unbalanced="0"/>
    <cacheHierarchy uniqueName="[Table1].[Converted]" caption="Converted" attribute="1" defaultMemberUniqueName="[Table1].[Converted].[All]" allUniqueName="[Table1].[Converted].[All]" dimensionUniqueName="[Table1]" displayFolder="" count="0" memberValueDatatype="130" unbalanced="0"/>
    <cacheHierarchy uniqueName="[Table1].[Fee_Status]" caption="Fee_Status" attribute="1" defaultMemberUniqueName="[Table1].[Fee_Status].[All]" allUniqueName="[Table1].[Fee_Status].[All]" dimensionUniqueName="[Table1]" displayFolder="" count="2" memberValueDatatype="130" unbalanced="0">
      <fieldsUsage count="2">
        <fieldUsage x="-1"/>
        <fieldUsage x="0"/>
      </fieldsUsage>
    </cacheHierarchy>
    <cacheHierarchy uniqueName="[Table1].[Percentile_Score]" caption="Percentile_Score" attribute="1" defaultMemberUniqueName="[Table1].[Percentile_Score].[All]" allUniqueName="[Table1].[Percentile_Score].[All]" dimensionUniqueName="[Table1]" displayFolder="" count="0"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cacheHierarchy uniqueName="[Table1].[Batch]" caption="Batch" attribute="1" defaultMemberUniqueName="[Table1].[Batch].[All]" allUniqueName="[Table1].[Batch].[All]" dimensionUniqueName="[Table1]" displayFolder="" count="2" memberValueDatatype="130" unbalanced="0">
      <fieldsUsage count="2">
        <fieldUsage x="-1"/>
        <fieldUsage x="2"/>
      </fieldsUsage>
    </cacheHierarchy>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51271527774" backgroundQuery="1" createdVersion="8" refreshedVersion="8" minRefreshableVersion="3" recordCount="0" supportSubquery="1" supportAdvancedDrill="1" xr:uid="{2A48BCAE-01D6-422A-9348-AF75305C7816}">
  <cacheSource type="external" connectionId="1"/>
  <cacheFields count="3">
    <cacheField name="[Measures].[Sum of Paid Fees]" caption="Sum of Paid Fees" numFmtId="0" hierarchy="35" level="32767"/>
    <cacheField name="[Measures].[Sum of Due_Amount]" caption="Sum of Due_Amount" numFmtId="0" hierarchy="36" level="32767"/>
    <cacheField name="[Table1].[Batch].[Batch]" caption="Batch" numFmtId="0" hierarchy="19" level="1">
      <sharedItems containsSemiMixedTypes="0" containsNonDate="0" containsString="0"/>
    </cacheField>
  </cacheFields>
  <cacheHierarchies count="43">
    <cacheHierarchy uniqueName="[Table1].[Student_ID]" caption="Student_ID" attribute="1" defaultMemberUniqueName="[Table1].[Student_ID].[All]" allUniqueName="[Table1].[Student_ID].[All]" dimensionUniqueName="[Table1]" displayFolder="" count="0" memberValueDatatype="2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0" memberValueDatatype="20" unbalanced="0"/>
    <cacheHierarchy uniqueName="[Table1].[12th_Percentage]" caption="12th_Percentage" attribute="1" defaultMemberUniqueName="[Table1].[12th_Percentage].[All]" allUniqueName="[Table1].[12th_Percentage].[All]" dimensionUniqueName="[Table1]" displayFolder="" count="0" memberValueDatatype="20" unbalanced="0"/>
    <cacheHierarchy uniqueName="[Table1].[Avg_Marks]" caption="Avg_Marks" attribute="1" defaultMemberUniqueName="[Table1].[Avg_Marks].[All]" allUniqueName="[Table1].[Avg_Marks].[All]" dimensionUniqueName="[Table1]" displayFolder="" count="0" memberValueDatatype="5" unbalanced="0"/>
    <cacheHierarchy uniqueName="[Table1].[Course_ID]" caption="Course_ID" attribute="1" defaultMemberUniqueName="[Table1].[Course_ID].[All]" allUniqueName="[Table1].[Course_ID].[All]" dimensionUniqueName="[Table1]" displayFolder="" count="0" memberValueDatatype="130" unbalanced="0"/>
    <cacheHierarchy uniqueName="[Table1].[Course_Name]" caption="Course_Name" attribute="1" defaultMemberUniqueName="[Table1].[Course_Name].[All]" allUniqueName="[Table1].[Course_Name].[All]" dimensionUniqueName="[Table1]" displayFolder="" count="2" memberValueDatatype="130" unbalanced="0"/>
    <cacheHierarchy uniqueName="[Table1].[Total_Fees]" caption="Total_Fees" attribute="1" defaultMemberUniqueName="[Table1].[Total_Fees].[All]" allUniqueName="[Table1].[Total_Fees].[All]" dimensionUniqueName="[Table1]" displayFolder="" count="0" memberValueDatatype="20" unbalanced="0"/>
    <cacheHierarchy uniqueName="[Table1].[Due_Amount]" caption="Due_Amount" attribute="1" defaultMemberUniqueName="[Table1].[Due_Amount].[All]" allUniqueName="[Table1].[Due_Amount].[All]" dimensionUniqueName="[Table1]" displayFolder="" count="0" memberValueDatatype="20" unbalanced="0"/>
    <cacheHierarchy uniqueName="[Table1].[Paid Fees]" caption="Paid Fees" attribute="1" defaultMemberUniqueName="[Table1].[Paid Fees].[All]" allUniqueName="[Table1].[Paid Fees].[All]" dimensionUniqueName="[Table1]" displayFolder="" count="0" memberValueDatatype="20" unbalanced="0"/>
    <cacheHierarchy uniqueName="[Table1].[Inquiry_Date]" caption="Inquiry_Date" attribute="1" defaultMemberUniqueName="[Table1].[Inquiry_Date].[All]" allUniqueName="[Table1].[Inquiry_Date].[All]" dimensionUniqueName="[Table1]" displayFolder="" count="0" memberValueDatatype="130" unbalanced="0"/>
    <cacheHierarchy uniqueName="[Table1].[Enrollment_Date]" caption="Enrollment_Date" attribute="1" defaultMemberUniqueName="[Table1].[Enrollment_Date].[All]" allUniqueName="[Table1].[Enrollment_Date].[All]" dimensionUniqueName="[Table1]" displayFolder="" count="0" memberValueDatatype="130" unbalanced="0"/>
    <cacheHierarchy uniqueName="[Table1].[Converted]" caption="Converted" attribute="1" defaultMemberUniqueName="[Table1].[Converted].[All]" allUniqueName="[Table1].[Converted].[All]" dimensionUniqueName="[Table1]" displayFolder="" count="0" memberValueDatatype="130" unbalanced="0"/>
    <cacheHierarchy uniqueName="[Table1].[Fee_Status]" caption="Fee_Status" attribute="1" defaultMemberUniqueName="[Table1].[Fee_Status].[All]" allUniqueName="[Table1].[Fee_Status].[All]" dimensionUniqueName="[Table1]" displayFolder="" count="2" memberValueDatatype="130" unbalanced="0"/>
    <cacheHierarchy uniqueName="[Table1].[Percentile_Score]" caption="Percentile_Score" attribute="1" defaultMemberUniqueName="[Table1].[Percentile_Score].[All]" allUniqueName="[Table1].[Percentile_Score].[All]" dimensionUniqueName="[Table1]" displayFolder="" count="0"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cacheHierarchy uniqueName="[Table1].[Batch]" caption="Batch" attribute="1" defaultMemberUniqueName="[Table1].[Batch].[All]" allUniqueName="[Table1].[Batch].[All]" dimensionUniqueName="[Table1]" displayFolder="" count="2" memberValueDatatype="130" unbalanced="0">
      <fieldsUsage count="2">
        <fieldUsage x="-1"/>
        <fieldUsage x="2"/>
      </fieldsUsage>
    </cacheHierarchy>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hidden="1">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51272800929" backgroundQuery="1" createdVersion="8" refreshedVersion="8" minRefreshableVersion="3" recordCount="0" supportSubquery="1" supportAdvancedDrill="1" xr:uid="{7F9D1BAC-A1E0-4BB0-850D-499B82C44C95}">
  <cacheSource type="external" connectionId="1"/>
  <cacheFields count="3">
    <cacheField name="[Measures].[Count of Fee_Status]" caption="Count of Fee_Status" numFmtId="0" hierarchy="31" level="32767"/>
    <cacheField name="[Table1].[Fee_Status].[Fee_Status]" caption="Fee_Status" numFmtId="0" hierarchy="16" level="1">
      <sharedItems count="3">
        <s v="Paid"/>
        <s v="Partial"/>
        <s v="Pending"/>
      </sharedItems>
    </cacheField>
    <cacheField name="[Table1].[Batch].[Batch]" caption="Batch" numFmtId="0" hierarchy="19" level="1">
      <sharedItems containsSemiMixedTypes="0" containsNonDate="0" containsString="0"/>
    </cacheField>
  </cacheFields>
  <cacheHierarchies count="43">
    <cacheHierarchy uniqueName="[Table1].[Student_ID]" caption="Student_ID" attribute="1" defaultMemberUniqueName="[Table1].[Student_ID].[All]" allUniqueName="[Table1].[Student_ID].[All]" dimensionUniqueName="[Table1]" displayFolder="" count="0" memberValueDatatype="2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0" memberValueDatatype="20" unbalanced="0"/>
    <cacheHierarchy uniqueName="[Table1].[12th_Percentage]" caption="12th_Percentage" attribute="1" defaultMemberUniqueName="[Table1].[12th_Percentage].[All]" allUniqueName="[Table1].[12th_Percentage].[All]" dimensionUniqueName="[Table1]" displayFolder="" count="0" memberValueDatatype="20" unbalanced="0"/>
    <cacheHierarchy uniqueName="[Table1].[Avg_Marks]" caption="Avg_Marks" attribute="1" defaultMemberUniqueName="[Table1].[Avg_Marks].[All]" allUniqueName="[Table1].[Avg_Marks].[All]" dimensionUniqueName="[Table1]" displayFolder="" count="0" memberValueDatatype="5" unbalanced="0"/>
    <cacheHierarchy uniqueName="[Table1].[Course_ID]" caption="Course_ID" attribute="1" defaultMemberUniqueName="[Table1].[Course_ID].[All]" allUniqueName="[Table1].[Course_ID].[All]" dimensionUniqueName="[Table1]" displayFolder="" count="0" memberValueDatatype="130" unbalanced="0"/>
    <cacheHierarchy uniqueName="[Table1].[Course_Name]" caption="Course_Name" attribute="1" defaultMemberUniqueName="[Table1].[Course_Name].[All]" allUniqueName="[Table1].[Course_Name].[All]" dimensionUniqueName="[Table1]" displayFolder="" count="2" memberValueDatatype="130" unbalanced="0"/>
    <cacheHierarchy uniqueName="[Table1].[Total_Fees]" caption="Total_Fees" attribute="1" defaultMemberUniqueName="[Table1].[Total_Fees].[All]" allUniqueName="[Table1].[Total_Fees].[All]" dimensionUniqueName="[Table1]" displayFolder="" count="0" memberValueDatatype="20" unbalanced="0"/>
    <cacheHierarchy uniqueName="[Table1].[Due_Amount]" caption="Due_Amount" attribute="1" defaultMemberUniqueName="[Table1].[Due_Amount].[All]" allUniqueName="[Table1].[Due_Amount].[All]" dimensionUniqueName="[Table1]" displayFolder="" count="0" memberValueDatatype="20" unbalanced="0"/>
    <cacheHierarchy uniqueName="[Table1].[Paid Fees]" caption="Paid Fees" attribute="1" defaultMemberUniqueName="[Table1].[Paid Fees].[All]" allUniqueName="[Table1].[Paid Fees].[All]" dimensionUniqueName="[Table1]" displayFolder="" count="0" memberValueDatatype="20" unbalanced="0"/>
    <cacheHierarchy uniqueName="[Table1].[Inquiry_Date]" caption="Inquiry_Date" attribute="1" defaultMemberUniqueName="[Table1].[Inquiry_Date].[All]" allUniqueName="[Table1].[Inquiry_Date].[All]" dimensionUniqueName="[Table1]" displayFolder="" count="0" memberValueDatatype="130" unbalanced="0"/>
    <cacheHierarchy uniqueName="[Table1].[Enrollment_Date]" caption="Enrollment_Date" attribute="1" defaultMemberUniqueName="[Table1].[Enrollment_Date].[All]" allUniqueName="[Table1].[Enrollment_Date].[All]" dimensionUniqueName="[Table1]" displayFolder="" count="0" memberValueDatatype="130" unbalanced="0"/>
    <cacheHierarchy uniqueName="[Table1].[Converted]" caption="Converted" attribute="1" defaultMemberUniqueName="[Table1].[Converted].[All]" allUniqueName="[Table1].[Converted].[All]" dimensionUniqueName="[Table1]" displayFolder="" count="0" memberValueDatatype="130" unbalanced="0"/>
    <cacheHierarchy uniqueName="[Table1].[Fee_Status]" caption="Fee_Status" attribute="1" defaultMemberUniqueName="[Table1].[Fee_Status].[All]" allUniqueName="[Table1].[Fee_Status].[All]" dimensionUniqueName="[Table1]" displayFolder="" count="2" memberValueDatatype="130" unbalanced="0">
      <fieldsUsage count="2">
        <fieldUsage x="-1"/>
        <fieldUsage x="1"/>
      </fieldsUsage>
    </cacheHierarchy>
    <cacheHierarchy uniqueName="[Table1].[Percentile_Score]" caption="Percentile_Score" attribute="1" defaultMemberUniqueName="[Table1].[Percentile_Score].[All]" allUniqueName="[Table1].[Percentile_Score].[All]" dimensionUniqueName="[Table1]" displayFolder="" count="0"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cacheHierarchy uniqueName="[Table1].[Batch]" caption="Batch" attribute="1" defaultMemberUniqueName="[Table1].[Batch].[All]" allUniqueName="[Table1].[Batch].[All]" dimensionUniqueName="[Table1]" displayFolder="" count="2" memberValueDatatype="130" unbalanced="0">
      <fieldsUsage count="2">
        <fieldUsage x="-1"/>
        <fieldUsage x="2"/>
      </fieldsUsage>
    </cacheHierarchy>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51273611114" backgroundQuery="1" createdVersion="8" refreshedVersion="8" minRefreshableVersion="3" recordCount="0" supportSubquery="1" supportAdvancedDrill="1" xr:uid="{4C53D524-AC48-44CC-BF7A-C2FB8A0108BA}">
  <cacheSource type="external" connectionId="1"/>
  <cacheFields count="2">
    <cacheField name="[Table1].[Percentile_Score].[Percentile_Score]" caption="Percentile_Score" numFmtId="0" hierarchy="17" level="1">
      <sharedItems containsString="0" containsBlank="1" containsNumber="1" minValue="51.07" maxValue="97.46" count="35">
        <m/>
        <n v="51.07"/>
        <n v="52.35"/>
        <n v="52.69"/>
        <n v="53"/>
        <n v="53.73"/>
        <n v="58.99"/>
        <n v="59.23"/>
        <n v="61.28"/>
        <n v="62.16"/>
        <n v="65.010000000000005"/>
        <n v="65.180000000000007"/>
        <n v="68.459999999999994"/>
        <n v="69.650000000000006"/>
        <n v="69.95"/>
        <n v="72.3"/>
        <n v="72.56"/>
        <n v="74.03"/>
        <n v="75.3"/>
        <n v="77.680000000000007"/>
        <n v="80.25"/>
        <n v="80.790000000000006"/>
        <n v="84.71"/>
        <n v="86.16"/>
        <n v="86.37"/>
        <n v="89.58"/>
        <n v="89.6"/>
        <n v="90.15"/>
        <n v="90.26"/>
        <n v="91.59"/>
        <n v="92.02"/>
        <n v="95.41"/>
        <n v="95.81"/>
        <n v="95.86"/>
        <n v="97.46"/>
      </sharedItems>
    </cacheField>
    <cacheField name="[Table1].[Batch].[Batch]" caption="Batch" numFmtId="0" hierarchy="19" level="1">
      <sharedItems containsSemiMixedTypes="0" containsNonDate="0" containsString="0"/>
    </cacheField>
  </cacheFields>
  <cacheHierarchies count="43">
    <cacheHierarchy uniqueName="[Table1].[Student_ID]" caption="Student_ID" attribute="1" defaultMemberUniqueName="[Table1].[Student_ID].[All]" allUniqueName="[Table1].[Student_ID].[All]" dimensionUniqueName="[Table1]" displayFolder="" count="0" memberValueDatatype="2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0" memberValueDatatype="20" unbalanced="0"/>
    <cacheHierarchy uniqueName="[Table1].[12th_Percentage]" caption="12th_Percentage" attribute="1" defaultMemberUniqueName="[Table1].[12th_Percentage].[All]" allUniqueName="[Table1].[12th_Percentage].[All]" dimensionUniqueName="[Table1]" displayFolder="" count="0" memberValueDatatype="20" unbalanced="0"/>
    <cacheHierarchy uniqueName="[Table1].[Avg_Marks]" caption="Avg_Marks" attribute="1" defaultMemberUniqueName="[Table1].[Avg_Marks].[All]" allUniqueName="[Table1].[Avg_Marks].[All]" dimensionUniqueName="[Table1]" displayFolder="" count="0" memberValueDatatype="5" unbalanced="0"/>
    <cacheHierarchy uniqueName="[Table1].[Course_ID]" caption="Course_ID" attribute="1" defaultMemberUniqueName="[Table1].[Course_ID].[All]" allUniqueName="[Table1].[Course_ID].[All]" dimensionUniqueName="[Table1]" displayFolder="" count="0" memberValueDatatype="130" unbalanced="0"/>
    <cacheHierarchy uniqueName="[Table1].[Course_Name]" caption="Course_Name" attribute="1" defaultMemberUniqueName="[Table1].[Course_Name].[All]" allUniqueName="[Table1].[Course_Name].[All]" dimensionUniqueName="[Table1]" displayFolder="" count="2" memberValueDatatype="130" unbalanced="0"/>
    <cacheHierarchy uniqueName="[Table1].[Total_Fees]" caption="Total_Fees" attribute="1" defaultMemberUniqueName="[Table1].[Total_Fees].[All]" allUniqueName="[Table1].[Total_Fees].[All]" dimensionUniqueName="[Table1]" displayFolder="" count="0" memberValueDatatype="20" unbalanced="0"/>
    <cacheHierarchy uniqueName="[Table1].[Due_Amount]" caption="Due_Amount" attribute="1" defaultMemberUniqueName="[Table1].[Due_Amount].[All]" allUniqueName="[Table1].[Due_Amount].[All]" dimensionUniqueName="[Table1]" displayFolder="" count="0" memberValueDatatype="20" unbalanced="0"/>
    <cacheHierarchy uniqueName="[Table1].[Paid Fees]" caption="Paid Fees" attribute="1" defaultMemberUniqueName="[Table1].[Paid Fees].[All]" allUniqueName="[Table1].[Paid Fees].[All]" dimensionUniqueName="[Table1]" displayFolder="" count="0" memberValueDatatype="20" unbalanced="0"/>
    <cacheHierarchy uniqueName="[Table1].[Inquiry_Date]" caption="Inquiry_Date" attribute="1" defaultMemberUniqueName="[Table1].[Inquiry_Date].[All]" allUniqueName="[Table1].[Inquiry_Date].[All]" dimensionUniqueName="[Table1]" displayFolder="" count="0" memberValueDatatype="130" unbalanced="0"/>
    <cacheHierarchy uniqueName="[Table1].[Enrollment_Date]" caption="Enrollment_Date" attribute="1" defaultMemberUniqueName="[Table1].[Enrollment_Date].[All]" allUniqueName="[Table1].[Enrollment_Date].[All]" dimensionUniqueName="[Table1]" displayFolder="" count="0" memberValueDatatype="130" unbalanced="0"/>
    <cacheHierarchy uniqueName="[Table1].[Converted]" caption="Converted" attribute="1" defaultMemberUniqueName="[Table1].[Converted].[All]" allUniqueName="[Table1].[Converted].[All]" dimensionUniqueName="[Table1]" displayFolder="" count="0" memberValueDatatype="130" unbalanced="0"/>
    <cacheHierarchy uniqueName="[Table1].[Fee_Status]" caption="Fee_Status" attribute="1" defaultMemberUniqueName="[Table1].[Fee_Status].[All]" allUniqueName="[Table1].[Fee_Status].[All]" dimensionUniqueName="[Table1]" displayFolder="" count="2" memberValueDatatype="130" unbalanced="0"/>
    <cacheHierarchy uniqueName="[Table1].[Percentile_Score]" caption="Percentile_Score" attribute="1" defaultMemberUniqueName="[Table1].[Percentile_Score].[All]" allUniqueName="[Table1].[Percentile_Score].[All]" dimensionUniqueName="[Table1]" displayFolder="" count="2" memberValueDatatype="5" unbalanced="0">
      <fieldsUsage count="2">
        <fieldUsage x="-1"/>
        <fieldUsage x="0"/>
      </fieldsUsage>
    </cacheHierarchy>
    <cacheHierarchy uniqueName="[Table1].[Completion_Status]" caption="Completion_Status" attribute="1" defaultMemberUniqueName="[Table1].[Completion_Status].[All]" allUniqueName="[Table1].[Completion_Status].[All]" dimensionUniqueName="[Table1]" displayFolder="" count="2" memberValueDatatype="130" unbalanced="0"/>
    <cacheHierarchy uniqueName="[Table1].[Batch]" caption="Batch" attribute="1" defaultMemberUniqueName="[Table1].[Batch].[All]" allUniqueName="[Table1].[Batch].[All]" dimensionUniqueName="[Table1]" displayFolder="" count="2" memberValueDatatype="130" unbalanced="0">
      <fieldsUsage count="2">
        <fieldUsage x="-1"/>
        <fieldUsage x="1"/>
      </fieldsUsage>
    </cacheHierarchy>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hidden="1">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51274421299" backgroundQuery="1" createdVersion="8" refreshedVersion="8" minRefreshableVersion="3" recordCount="0" supportSubquery="1" supportAdvancedDrill="1" xr:uid="{531E6956-65AB-483A-B642-8BF9EEA480AD}">
  <cacheSource type="external" connectionId="1"/>
  <cacheFields count="3">
    <cacheField name="[Table1].[School_Name].[School_Name]" caption="School_Name" numFmtId="0" hierarchy="4" level="1">
      <sharedItems count="10">
        <s v="Chandrapur Public School"/>
        <s v="Govt. Model School"/>
        <s v="Model Convent"/>
        <s v="Mount Carmel School"/>
        <s v="Narayana School"/>
        <s v="National English School"/>
        <s v="St. Mary's"/>
        <s v="Sunrise Academy"/>
        <s v="Vidya Niketan"/>
        <s v="Zilla Parishad High School"/>
      </sharedItems>
    </cacheField>
    <cacheField name="[Measures].[Count of School_Name]" caption="Count of School_Name" numFmtId="0" hierarchy="28" level="32767"/>
    <cacheField name="[Table1].[Batch].[Batch]" caption="Batch" numFmtId="0" hierarchy="19" level="1">
      <sharedItems containsSemiMixedTypes="0" containsNonDate="0" containsString="0"/>
    </cacheField>
  </cacheFields>
  <cacheHierarchies count="43">
    <cacheHierarchy uniqueName="[Table1].[Student_ID]" caption="Student_ID" attribute="1" defaultMemberUniqueName="[Table1].[Student_ID].[All]" allUniqueName="[Table1].[Student_ID].[All]" dimensionUniqueName="[Table1]" displayFolder="" count="0" memberValueDatatype="2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fieldsUsage count="2">
        <fieldUsage x="-1"/>
        <fieldUsage x="0"/>
      </fieldsUsage>
    </cacheHierarchy>
    <cacheHierarchy uniqueName="[Table1].[10th_Percentage]" caption="10th_Percentage" attribute="1" defaultMemberUniqueName="[Table1].[10th_Percentage].[All]" allUniqueName="[Table1].[10th_Percentage].[All]" dimensionUniqueName="[Table1]" displayFolder="" count="0" memberValueDatatype="20" unbalanced="0"/>
    <cacheHierarchy uniqueName="[Table1].[12th_Percentage]" caption="12th_Percentage" attribute="1" defaultMemberUniqueName="[Table1].[12th_Percentage].[All]" allUniqueName="[Table1].[12th_Percentage].[All]" dimensionUniqueName="[Table1]" displayFolder="" count="0" memberValueDatatype="20" unbalanced="0"/>
    <cacheHierarchy uniqueName="[Table1].[Avg_Marks]" caption="Avg_Marks" attribute="1" defaultMemberUniqueName="[Table1].[Avg_Marks].[All]" allUniqueName="[Table1].[Avg_Marks].[All]" dimensionUniqueName="[Table1]" displayFolder="" count="0" memberValueDatatype="5" unbalanced="0"/>
    <cacheHierarchy uniqueName="[Table1].[Course_ID]" caption="Course_ID" attribute="1" defaultMemberUniqueName="[Table1].[Course_ID].[All]" allUniqueName="[Table1].[Course_ID].[All]" dimensionUniqueName="[Table1]" displayFolder="" count="0" memberValueDatatype="130" unbalanced="0"/>
    <cacheHierarchy uniqueName="[Table1].[Course_Name]" caption="Course_Name" attribute="1" defaultMemberUniqueName="[Table1].[Course_Name].[All]" allUniqueName="[Table1].[Course_Name].[All]" dimensionUniqueName="[Table1]" displayFolder="" count="2" memberValueDatatype="130" unbalanced="0"/>
    <cacheHierarchy uniqueName="[Table1].[Total_Fees]" caption="Total_Fees" attribute="1" defaultMemberUniqueName="[Table1].[Total_Fees].[All]" allUniqueName="[Table1].[Total_Fees].[All]" dimensionUniqueName="[Table1]" displayFolder="" count="0" memberValueDatatype="20" unbalanced="0"/>
    <cacheHierarchy uniqueName="[Table1].[Due_Amount]" caption="Due_Amount" attribute="1" defaultMemberUniqueName="[Table1].[Due_Amount].[All]" allUniqueName="[Table1].[Due_Amount].[All]" dimensionUniqueName="[Table1]" displayFolder="" count="0" memberValueDatatype="20" unbalanced="0"/>
    <cacheHierarchy uniqueName="[Table1].[Paid Fees]" caption="Paid Fees" attribute="1" defaultMemberUniqueName="[Table1].[Paid Fees].[All]" allUniqueName="[Table1].[Paid Fees].[All]" dimensionUniqueName="[Table1]" displayFolder="" count="0" memberValueDatatype="20" unbalanced="0"/>
    <cacheHierarchy uniqueName="[Table1].[Inquiry_Date]" caption="Inquiry_Date" attribute="1" defaultMemberUniqueName="[Table1].[Inquiry_Date].[All]" allUniqueName="[Table1].[Inquiry_Date].[All]" dimensionUniqueName="[Table1]" displayFolder="" count="0" memberValueDatatype="130" unbalanced="0"/>
    <cacheHierarchy uniqueName="[Table1].[Enrollment_Date]" caption="Enrollment_Date" attribute="1" defaultMemberUniqueName="[Table1].[Enrollment_Date].[All]" allUniqueName="[Table1].[Enrollment_Date].[All]" dimensionUniqueName="[Table1]" displayFolder="" count="0" memberValueDatatype="130" unbalanced="0"/>
    <cacheHierarchy uniqueName="[Table1].[Converted]" caption="Converted" attribute="1" defaultMemberUniqueName="[Table1].[Converted].[All]" allUniqueName="[Table1].[Converted].[All]" dimensionUniqueName="[Table1]" displayFolder="" count="0" memberValueDatatype="130" unbalanced="0"/>
    <cacheHierarchy uniqueName="[Table1].[Fee_Status]" caption="Fee_Status" attribute="1" defaultMemberUniqueName="[Table1].[Fee_Status].[All]" allUniqueName="[Table1].[Fee_Status].[All]" dimensionUniqueName="[Table1]" displayFolder="" count="2" memberValueDatatype="130" unbalanced="0"/>
    <cacheHierarchy uniqueName="[Table1].[Percentile_Score]" caption="Percentile_Score" attribute="1" defaultMemberUniqueName="[Table1].[Percentile_Score].[All]" allUniqueName="[Table1].[Percentile_Score].[All]" dimensionUniqueName="[Table1]" displayFolder="" count="0"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cacheHierarchy uniqueName="[Table1].[Batch]" caption="Batch" attribute="1" defaultMemberUniqueName="[Table1].[Batch].[All]" allUniqueName="[Table1].[Batch].[All]" dimensionUniqueName="[Table1]" displayFolder="" count="2" memberValueDatatype="130" unbalanced="0">
      <fieldsUsage count="2">
        <fieldUsage x="-1"/>
        <fieldUsage x="2"/>
      </fieldsUsage>
    </cacheHierarchy>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hidden="1">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hidden="1">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dahule" refreshedDate="45747.951275462961" backgroundQuery="1" createdVersion="8" refreshedVersion="8" minRefreshableVersion="3" recordCount="0" supportSubquery="1" supportAdvancedDrill="1" xr:uid="{80651278-7011-4BD5-93DF-0F8C81ECE56B}">
  <cacheSource type="external" connectionId="1"/>
  <cacheFields count="5">
    <cacheField name="[Measures].[Count of Completion_Status]" caption="Count of Completion_Status" numFmtId="0" hierarchy="32" level="32767"/>
    <cacheField name="[Table1].[Converted].[Converted]" caption="Converted" numFmtId="0" hierarchy="15" level="1">
      <sharedItems containsSemiMixedTypes="0" containsNonDate="0" containsString="0"/>
    </cacheField>
    <cacheField name="[Table1].[Course_Name].[Course_Name]" caption="Course_Name" numFmtId="0" hierarchy="9" level="1">
      <sharedItems count="4">
        <s v="Foundation"/>
        <s v="JEE Advanced"/>
        <s v="JEE Mains"/>
        <s v="NEET"/>
      </sharedItems>
    </cacheField>
    <cacheField name="[Table1].[Completion_Status].[Completion_Status]" caption="Completion_Status" numFmtId="0" hierarchy="18" level="1">
      <sharedItems count="2">
        <s v="Completed"/>
        <s v="Exited"/>
      </sharedItems>
    </cacheField>
    <cacheField name="[Table1].[Batch].[Batch]" caption="Batch" numFmtId="0" hierarchy="19" level="1">
      <sharedItems containsSemiMixedTypes="0" containsNonDate="0" containsString="0"/>
    </cacheField>
  </cacheFields>
  <cacheHierarchies count="43">
    <cacheHierarchy uniqueName="[Table1].[Student_ID]" caption="Student_ID" attribute="1" defaultMemberUniqueName="[Table1].[Student_ID].[All]" allUniqueName="[Table1].[Student_ID].[All]" dimensionUniqueName="[Table1]" displayFolder="" count="0" memberValueDatatype="2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School_Name]" caption="School_Name" attribute="1" defaultMemberUniqueName="[Table1].[School_Name].[All]" allUniqueName="[Table1].[School_Name].[All]" dimensionUniqueName="[Table1]" displayFolder="" count="2" memberValueDatatype="130" unbalanced="0"/>
    <cacheHierarchy uniqueName="[Table1].[10th_Percentage]" caption="10th_Percentage" attribute="1" defaultMemberUniqueName="[Table1].[10th_Percentage].[All]" allUniqueName="[Table1].[10th_Percentage].[All]" dimensionUniqueName="[Table1]" displayFolder="" count="0" memberValueDatatype="20" unbalanced="0"/>
    <cacheHierarchy uniqueName="[Table1].[12th_Percentage]" caption="12th_Percentage" attribute="1" defaultMemberUniqueName="[Table1].[12th_Percentage].[All]" allUniqueName="[Table1].[12th_Percentage].[All]" dimensionUniqueName="[Table1]" displayFolder="" count="0" memberValueDatatype="20" unbalanced="0"/>
    <cacheHierarchy uniqueName="[Table1].[Avg_Marks]" caption="Avg_Marks" attribute="1" defaultMemberUniqueName="[Table1].[Avg_Marks].[All]" allUniqueName="[Table1].[Avg_Marks].[All]" dimensionUniqueName="[Table1]" displayFolder="" count="0" memberValueDatatype="5" unbalanced="0"/>
    <cacheHierarchy uniqueName="[Table1].[Course_ID]" caption="Course_ID" attribute="1" defaultMemberUniqueName="[Table1].[Course_ID].[All]" allUniqueName="[Table1].[Course_ID].[All]" dimensionUniqueName="[Table1]" displayFolder="" count="0" memberValueDatatype="130" unbalanced="0"/>
    <cacheHierarchy uniqueName="[Table1].[Course_Name]" caption="Course_Name" attribute="1" defaultMemberUniqueName="[Table1].[Course_Name].[All]" allUniqueName="[Table1].[Course_Name].[All]" dimensionUniqueName="[Table1]" displayFolder="" count="2" memberValueDatatype="130" unbalanced="0">
      <fieldsUsage count="2">
        <fieldUsage x="-1"/>
        <fieldUsage x="2"/>
      </fieldsUsage>
    </cacheHierarchy>
    <cacheHierarchy uniqueName="[Table1].[Total_Fees]" caption="Total_Fees" attribute="1" defaultMemberUniqueName="[Table1].[Total_Fees].[All]" allUniqueName="[Table1].[Total_Fees].[All]" dimensionUniqueName="[Table1]" displayFolder="" count="0" memberValueDatatype="20" unbalanced="0"/>
    <cacheHierarchy uniqueName="[Table1].[Due_Amount]" caption="Due_Amount" attribute="1" defaultMemberUniqueName="[Table1].[Due_Amount].[All]" allUniqueName="[Table1].[Due_Amount].[All]" dimensionUniqueName="[Table1]" displayFolder="" count="0" memberValueDatatype="20" unbalanced="0"/>
    <cacheHierarchy uniqueName="[Table1].[Paid Fees]" caption="Paid Fees" attribute="1" defaultMemberUniqueName="[Table1].[Paid Fees].[All]" allUniqueName="[Table1].[Paid Fees].[All]" dimensionUniqueName="[Table1]" displayFolder="" count="0" memberValueDatatype="20" unbalanced="0"/>
    <cacheHierarchy uniqueName="[Table1].[Inquiry_Date]" caption="Inquiry_Date" attribute="1" defaultMemberUniqueName="[Table1].[Inquiry_Date].[All]" allUniqueName="[Table1].[Inquiry_Date].[All]" dimensionUniqueName="[Table1]" displayFolder="" count="0" memberValueDatatype="130" unbalanced="0"/>
    <cacheHierarchy uniqueName="[Table1].[Enrollment_Date]" caption="Enrollment_Date" attribute="1" defaultMemberUniqueName="[Table1].[Enrollment_Date].[All]" allUniqueName="[Table1].[Enrollment_Date].[All]" dimensionUniqueName="[Table1]" displayFolder="" count="0" memberValueDatatype="130" unbalanced="0"/>
    <cacheHierarchy uniqueName="[Table1].[Converted]" caption="Converted" attribute="1" defaultMemberUniqueName="[Table1].[Converted].[All]" allUniqueName="[Table1].[Converted].[All]" dimensionUniqueName="[Table1]" displayFolder="" count="2" memberValueDatatype="130" unbalanced="0">
      <fieldsUsage count="2">
        <fieldUsage x="-1"/>
        <fieldUsage x="1"/>
      </fieldsUsage>
    </cacheHierarchy>
    <cacheHierarchy uniqueName="[Table1].[Fee_Status]" caption="Fee_Status" attribute="1" defaultMemberUniqueName="[Table1].[Fee_Status].[All]" allUniqueName="[Table1].[Fee_Status].[All]" dimensionUniqueName="[Table1]" displayFolder="" count="2" memberValueDatatype="130" unbalanced="0"/>
    <cacheHierarchy uniqueName="[Table1].[Percentile_Score]" caption="Percentile_Score" attribute="1" defaultMemberUniqueName="[Table1].[Percentile_Score].[All]" allUniqueName="[Table1].[Percentile_Score].[All]" dimensionUniqueName="[Table1]" displayFolder="" count="0" memberValueDatatype="5" unbalanced="0"/>
    <cacheHierarchy uniqueName="[Table1].[Completion_Status]" caption="Completion_Status" attribute="1" defaultMemberUniqueName="[Table1].[Completion_Status].[All]" allUniqueName="[Table1].[Completion_Status].[All]" dimensionUniqueName="[Table1]" displayFolder="" count="2" memberValueDatatype="130" unbalanced="0">
      <fieldsUsage count="2">
        <fieldUsage x="-1"/>
        <fieldUsage x="3"/>
      </fieldsUsage>
    </cacheHierarchy>
    <cacheHierarchy uniqueName="[Table1].[Batch]" caption="Batch" attribute="1" defaultMemberUniqueName="[Table1].[Batch].[All]" allUniqueName="[Table1].[Batch].[All]" dimensionUniqueName="[Table1]" displayFolder="" count="2" memberValueDatatype="130" unbalanced="0">
      <fieldsUsage count="2">
        <fieldUsage x="-1"/>
        <fieldUsage x="4"/>
      </fieldsUsage>
    </cacheHierarchy>
    <cacheHierarchy uniqueName="[Measures].[Total_Inquiries]" caption="Total_Inquiries" measure="1" displayFolder="" measureGroup="Table1" count="0"/>
    <cacheHierarchy uniqueName="[Measures].[Conversion Rate]" caption="Conversion Rat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tudent_ID]" caption="Sum of Student_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Table1"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Distinct Count of Gender]" caption="Distinct 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School_Name]" caption="Count of School_Name" measure="1" displayFolder="" measureGroup="Table1" count="0" hidden="1">
      <extLst>
        <ext xmlns:x15="http://schemas.microsoft.com/office/spreadsheetml/2010/11/main" uri="{B97F6D7D-B522-45F9-BDA1-12C45D357490}">
          <x15:cacheHierarchy aggregatedColumn="4"/>
        </ext>
      </extLst>
    </cacheHierarchy>
    <cacheHierarchy uniqueName="[Measures].[Sum of Percentile_Score]" caption="Sum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Sum of 10th_Percentage]" caption="Sum of 10th_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Fee_Status]" caption="Count of Fee_Status" measure="1" displayFolder="" measureGroup="Table1" count="0" hidden="1">
      <extLst>
        <ext xmlns:x15="http://schemas.microsoft.com/office/spreadsheetml/2010/11/main" uri="{B97F6D7D-B522-45F9-BDA1-12C45D357490}">
          <x15:cacheHierarchy aggregatedColumn="16"/>
        </ext>
      </extLst>
    </cacheHierarchy>
    <cacheHierarchy uniqueName="[Measures].[Count of Completion_Status]" caption="Count of Completion_Status" measure="1" displayFolder="" measureGroup="Table1"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Enrollment_Date]" caption="Count of Enrollment_Date" measure="1" displayFolder="" measureGroup="Table1" count="0" hidden="1">
      <extLst>
        <ext xmlns:x15="http://schemas.microsoft.com/office/spreadsheetml/2010/11/main" uri="{B97F6D7D-B522-45F9-BDA1-12C45D357490}">
          <x15:cacheHierarchy aggregatedColumn="14"/>
        </ext>
      </extLst>
    </cacheHierarchy>
    <cacheHierarchy uniqueName="[Measures].[Sum of Total_Fees]" caption="Sum of Total_Fees" measure="1" displayFolder="" measureGroup="Table1" count="0" hidden="1">
      <extLst>
        <ext xmlns:x15="http://schemas.microsoft.com/office/spreadsheetml/2010/11/main" uri="{B97F6D7D-B522-45F9-BDA1-12C45D357490}">
          <x15:cacheHierarchy aggregatedColumn="10"/>
        </ext>
      </extLst>
    </cacheHierarchy>
    <cacheHierarchy uniqueName="[Measures].[Sum of Paid Fees]" caption="Sum of Paid Fees" measure="1" displayFolder="" measureGroup="Table1" count="0" hidden="1">
      <extLst>
        <ext xmlns:x15="http://schemas.microsoft.com/office/spreadsheetml/2010/11/main" uri="{B97F6D7D-B522-45F9-BDA1-12C45D357490}">
          <x15:cacheHierarchy aggregatedColumn="12"/>
        </ext>
      </extLst>
    </cacheHierarchy>
    <cacheHierarchy uniqueName="[Measures].[Sum of Due_Amount]" caption="Sum of Due_Amount" measure="1" displayFolder="" measureGroup="Table1" count="0" hidden="1">
      <extLst>
        <ext xmlns:x15="http://schemas.microsoft.com/office/spreadsheetml/2010/11/main" uri="{B97F6D7D-B522-45F9-BDA1-12C45D357490}">
          <x15:cacheHierarchy aggregatedColumn="11"/>
        </ext>
      </extLst>
    </cacheHierarchy>
    <cacheHierarchy uniqueName="[Measures].[Average of Percentile_Score]" caption="Average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Course_Name]" caption="Count of Course_Name" measure="1" displayFolder="" measureGroup="Table1" count="0" hidden="1">
      <extLst>
        <ext xmlns:x15="http://schemas.microsoft.com/office/spreadsheetml/2010/11/main" uri="{B97F6D7D-B522-45F9-BDA1-12C45D357490}">
          <x15:cacheHierarchy aggregatedColumn="9"/>
        </ext>
      </extLst>
    </cacheHierarchy>
    <cacheHierarchy uniqueName="[Measures].[Sum of Avg_Marks]" caption="Sum of Avg_Marks" measure="1" displayFolder="" measureGroup="Table1" count="0" hidden="1">
      <extLst>
        <ext xmlns:x15="http://schemas.microsoft.com/office/spreadsheetml/2010/11/main" uri="{B97F6D7D-B522-45F9-BDA1-12C45D357490}">
          <x15:cacheHierarchy aggregatedColumn="7"/>
        </ext>
      </extLst>
    </cacheHierarchy>
    <cacheHierarchy uniqueName="[Measures].[Average of Avg_Marks]" caption="Average of Avg_Marks" measure="1" displayFolder="" measureGroup="Table1" count="0" hidden="1">
      <extLst>
        <ext xmlns:x15="http://schemas.microsoft.com/office/spreadsheetml/2010/11/main" uri="{B97F6D7D-B522-45F9-BDA1-12C45D357490}">
          <x15:cacheHierarchy aggregatedColumn="7"/>
        </ext>
      </extLst>
    </cacheHierarchy>
    <cacheHierarchy uniqueName="[Measures].[Count of Percentile_Score]" caption="Count of Percentile_Score" measure="1" displayFolder="" measureGroup="Table1" count="0" hidden="1">
      <extLst>
        <ext xmlns:x15="http://schemas.microsoft.com/office/spreadsheetml/2010/11/main" uri="{B97F6D7D-B522-45F9-BDA1-12C45D357490}">
          <x15:cacheHierarchy aggregatedColumn="17"/>
        </ext>
      </extLst>
    </cacheHierarchy>
    <cacheHierarchy uniqueName="[Measures].[Count of Batch]" caption="Count of Batc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1A49C-1711-431D-86BE-B672BEC7B9AE}" name="PivotTable1" cacheId="1" applyNumberFormats="0" applyBorderFormats="0" applyFontFormats="0" applyPatternFormats="0" applyAlignmentFormats="0" applyWidthHeightFormats="1" dataCaption="Values" tag="9b7e4e1a-136e-432d-9ebb-c7fbf42cc572" updatedVersion="8" minRefreshableVersion="3" useAutoFormatting="1" subtotalHiddenItems="1" itemPrintTitles="1" createdVersion="8" indent="0" outline="1" outlineData="1" multipleFieldFilters="0" chartFormat="22">
  <location ref="A3:F5" firstHeaderRow="1" firstDataRow="2" firstDataCol="1" rowPageCount="1" colPageCount="1"/>
  <pivotFields count="4">
    <pivotField axis="axisPage" allDrilled="1" subtotalTop="0" showAll="0" dataSourceSort="1" defaultSubtotal="0" defaultAttributeDrillState="1">
      <items count="2">
        <item x="0"/>
        <item s="1" x="1"/>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Items count="1">
    <i/>
  </rowItems>
  <colFields count="1">
    <field x="1"/>
  </colFields>
  <colItems count="5">
    <i>
      <x/>
    </i>
    <i>
      <x v="1"/>
    </i>
    <i>
      <x v="2"/>
    </i>
    <i>
      <x v="3"/>
    </i>
    <i t="grand">
      <x/>
    </i>
  </colItems>
  <pageFields count="1">
    <pageField fld="0" hier="15" name="[Table1].[Converted].&amp;[Yes]" cap="Yes"/>
  </pageFields>
  <dataFields count="1">
    <dataField name="Distinct Count of Student_ID" fld="2" subtotal="count" showDataAs="percentOfTotal" baseField="1" baseItem="0" numFmtId="10">
      <extLst>
        <ext xmlns:x15="http://schemas.microsoft.com/office/spreadsheetml/2010/11/main" uri="{FABC7310-3BB5-11E1-824E-6D434824019B}">
          <x15:dataField isCountDistinct="1"/>
        </ext>
      </extLst>
    </dataField>
  </dataFields>
  <formats count="4">
    <format dxfId="37">
      <pivotArea collapsedLevelsAreSubtotals="1" fieldPosition="0">
        <references count="1">
          <reference field="0" count="1">
            <x v="1"/>
          </reference>
        </references>
      </pivotArea>
    </format>
    <format dxfId="36">
      <pivotArea collapsedLevelsAreSubtotals="1" fieldPosition="0">
        <references count="1">
          <reference field="0" count="1">
            <x v="0"/>
          </reference>
        </references>
      </pivotArea>
    </format>
    <format dxfId="35">
      <pivotArea outline="0" fieldPosition="0">
        <references count="1">
          <reference field="4294967294" count="1">
            <x v="0"/>
          </reference>
        </references>
      </pivotArea>
    </format>
    <format dxfId="34">
      <pivotArea outline="0" collapsedLevelsAreSubtotals="1" fieldPosition="0">
        <references count="1">
          <reference field="1" count="0" selected="0"/>
        </references>
      </pivotArea>
    </format>
  </formats>
  <chartFormats count="14">
    <chartFormat chart="0" format="16" series="1">
      <pivotArea type="data" outline="0" fieldPosition="0">
        <references count="2">
          <reference field="4294967294" count="1" selected="0">
            <x v="0"/>
          </reference>
          <reference field="1" count="1" selected="0">
            <x v="0"/>
          </reference>
        </references>
      </pivotArea>
    </chartFormat>
    <chartFormat chart="0" format="17" series="1">
      <pivotArea type="data" outline="0" fieldPosition="0">
        <references count="2">
          <reference field="4294967294" count="1" selected="0">
            <x v="0"/>
          </reference>
          <reference field="1" count="1" selected="0">
            <x v="1"/>
          </reference>
        </references>
      </pivotArea>
    </chartFormat>
    <chartFormat chart="0" format="18" series="1">
      <pivotArea type="data" outline="0" fieldPosition="0">
        <references count="2">
          <reference field="4294967294" count="1" selected="0">
            <x v="0"/>
          </reference>
          <reference field="1" count="1" selected="0">
            <x v="2"/>
          </reference>
        </references>
      </pivotArea>
    </chartFormat>
    <chartFormat chart="0" format="19" series="1">
      <pivotArea type="data" outline="0" fieldPosition="0">
        <references count="2">
          <reference field="4294967294" count="1" selected="0">
            <x v="0"/>
          </reference>
          <reference field="1" count="1" selected="0">
            <x v="3"/>
          </reference>
        </references>
      </pivotArea>
    </chartFormat>
    <chartFormat chart="17" format="20" series="1">
      <pivotArea type="data" outline="0" fieldPosition="0">
        <references count="2">
          <reference field="4294967294" count="1" selected="0">
            <x v="0"/>
          </reference>
          <reference field="1" count="1" selected="0">
            <x v="0"/>
          </reference>
        </references>
      </pivotArea>
    </chartFormat>
    <chartFormat chart="17" format="21" series="1">
      <pivotArea type="data" outline="0" fieldPosition="0">
        <references count="2">
          <reference field="4294967294" count="1" selected="0">
            <x v="0"/>
          </reference>
          <reference field="1" count="1" selected="0">
            <x v="1"/>
          </reference>
        </references>
      </pivotArea>
    </chartFormat>
    <chartFormat chart="17" format="22" series="1">
      <pivotArea type="data" outline="0" fieldPosition="0">
        <references count="2">
          <reference field="4294967294" count="1" selected="0">
            <x v="0"/>
          </reference>
          <reference field="1" count="1" selected="0">
            <x v="2"/>
          </reference>
        </references>
      </pivotArea>
    </chartFormat>
    <chartFormat chart="17" format="23" series="1">
      <pivotArea type="data" outline="0" fieldPosition="0">
        <references count="2">
          <reference field="4294967294" count="1" selected="0">
            <x v="0"/>
          </reference>
          <reference field="1" count="1" selected="0">
            <x v="3"/>
          </reference>
        </references>
      </pivotArea>
    </chartFormat>
    <chartFormat chart="18" format="24" series="1">
      <pivotArea type="data" outline="0" fieldPosition="0">
        <references count="2">
          <reference field="4294967294" count="1" selected="0">
            <x v="0"/>
          </reference>
          <reference field="1" count="1" selected="0">
            <x v="0"/>
          </reference>
        </references>
      </pivotArea>
    </chartFormat>
    <chartFormat chart="18" format="25" series="1">
      <pivotArea type="data" outline="0" fieldPosition="0">
        <references count="2">
          <reference field="4294967294" count="1" selected="0">
            <x v="0"/>
          </reference>
          <reference field="1" count="1" selected="0">
            <x v="1"/>
          </reference>
        </references>
      </pivotArea>
    </chartFormat>
    <chartFormat chart="18" format="26" series="1">
      <pivotArea type="data" outline="0" fieldPosition="0">
        <references count="2">
          <reference field="4294967294" count="1" selected="0">
            <x v="0"/>
          </reference>
          <reference field="1" count="1" selected="0">
            <x v="2"/>
          </reference>
        </references>
      </pivotArea>
    </chartFormat>
    <chartFormat chart="18" format="27" series="1">
      <pivotArea type="data" outline="0" fieldPosition="0">
        <references count="2">
          <reference field="4294967294" count="1" selected="0">
            <x v="0"/>
          </reference>
          <reference field="1" count="1" selected="0">
            <x v="3"/>
          </reference>
        </references>
      </pivotArea>
    </chartFormat>
    <chartFormat chart="18" format="28">
      <pivotArea type="data" outline="0" fieldPosition="0">
        <references count="2">
          <reference field="4294967294" count="1" selected="0">
            <x v="0"/>
          </reference>
          <reference field="1" count="1" selected="0">
            <x v="3"/>
          </reference>
        </references>
      </pivotArea>
    </chartFormat>
    <chartFormat chart="18" format="29">
      <pivotArea type="data" outline="0" fieldPosition="0">
        <references count="2">
          <reference field="4294967294" count="1" selected="0">
            <x v="0"/>
          </reference>
          <reference field="1" count="1" selected="0">
            <x v="1"/>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Stud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AAAB2B-BE20-4F17-8ACA-717311857291}" name="PivotTable6" cacheId="8" applyNumberFormats="0" applyBorderFormats="0" applyFontFormats="0" applyPatternFormats="0" applyAlignmentFormats="0" applyWidthHeightFormats="1" dataCaption="Values" tag="e41dfc8e-c264-4319-b063-7c6b8e55dad5" updatedVersion="8" minRefreshableVersion="3" useAutoFormatting="1" itemPrintTitles="1" createdVersion="8" indent="0" outline="1" outlineData="1" multipleFieldFilters="0" chartFormat="13">
  <location ref="A3:D9" firstHeaderRow="1" firstDataRow="2" firstDataCol="1" rowPageCount="1" colPageCount="1"/>
  <pivotFields count="5">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5">
    <i>
      <x/>
    </i>
    <i>
      <x v="1"/>
    </i>
    <i>
      <x v="2"/>
    </i>
    <i>
      <x v="3"/>
    </i>
    <i t="grand">
      <x/>
    </i>
  </rowItems>
  <colFields count="1">
    <field x="3"/>
  </colFields>
  <colItems count="3">
    <i>
      <x/>
    </i>
    <i>
      <x v="1"/>
    </i>
    <i t="grand">
      <x/>
    </i>
  </colItems>
  <pageFields count="1">
    <pageField fld="1" hier="15" name="[Table1].[Converted].[All]" cap="All"/>
  </pageFields>
  <dataFields count="1">
    <dataField name="Count of Completion_Status" fld="0" subtotal="count" showDataAs="percentOfCol" baseField="0" baseItem="0" numFmtId="10"/>
  </dataFields>
  <formats count="1">
    <format dxfId="25">
      <pivotArea collapsedLevelsAreSubtotals="1" fieldPosition="0">
        <references count="2">
          <reference field="2" count="0"/>
          <reference field="3" count="0" selected="0"/>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3">
          <reference field="4294967294" count="1" selected="0">
            <x v="0"/>
          </reference>
          <reference field="2" count="1" selected="0">
            <x v="0"/>
          </reference>
          <reference field="3" count="1" selected="0">
            <x v="0"/>
          </reference>
        </references>
      </pivotArea>
    </chartFormat>
    <chartFormat chart="0" format="7">
      <pivotArea type="data" outline="0" fieldPosition="0">
        <references count="3">
          <reference field="4294967294" count="1" selected="0">
            <x v="0"/>
          </reference>
          <reference field="2" count="1" selected="0">
            <x v="1"/>
          </reference>
          <reference field="3" count="1" selected="0">
            <x v="0"/>
          </reference>
        </references>
      </pivotArea>
    </chartFormat>
    <chartFormat chart="0" format="8">
      <pivotArea type="data" outline="0" fieldPosition="0">
        <references count="3">
          <reference field="4294967294" count="1" selected="0">
            <x v="0"/>
          </reference>
          <reference field="2" count="1" selected="0">
            <x v="2"/>
          </reference>
          <reference field="3" count="1" selected="0">
            <x v="0"/>
          </reference>
        </references>
      </pivotArea>
    </chartFormat>
    <chartFormat chart="0" format="9">
      <pivotArea type="data" outline="0" fieldPosition="0">
        <references count="3">
          <reference field="4294967294" count="1" selected="0">
            <x v="0"/>
          </reference>
          <reference field="2" count="1" selected="0">
            <x v="3"/>
          </reference>
          <reference field="3" count="1" selected="0">
            <x v="0"/>
          </reference>
        </references>
      </pivotArea>
    </chartFormat>
    <chartFormat chart="0" format="10">
      <pivotArea type="data" outline="0" fieldPosition="0">
        <references count="3">
          <reference field="4294967294" count="1" selected="0">
            <x v="0"/>
          </reference>
          <reference field="2" count="1" selected="0">
            <x v="0"/>
          </reference>
          <reference field="3" count="1" selected="0">
            <x v="1"/>
          </reference>
        </references>
      </pivotArea>
    </chartFormat>
    <chartFormat chart="0" format="11">
      <pivotArea type="data" outline="0" fieldPosition="0">
        <references count="3">
          <reference field="4294967294" count="1" selected="0">
            <x v="0"/>
          </reference>
          <reference field="2" count="1" selected="0">
            <x v="1"/>
          </reference>
          <reference field="3" count="1" selected="0">
            <x v="1"/>
          </reference>
        </references>
      </pivotArea>
    </chartFormat>
    <chartFormat chart="0" format="12">
      <pivotArea type="data" outline="0" fieldPosition="0">
        <references count="3">
          <reference field="4294967294" count="1" selected="0">
            <x v="0"/>
          </reference>
          <reference field="2" count="1" selected="0">
            <x v="2"/>
          </reference>
          <reference field="3" count="1" selected="0">
            <x v="1"/>
          </reference>
        </references>
      </pivotArea>
    </chartFormat>
    <chartFormat chart="0" format="13">
      <pivotArea type="data" outline="0" fieldPosition="0">
        <references count="3">
          <reference field="4294967294" count="1" selected="0">
            <x v="0"/>
          </reference>
          <reference field="2" count="1" selected="0">
            <x v="3"/>
          </reference>
          <reference field="3" count="1" selected="0">
            <x v="1"/>
          </reference>
        </references>
      </pivotArea>
    </chartFormat>
    <chartFormat chart="8" format="24" series="1">
      <pivotArea type="data" outline="0" fieldPosition="0">
        <references count="2">
          <reference field="4294967294" count="1" selected="0">
            <x v="0"/>
          </reference>
          <reference field="3" count="1" selected="0">
            <x v="0"/>
          </reference>
        </references>
      </pivotArea>
    </chartFormat>
    <chartFormat chart="8" format="25">
      <pivotArea type="data" outline="0" fieldPosition="0">
        <references count="3">
          <reference field="4294967294" count="1" selected="0">
            <x v="0"/>
          </reference>
          <reference field="2" count="1" selected="0">
            <x v="0"/>
          </reference>
          <reference field="3" count="1" selected="0">
            <x v="0"/>
          </reference>
        </references>
      </pivotArea>
    </chartFormat>
    <chartFormat chart="8" format="26">
      <pivotArea type="data" outline="0" fieldPosition="0">
        <references count="3">
          <reference field="4294967294" count="1" selected="0">
            <x v="0"/>
          </reference>
          <reference field="2" count="1" selected="0">
            <x v="1"/>
          </reference>
          <reference field="3" count="1" selected="0">
            <x v="0"/>
          </reference>
        </references>
      </pivotArea>
    </chartFormat>
    <chartFormat chart="8" format="27">
      <pivotArea type="data" outline="0" fieldPosition="0">
        <references count="3">
          <reference field="4294967294" count="1" selected="0">
            <x v="0"/>
          </reference>
          <reference field="2" count="1" selected="0">
            <x v="2"/>
          </reference>
          <reference field="3" count="1" selected="0">
            <x v="0"/>
          </reference>
        </references>
      </pivotArea>
    </chartFormat>
    <chartFormat chart="8" format="28">
      <pivotArea type="data" outline="0" fieldPosition="0">
        <references count="3">
          <reference field="4294967294" count="1" selected="0">
            <x v="0"/>
          </reference>
          <reference field="2" count="1" selected="0">
            <x v="3"/>
          </reference>
          <reference field="3" count="1" selected="0">
            <x v="0"/>
          </reference>
        </references>
      </pivotArea>
    </chartFormat>
    <chartFormat chart="8" format="29" series="1">
      <pivotArea type="data" outline="0" fieldPosition="0">
        <references count="2">
          <reference field="4294967294" count="1" selected="0">
            <x v="0"/>
          </reference>
          <reference field="3" count="1" selected="0">
            <x v="1"/>
          </reference>
        </references>
      </pivotArea>
    </chartFormat>
    <chartFormat chart="8" format="30">
      <pivotArea type="data" outline="0" fieldPosition="0">
        <references count="3">
          <reference field="4294967294" count="1" selected="0">
            <x v="0"/>
          </reference>
          <reference field="2" count="1" selected="0">
            <x v="0"/>
          </reference>
          <reference field="3" count="1" selected="0">
            <x v="1"/>
          </reference>
        </references>
      </pivotArea>
    </chartFormat>
    <chartFormat chart="8" format="31">
      <pivotArea type="data" outline="0" fieldPosition="0">
        <references count="3">
          <reference field="4294967294" count="1" selected="0">
            <x v="0"/>
          </reference>
          <reference field="2" count="1" selected="0">
            <x v="1"/>
          </reference>
          <reference field="3" count="1" selected="0">
            <x v="1"/>
          </reference>
        </references>
      </pivotArea>
    </chartFormat>
    <chartFormat chart="8" format="32">
      <pivotArea type="data" outline="0" fieldPosition="0">
        <references count="3">
          <reference field="4294967294" count="1" selected="0">
            <x v="0"/>
          </reference>
          <reference field="2" count="1" selected="0">
            <x v="2"/>
          </reference>
          <reference field="3" count="1" selected="0">
            <x v="1"/>
          </reference>
        </references>
      </pivotArea>
    </chartFormat>
    <chartFormat chart="8" format="33">
      <pivotArea type="data" outline="0" fieldPosition="0">
        <references count="3">
          <reference field="4294967294" count="1" selected="0">
            <x v="0"/>
          </reference>
          <reference field="2" count="1" selected="0">
            <x v="3"/>
          </reference>
          <reference field="3" count="1" selected="0">
            <x v="1"/>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087F4D7-7C5F-4EAF-8386-ABA4077549C3}" name="PivotTable6" cacheId="9" applyNumberFormats="0" applyBorderFormats="0" applyFontFormats="0" applyPatternFormats="0" applyAlignmentFormats="0" applyWidthHeightFormats="1" dataCaption="Values" tag="052d1469-c92f-48fe-a195-cf75f98967f0" updatedVersion="8" minRefreshableVersion="3" useAutoFormatting="1" subtotalHiddenItems="1" itemPrintTitles="1" createdVersion="8" indent="0" outline="1" outlineData="1" multipleFieldFilters="0" chartFormat="29">
  <location ref="A3:B6"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pageFields count="1">
    <pageField fld="0" hier="15" name="[Table1].[Converted].&amp;[Yes]" cap="Yes"/>
  </pageFields>
  <dataFields count="1">
    <dataField name="Distinct Count of Student_ID" fld="2" subtotal="count" showDataAs="percentOfTotal" baseField="1" baseItem="0" numFmtId="10">
      <extLst>
        <ext xmlns:x15="http://schemas.microsoft.com/office/spreadsheetml/2010/11/main" uri="{FABC7310-3BB5-11E1-824E-6D434824019B}">
          <x15:dataField isCountDistinct="1"/>
        </ext>
      </extLst>
    </dataField>
  </dataFields>
  <formats count="1">
    <format dxfId="24">
      <pivotArea outline="0" collapsedLevelsAreSubtotals="1" fieldPosition="0">
        <references count="1">
          <reference field="1" count="2" selected="0">
            <x v="0"/>
            <x v="1"/>
          </reference>
        </references>
      </pivotArea>
    </format>
  </formats>
  <chartFormats count="9">
    <chartFormat chart="6" format="8" series="1">
      <pivotArea type="data" outline="0" fieldPosition="0">
        <references count="1">
          <reference field="1" count="1" selected="0">
            <x v="1"/>
          </reference>
        </references>
      </pivotArea>
    </chartFormat>
    <chartFormat chart="6" format="9" series="1">
      <pivotArea type="data" outline="0" fieldPosition="0">
        <references count="1">
          <reference field="1" count="1" selected="0">
            <x v="2"/>
          </reference>
        </references>
      </pivotArea>
    </chartFormat>
    <chartFormat chart="6" format="10" series="1">
      <pivotArea type="data" outline="0" fieldPosition="0">
        <references count="1">
          <reference field="1"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2">
          <reference field="4294967294" count="1" selected="0">
            <x v="0"/>
          </reference>
          <reference field="1" count="1" selected="0">
            <x v="1"/>
          </reference>
        </references>
      </pivotArea>
    </chartFormat>
    <chartFormat chart="26" format="18" series="1">
      <pivotArea type="data" outline="0" fieldPosition="0">
        <references count="1">
          <reference field="4294967294" count="1" selected="0">
            <x v="0"/>
          </reference>
        </references>
      </pivotArea>
    </chartFormat>
    <chartFormat chart="26" format="19">
      <pivotArea type="data" outline="0" fieldPosition="0">
        <references count="2">
          <reference field="4294967294" count="1" selected="0">
            <x v="0"/>
          </reference>
          <reference field="1" count="1" selected="0">
            <x v="0"/>
          </reference>
        </references>
      </pivotArea>
    </chartFormat>
    <chartFormat chart="26" format="20">
      <pivotArea type="data" outline="0" fieldPosition="0">
        <references count="2">
          <reference field="4294967294" count="1" selected="0">
            <x v="0"/>
          </reference>
          <reference field="1" count="1" selected="0">
            <x v="1"/>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Converted].&amp;[Yes]"/>
      </members>
    </pivotHierarchy>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Stud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8A7BD5-6B33-4C39-8A8B-FF0D645BB979}" name="PivotTable2"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B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Batch"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62EBCB-0036-47FC-9751-476E714CADA4}" name="PivotTable3"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Gender" fld="0" subtotal="count" showDataAs="percentOfTotal" baseField="0" baseItem="0" numFmtId="10"/>
  </dataFields>
  <formats count="1">
    <format dxfId="33">
      <pivotArea outline="0" collapsedLevelsAreSubtotals="1" fieldPosition="0">
        <references count="1">
          <reference field="1" count="0" selected="0"/>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2">
          <reference field="4294967294" count="1" selected="0">
            <x v="0"/>
          </reference>
          <reference field="1"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F391CB-4AB6-4C85-88E5-176306C88A1F}" name="PivotTable4" cacheId="7" applyNumberFormats="0" applyBorderFormats="0" applyFontFormats="0" applyPatternFormats="0" applyAlignmentFormats="0" applyWidthHeightFormats="1" dataCaption="Values" tag="d1629c03-76f3-42b0-abdd-bb59d243b9a5" updatedVersion="8" minRefreshableVersion="3" useAutoFormatting="1" itemPrintTitles="1" createdVersion="8" indent="0" outline="1" outlineData="1" multipleFieldFilters="0" chartFormat="18">
  <location ref="A3:B14" firstHeaderRow="1" firstDataRow="1" firstDataCol="1"/>
  <pivotFields count="3">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4"/>
    </i>
    <i>
      <x v="5"/>
    </i>
    <i>
      <x v="9"/>
    </i>
    <i>
      <x v="3"/>
    </i>
    <i>
      <x/>
    </i>
    <i>
      <x v="8"/>
    </i>
    <i>
      <x v="2"/>
    </i>
    <i>
      <x v="6"/>
    </i>
    <i>
      <x v="1"/>
    </i>
    <i>
      <x v="7"/>
    </i>
    <i t="grand">
      <x/>
    </i>
  </rowItems>
  <colItems count="1">
    <i/>
  </colItems>
  <dataFields count="1">
    <dataField name="Count of School_Name" fld="1" subtotal="count" showDataAs="percentOfTotal" baseField="0" baseItem="0" numFmtId="10"/>
  </dataFields>
  <formats count="1">
    <format dxfId="32">
      <pivotArea collapsedLevelsAreSubtotals="1" fieldPosition="0">
        <references count="1">
          <reference field="0" count="0"/>
        </references>
      </pivotArea>
    </format>
  </formats>
  <conditionalFormats count="1">
    <conditionalFormat type="all" priority="2">
      <pivotAreas count="1">
        <pivotArea type="data" collapsedLevelsAreSubtotals="1" fieldPosition="0">
          <references count="2">
            <reference field="4294967294" count="1" selected="0">
              <x v="0"/>
            </reference>
            <reference field="0" count="1">
              <x v="4"/>
            </reference>
          </references>
        </pivotArea>
      </pivotAreas>
    </conditionalFormat>
  </conditionalFormats>
  <chartFormats count="12">
    <chartFormat chart="8" format="12"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0" count="1" selected="0">
            <x v="7"/>
          </reference>
        </references>
      </pivotArea>
    </chartFormat>
    <chartFormat chart="11" format="16">
      <pivotArea type="data" outline="0" fieldPosition="0">
        <references count="2">
          <reference field="4294967294" count="1" selected="0">
            <x v="0"/>
          </reference>
          <reference field="0" count="1" selected="0">
            <x v="1"/>
          </reference>
        </references>
      </pivotArea>
    </chartFormat>
    <chartFormat chart="11" format="17">
      <pivotArea type="data" outline="0" fieldPosition="0">
        <references count="2">
          <reference field="4294967294" count="1" selected="0">
            <x v="0"/>
          </reference>
          <reference field="0" count="1" selected="0">
            <x v="6"/>
          </reference>
        </references>
      </pivotArea>
    </chartFormat>
    <chartFormat chart="11" format="18">
      <pivotArea type="data" outline="0" fieldPosition="0">
        <references count="2">
          <reference field="4294967294" count="1" selected="0">
            <x v="0"/>
          </reference>
          <reference field="0" count="1" selected="0">
            <x v="2"/>
          </reference>
        </references>
      </pivotArea>
    </chartFormat>
    <chartFormat chart="11" format="18">
      <pivotArea type="data" outline="0" fieldPosition="0">
        <references count="2">
          <reference field="4294967294" count="1" selected="0">
            <x v="0"/>
          </reference>
          <reference field="0" count="1" selected="0">
            <x v="9"/>
          </reference>
        </references>
      </pivotArea>
    </chartFormat>
    <chartFormat chart="11" format="19">
      <pivotArea type="data" outline="0" fieldPosition="0">
        <references count="2">
          <reference field="4294967294" count="1" selected="0">
            <x v="0"/>
          </reference>
          <reference field="0" count="1" selected="0">
            <x v="5"/>
          </reference>
        </references>
      </pivotArea>
    </chartFormat>
    <chartFormat chart="11" format="20">
      <pivotArea type="data" outline="0" fieldPosition="0">
        <references count="2">
          <reference field="4294967294" count="1" selected="0">
            <x v="0"/>
          </reference>
          <reference field="0" count="1" selected="0">
            <x v="4"/>
          </reference>
        </references>
      </pivotArea>
    </chartFormat>
    <chartFormat chart="11" format="21">
      <pivotArea type="data" outline="0" fieldPosition="0">
        <references count="2">
          <reference field="4294967294" count="1" selected="0">
            <x v="0"/>
          </reference>
          <reference field="0" count="1" selected="0">
            <x v="8"/>
          </reference>
        </references>
      </pivotArea>
    </chartFormat>
    <chartFormat chart="11" format="22">
      <pivotArea type="data" outline="0" fieldPosition="0">
        <references count="2">
          <reference field="4294967294" count="1" selected="0">
            <x v="0"/>
          </reference>
          <reference field="0" count="1" selected="0">
            <x v="0"/>
          </reference>
        </references>
      </pivotArea>
    </chartFormat>
    <chartFormat chart="11" format="23">
      <pivotArea type="data" outline="0" fieldPosition="0">
        <references count="2">
          <reference field="4294967294" count="1" selected="0">
            <x v="0"/>
          </reference>
          <reference field="0" count="1" selected="0">
            <x v="3"/>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091648-F84D-4FB9-A433-0DF3B844EB4F}" name="PivotTable5" cacheId="3" applyNumberFormats="0" applyBorderFormats="0" applyFontFormats="0" applyPatternFormats="0" applyAlignmentFormats="0" applyWidthHeightFormats="1" dataCaption="Values" tag="5ebd2983-fc53-479c-bd1d-96a5c439e913" updatedVersion="8" minRefreshableVersion="3" useAutoFormatting="1" subtotalHiddenItems="1" itemPrintTitles="1" createdVersion="8" indent="0" outline="1" outlineData="1" multipleFieldFilters="0" chartFormat="11">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Fee_Status" fld="1" subtotal="count" baseField="0" baseItem="0" numFmtId="10">
      <extLst>
        <ext xmlns:x14="http://schemas.microsoft.com/office/spreadsheetml/2009/9/main" uri="{E15A36E0-9728-4e99-A89B-3F7291B0FE68}">
          <x14:dataField pivotShowAs="percentOfParentRow"/>
        </ext>
      </extLst>
    </dataField>
  </dataFields>
  <chartFormats count="4">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112305-8474-4A51-8721-646AD3728D2A}" name="PivotTable2" cacheId="2" applyNumberFormats="0" applyBorderFormats="0" applyFontFormats="0" applyPatternFormats="0" applyAlignmentFormats="0" applyWidthHeightFormats="1" dataCaption="Values" tag="893bc270-cdae-474a-9e4c-72109de40166" updatedVersion="8" minRefreshableVersion="3" useAutoFormatting="1" itemPrintTitles="1" createdVersion="8" indent="0" outline="1" outlineData="1" multipleFieldFilters="0" chartFormat="6">
  <location ref="A3:F5" firstHeaderRow="1" firstDataRow="2" firstDataCol="1"/>
  <pivotFields count="3">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Items count="1">
    <i/>
  </rowItems>
  <colFields count="1">
    <field x="1"/>
  </colFields>
  <colItems count="5">
    <i>
      <x/>
    </i>
    <i>
      <x v="1"/>
    </i>
    <i>
      <x v="2"/>
    </i>
    <i>
      <x v="3"/>
    </i>
    <i t="grand">
      <x/>
    </i>
  </colItems>
  <dataFields count="1">
    <dataField name="Count of Enrollment_Date" fld="0" subtotal="count" showDataAs="percentOfTotal" baseField="0" baseItem="0" numFmtId="10"/>
  </dataFields>
  <formats count="2">
    <format dxfId="31">
      <pivotArea outline="0" collapsedLevelsAreSubtotals="1" fieldPosition="0">
        <references count="1">
          <reference field="1" count="1" selected="0">
            <x v="3"/>
          </reference>
        </references>
      </pivotArea>
    </format>
    <format dxfId="30">
      <pivotArea outline="0" collapsedLevelsAreSubtotals="1" fieldPosition="0">
        <references count="1">
          <reference field="1" count="3" selected="0">
            <x v="0"/>
            <x v="1"/>
            <x v="2"/>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581B08-5B0F-4FA7-9590-30B2A4F837E7}" name="PivotTable3" cacheId="4" dataOnRows="1" applyNumberFormats="0" applyBorderFormats="0" applyFontFormats="0" applyPatternFormats="0" applyAlignmentFormats="0" applyWidthHeightFormats="1" dataCaption="Values" tag="312c3700-5853-4d37-b833-f9ade323e7b0" updatedVersion="8" minRefreshableVersion="3" useAutoFormatting="1" subtotalHiddenItems="1" itemPrintTitles="1" createdVersion="8" indent="0" outline="1" outlineData="1" multipleFieldFilters="0" chartFormat="49">
  <location ref="A3:B5" firstHeaderRow="1" firstDataRow="1" firstDataCol="1"/>
  <pivotFields count="3">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Items count="1">
    <i/>
  </colItems>
  <dataFields count="2">
    <dataField name="Paid Fees" fld="0" baseField="0" baseItem="0"/>
    <dataField name="Due_Amount" fld="1" baseField="0" baseItem="0"/>
  </dataFields>
  <formats count="2">
    <format dxfId="29">
      <pivotArea dataOnly="0" labelOnly="1" grandCol="1" outline="0" axis="axisCol" fieldPosition="0"/>
    </format>
    <format dxfId="28">
      <pivotArea outline="0" collapsedLevelsAreSubtotals="1" fieldPosition="0"/>
    </format>
  </formats>
  <chartFormats count="8">
    <chartFormat chart="0" format="160" series="1">
      <pivotArea type="data" outline="0" fieldPosition="0">
        <references count="1">
          <reference field="4294967294" count="1" selected="0">
            <x v="0"/>
          </reference>
        </references>
      </pivotArea>
    </chartFormat>
    <chartFormat chart="0" format="161" series="1">
      <pivotArea type="data" outline="0" fieldPosition="0">
        <references count="1">
          <reference field="4294967294" count="1" selected="0">
            <x v="1"/>
          </reference>
        </references>
      </pivotArea>
    </chartFormat>
    <chartFormat chart="0" format="162">
      <pivotArea type="data" outline="0" fieldPosition="0">
        <references count="1">
          <reference field="4294967294" count="1" selected="0">
            <x v="1"/>
          </reference>
        </references>
      </pivotArea>
    </chartFormat>
    <chartFormat chart="0" format="163">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10" format="170" series="1">
      <pivotArea type="data" outline="0" fieldPosition="0">
        <references count="1">
          <reference field="4294967294" count="1" selected="0">
            <x v="0"/>
          </reference>
        </references>
      </pivotArea>
    </chartFormat>
    <chartFormat chart="10" format="171">
      <pivotArea type="data" outline="0" fieldPosition="0">
        <references count="1">
          <reference field="4294967294" count="1" selected="0">
            <x v="0"/>
          </reference>
        </references>
      </pivotArea>
    </chartFormat>
    <chartFormat chart="10" format="172">
      <pivotArea type="data" outline="0" fieldPosition="0">
        <references count="1">
          <reference field="4294967294" count="1" selected="0">
            <x v="1"/>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aid Fees"/>
    <pivotHierarchy dragToData="1" caption="Due_Am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6B8BF5-D802-4F60-BE8C-64BBD2879C22}" name="PivotTable4" cacheId="5" applyNumberFormats="0" applyBorderFormats="0" applyFontFormats="0" applyPatternFormats="0" applyAlignmentFormats="0" applyWidthHeightFormats="1" dataCaption="Values" tag="9743fbab-a852-4df5-a920-86f5ffb61a29" updatedVersion="8" minRefreshableVersion="3" useAutoFormatting="1" itemPrintTitles="1" createdVersion="8" indent="0" outline="1" outlineData="1" multipleFieldFilters="0" chartFormat="39">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Fee_Status" fld="0" subtotal="count" showDataAs="percentOfTotal" baseField="0" baseItem="0" numFmtId="10"/>
  </dataFields>
  <formats count="1">
    <format dxfId="27">
      <pivotArea collapsedLevelsAreSubtotals="1" fieldPosition="0">
        <references count="1">
          <reference field="1" count="0"/>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1" count="1" selected="0">
            <x v="0"/>
          </reference>
        </references>
      </pivotArea>
    </chartFormat>
    <chartFormat chart="31" format="7">
      <pivotArea type="data" outline="0" fieldPosition="0">
        <references count="2">
          <reference field="4294967294" count="1" selected="0">
            <x v="0"/>
          </reference>
          <reference field="1" count="1" selected="0">
            <x v="1"/>
          </reference>
        </references>
      </pivotArea>
    </chartFormat>
    <chartFormat chart="31" format="8">
      <pivotArea type="data" outline="0" fieldPosition="0">
        <references count="2">
          <reference field="4294967294" count="1" selected="0">
            <x v="0"/>
          </reference>
          <reference field="1" count="1" selected="0">
            <x v="2"/>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080D14-38B9-4401-9EDD-8167468E3A92}" name="PivotTable5" cacheId="6" applyNumberFormats="0" applyBorderFormats="0" applyFontFormats="0" applyPatternFormats="0" applyAlignmentFormats="0" applyWidthHeightFormats="1" dataCaption="Values" tag="da807386-4d25-4a84-b8c6-4cca511f0229" updatedVersion="8" minRefreshableVersion="3" useAutoFormatting="1" itemPrintTitles="1" createdVersion="8" indent="0" outline="1" outlineData="1" multipleFieldFilters="0" chartFormat="3">
  <location ref="A3:A39" firstHeaderRow="1" firstDataRow="1" firstDataCol="1"/>
  <pivotFields count="2">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llDrilled="1" subtotalTop="0" showAll="0" dataSourceSort="1" defaultSubtotal="0" defaultAttributeDrillState="1"/>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centile_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ABF814-3965-4EF4-A5E1-59AE0E649C95}" name="PivotTable8" cacheId="0" applyNumberFormats="0" applyBorderFormats="0" applyFontFormats="0" applyPatternFormats="0" applyAlignmentFormats="0" applyWidthHeightFormats="1" dataCaption="Values" tag="79c521e3-8a9c-433e-a509-6a9f7da47778" updatedVersion="8" minRefreshableVersion="3" useAutoFormatting="1" itemPrintTitles="1" createdVersion="8" indent="0" outline="1" outlineData="1" multipleFieldFilters="0" chartFormat="12">
  <location ref="A3:B8" firstHeaderRow="1" firstDataRow="1" firstDataCol="1"/>
  <pivotFields count="3">
    <pivotField axis="axisRow" allDrilled="1" subtotalTop="0" showAll="0"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Percentile_Score" fld="1" subtotal="average" baseField="0" baseItem="0"/>
  </dataFields>
  <formats count="1">
    <format dxfId="26">
      <pivotArea collapsedLevelsAreSubtotals="1" fieldPosition="0">
        <references count="1">
          <reference field="0" count="0"/>
        </references>
      </pivotArea>
    </format>
  </formats>
  <chartFormats count="4">
    <chartFormat chart="0"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centile_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EE_NEET_Master_Dataset_Upda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verted" xr10:uid="{01D5EC42-3E6A-4EA0-A55F-DF28156C0E43}" sourceName="[Table1].[Converted]">
  <pivotTables>
    <pivotTable tabId="2" name="PivotTable1"/>
  </pivotTables>
  <data>
    <olap pivotCacheId="1397577061">
      <levels count="2">
        <level uniqueName="[Table1].[Converted].[(All)]" sourceCaption="(All)" count="0"/>
        <level uniqueName="[Table1].[Converted].[Converted]" sourceCaption="Converted" count="2">
          <ranges>
            <range startItem="0">
              <i n="[Table1].[Converted].&amp;[No]" c="No"/>
              <i n="[Table1].[Converted].&amp;[Yes]" c="Yes"/>
            </range>
          </ranges>
        </level>
      </levels>
      <selections count="1">
        <selection n="[Table1].[Converted].&amp;[Y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_Name" xr10:uid="{2314A63D-3F20-464D-A676-459C6B8016A3}" sourceName="[Table1].[School_Name]">
  <pivotTables>
    <pivotTable tabId="5" name="PivotTable4"/>
    <pivotTable tabId="15" name="PivotTable8"/>
    <pivotTable tabId="2" name="PivotTable1"/>
    <pivotTable tabId="11" name="PivotTable2"/>
    <pivotTable tabId="6" name="PivotTable5"/>
    <pivotTable tabId="4" name="PivotTable3"/>
    <pivotTable tabId="12" name="PivotTable3"/>
    <pivotTable tabId="13" name="PivotTable4"/>
    <pivotTable tabId="14" name="PivotTable5"/>
    <pivotTable tabId="7" name="PivotTable6"/>
    <pivotTable tabId="19" name="PivotTable6"/>
  </pivotTables>
  <data>
    <olap pivotCacheId="1397577061">
      <levels count="2">
        <level uniqueName="[Table1].[School_Name].[(All)]" sourceCaption="(All)" count="0"/>
        <level uniqueName="[Table1].[School_Name].[School_Name]" sourceCaption="School_Name" count="10">
          <ranges>
            <range startItem="0">
              <i n="[Table1].[School_Name].&amp;[Chandrapur Public School]" c="Chandrapur Public School"/>
              <i n="[Table1].[School_Name].&amp;[Govt. Model School]" c="Govt. Model School"/>
              <i n="[Table1].[School_Name].&amp;[Model Convent]" c="Model Convent"/>
              <i n="[Table1].[School_Name].&amp;[Mount Carmel School]" c="Mount Carmel School"/>
              <i n="[Table1].[School_Name].&amp;[Narayana School]" c="Narayana School"/>
              <i n="[Table1].[School_Name].&amp;[National English School]" c="National English School"/>
              <i n="[Table1].[School_Name].&amp;[St. Mary's]" c="St. Mary's"/>
              <i n="[Table1].[School_Name].&amp;[Sunrise Academy]" c="Sunrise Academy"/>
              <i n="[Table1].[School_Name].&amp;[Vidya Niketan]" c="Vidya Niketan"/>
              <i n="[Table1].[School_Name].&amp;[Zilla Parishad High School]" c="Zilla Parishad High School"/>
            </range>
          </ranges>
        </level>
      </levels>
      <selections count="1">
        <selection n="[Table1].[School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Name" xr10:uid="{B0E53147-2B7E-40A3-B04C-FB887E03A4C7}" sourceName="[Table1].[Course_Name]">
  <pivotTables>
    <pivotTable tabId="15" name="PivotTable8"/>
    <pivotTable tabId="2" name="PivotTable1"/>
    <pivotTable tabId="11" name="PivotTable2"/>
    <pivotTable tabId="6" name="PivotTable5"/>
    <pivotTable tabId="4" name="PivotTable3"/>
    <pivotTable tabId="12" name="PivotTable3"/>
    <pivotTable tabId="13" name="PivotTable4"/>
    <pivotTable tabId="14" name="PivotTable5"/>
    <pivotTable tabId="5" name="PivotTable4"/>
    <pivotTable tabId="7" name="PivotTable6"/>
    <pivotTable tabId="19" name="PivotTable6"/>
  </pivotTables>
  <data>
    <olap pivotCacheId="1397577061">
      <levels count="2">
        <level uniqueName="[Table1].[Course_Name].[(All)]" sourceCaption="(All)" count="0"/>
        <level uniqueName="[Table1].[Course_Name].[Course_Name]" sourceCaption="Course_Name" count="4">
          <ranges>
            <range startItem="0">
              <i n="[Table1].[Course_Name].&amp;[Foundation]" c="Foundation"/>
              <i n="[Table1].[Course_Name].&amp;[JEE Advanced]" c="JEE Advanced"/>
              <i n="[Table1].[Course_Name].&amp;[JEE Mains]" c="JEE Mains"/>
              <i n="[Table1].[Course_Name].&amp;[NEET]" c="NEET"/>
            </range>
          </ranges>
        </level>
      </levels>
      <selections count="1">
        <selection n="[Table1].[Course_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1" xr10:uid="{83248982-B1FB-41F0-855B-DB9F5FD6E0A4}" sourceName="[Table1].[Completion_Status]">
  <pivotTables>
    <pivotTable tabId="19" name="PivotTable6"/>
    <pivotTable tabId="15" name="PivotTable8"/>
    <pivotTable tabId="2" name="PivotTable1"/>
    <pivotTable tabId="11" name="PivotTable2"/>
    <pivotTable tabId="6" name="PivotTable5"/>
    <pivotTable tabId="4" name="PivotTable3"/>
    <pivotTable tabId="12" name="PivotTable3"/>
    <pivotTable tabId="13" name="PivotTable4"/>
    <pivotTable tabId="14" name="PivotTable5"/>
    <pivotTable tabId="5" name="PivotTable4"/>
    <pivotTable tabId="7" name="PivotTable6"/>
  </pivotTables>
  <data>
    <olap pivotCacheId="1397577061">
      <levels count="2">
        <level uniqueName="[Table1].[Completion_Status].[(All)]" sourceCaption="(All)" count="0"/>
        <level uniqueName="[Table1].[Completion_Status].[Completion_Status]" sourceCaption="Completion_Status" count="3">
          <ranges>
            <range startItem="0">
              <i n="[Table1].[Completion_Status].&amp;[Completed]" c="Completed"/>
              <i n="[Table1].[Completion_Status].&amp;[Exited]" c="Exited"/>
              <i n="[Table1].[Completion_Status].&amp;" c="(blank)"/>
            </range>
          </ranges>
        </level>
      </levels>
      <selections count="1">
        <selection n="[Table1].[Completion_Status].[All]"/>
      </selections>
    </olap>
  </data>
  <extLst>
    <x:ext xmlns:x15="http://schemas.microsoft.com/office/spreadsheetml/2010/11/main" uri="{470722E0-AACD-4C17-9CDC-17EF765DBC7E}">
      <x15:slicerCacheHideItemsWithNoData count="1">
        <x15:slicerCacheOlapLevelName uniqueName="[Table1].[Completion_Status].[Completion_Status]"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ch" xr10:uid="{AB8C1792-03EB-46AD-A330-6823F22557AB}" sourceName="[Table1].[Batch]">
  <pivotTables>
    <pivotTable tabId="21" name="PivotTable2"/>
    <pivotTable tabId="15" name="PivotTable8"/>
    <pivotTable tabId="2" name="PivotTable1"/>
    <pivotTable tabId="11" name="PivotTable2"/>
    <pivotTable tabId="6" name="PivotTable5"/>
    <pivotTable tabId="4" name="PivotTable3"/>
    <pivotTable tabId="12" name="PivotTable3"/>
    <pivotTable tabId="13" name="PivotTable4"/>
    <pivotTable tabId="14" name="PivotTable5"/>
    <pivotTable tabId="5" name="PivotTable4"/>
    <pivotTable tabId="7" name="PivotTable6"/>
    <pivotTable tabId="19" name="PivotTable6"/>
  </pivotTables>
  <data>
    <olap pivotCacheId="1397577061">
      <levels count="2">
        <level uniqueName="[Table1].[Batch].[(All)]" sourceCaption="(All)" count="0"/>
        <level uniqueName="[Table1].[Batch].[Batch]" sourceCaption="Batch" count="4">
          <ranges>
            <range startItem="0">
              <i n="[Table1].[Batch].&amp;[Batch 1]" c="Batch 1"/>
              <i n="[Table1].[Batch].&amp;[Batch 2]" c="Batch 2"/>
              <i n="[Table1].[Batch].&amp;[Batch 3]" c="Batch 3"/>
              <i n="[Table1].[Batch].&amp;" c="(blank)"/>
            </range>
          </ranges>
        </level>
      </levels>
      <selections count="1">
        <selection n="[Table1].[Batch].[All]"/>
      </selections>
    </olap>
  </data>
  <extLst>
    <x:ext xmlns:x15="http://schemas.microsoft.com/office/spreadsheetml/2010/11/main" uri="{470722E0-AACD-4C17-9CDC-17EF765DBC7E}">
      <x15:slicerCacheHideItemsWithNoData count="1">
        <x15:slicerCacheOlapLevelName uniqueName="[Table1].[Batch].[Batch]"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166771E-6F78-47E0-9440-BD1BE6908FD0}" sourceName="[Table1].[Gender]">
  <pivotTables>
    <pivotTable tabId="4" name="PivotTable3"/>
    <pivotTable tabId="21" name="PivotTable2"/>
    <pivotTable tabId="15" name="PivotTable8"/>
    <pivotTable tabId="2" name="PivotTable1"/>
    <pivotTable tabId="11" name="PivotTable2"/>
    <pivotTable tabId="6" name="PivotTable5"/>
    <pivotTable tabId="12" name="PivotTable3"/>
    <pivotTable tabId="13" name="PivotTable4"/>
    <pivotTable tabId="14" name="PivotTable5"/>
    <pivotTable tabId="5" name="PivotTable4"/>
    <pivotTable tabId="7" name="PivotTable6"/>
    <pivotTable tabId="19" name="PivotTable6"/>
  </pivotTables>
  <data>
    <olap pivotCacheId="1397577061">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verted" xr10:uid="{B50B5E51-5290-4585-9C06-80744ECB3501}" cache="Slicer_Converted" caption="Converted"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DC8C2B-290D-4439-AEDD-5C86D35EB9E7}" cache="Slicer_Gender" caption="Gender"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letion_Status" xr10:uid="{1EF5A7AB-012B-4481-9013-E751C63EC6FD}" cache="Slicer_Completion_Status1" caption="Completion_Status"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tch" xr10:uid="{421CEFD8-81D9-457E-9E1D-D0F79815EE03}" cache="Slicer_Batch" caption="Batch"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ool_Name" xr10:uid="{115DA48A-380C-4CA9-9D4F-9702A5B2414F}" cache="Slicer_School_Name" caption="SCHOOL" level="1" rowHeight="234950"/>
  <slicer name="Course_Name" xr10:uid="{D6F6E56D-FB7E-40E0-B9BD-23825D8DE328}" cache="Slicer_Course_Name" caption="COURSE" level="1" rowHeight="252000"/>
  <slicer name="Batch 1" xr10:uid="{F0BA5197-6603-4B55-80E1-0035AF909337}" cache="Slicer_Batch" caption="Batch" level="1" rowHeight="234950"/>
  <slicer name="Gender 1" xr10:uid="{3A5FF102-69C9-4BE0-B3FE-E557625BFFF0}" cache="Slicer_Gender" caption="Gender"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83740C-9AC9-4C90-B4D9-4BB6F5A6D6F2}" name="Table1" displayName="Table1" ref="A1:T101" totalsRowShown="0" headerRowDxfId="23" dataDxfId="21" headerRowBorderDxfId="22" tableBorderDxfId="20">
  <autoFilter ref="A1:T101" xr:uid="{00000000-0001-0000-0000-000000000000}"/>
  <tableColumns count="20">
    <tableColumn id="1" xr3:uid="{7B28D983-A4CF-40E4-9DD9-BEED000D3622}" name="Student_ID" dataDxfId="19"/>
    <tableColumn id="2" xr3:uid="{996EC523-BA0E-4B4B-ADC9-7955853FC251}" name="Full_Name" dataDxfId="18"/>
    <tableColumn id="3" xr3:uid="{74301A1C-8DB1-4666-96B0-A2BF35F5FDA6}" name="Age" dataDxfId="17"/>
    <tableColumn id="4" xr3:uid="{618CA3A2-EC68-4179-8668-239675A537DF}" name="Gender" dataDxfId="16"/>
    <tableColumn id="5" xr3:uid="{2DAF4A65-0406-4EAE-8F63-455CDC98BA51}" name="School_Name" dataDxfId="15"/>
    <tableColumn id="6" xr3:uid="{69B1C91D-22BA-407D-AB95-566FE6405E35}" name="10th_Percentage" dataDxfId="14"/>
    <tableColumn id="7" xr3:uid="{79199FC4-E09F-4280-B96A-E26DAA9863B5}" name="12th_Percentage" dataDxfId="13"/>
    <tableColumn id="8" xr3:uid="{CA41ED6A-743D-4652-9D5A-E5D090EDD26E}" name="Avg_Marks" dataDxfId="12"/>
    <tableColumn id="9" xr3:uid="{31EE9560-7F2A-4C93-8BA5-B23003AFB22F}" name="Course_ID" dataDxfId="11"/>
    <tableColumn id="10" xr3:uid="{81D59BB1-653E-481A-AB8E-A13B5A4FD7D3}" name="Course_Name" dataDxfId="10"/>
    <tableColumn id="11" xr3:uid="{CC44D546-9BD1-4B20-983A-7628F90E5D99}" name="Total_Fees" dataDxfId="9"/>
    <tableColumn id="12" xr3:uid="{AE5E7E7D-F585-450F-B029-1E54E12E1C03}" name="Due_Amount" dataDxfId="8"/>
    <tableColumn id="19" xr3:uid="{BEDE2D25-A2C6-4B99-B7B0-9299FFEF0C84}" name="Paid Fees" dataDxfId="7">
      <calculatedColumnFormula>Table1[[#This Row],[Total_Fees]]-Table1[[#This Row],[Due_Amount]]</calculatedColumnFormula>
    </tableColumn>
    <tableColumn id="13" xr3:uid="{3F6620CF-4A0E-4FBE-B158-D12BE5F0925D}" name="Inquiry_Date" dataDxfId="6"/>
    <tableColumn id="14" xr3:uid="{7294E267-6AB7-4A82-84E0-E73D67E10A03}" name="Enrollment_Date" dataDxfId="5"/>
    <tableColumn id="15" xr3:uid="{11A2049A-308B-46EE-90ED-504F900C09CA}" name="Converted" dataDxfId="4"/>
    <tableColumn id="16" xr3:uid="{2A15A068-A5F8-47F3-9C7C-2EB34DE86CC1}" name="Fee_Status" dataDxfId="3"/>
    <tableColumn id="17" xr3:uid="{A8A2E745-23F9-4DFF-BCC4-59C7B07DBC1C}" name="Percentile_Score" dataDxfId="2"/>
    <tableColumn id="18" xr3:uid="{D800E2A2-A5EE-4877-86EF-E85DCD27A455}" name="Completion_Status" dataDxfId="1"/>
    <tableColumn id="20" xr3:uid="{48EDFADB-5AC8-4DC5-A6F0-0FF004D50A07}" name="Batch"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4.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4D00C-C3B6-4F65-970D-07A0AAC1DC7E}">
  <dimension ref="A1:F5"/>
  <sheetViews>
    <sheetView workbookViewId="0">
      <selection activeCell="L22" sqref="L22"/>
    </sheetView>
  </sheetViews>
  <sheetFormatPr defaultRowHeight="14.4" x14ac:dyDescent="0.3"/>
  <cols>
    <col min="1" max="1" width="25.21875" bestFit="1" customWidth="1"/>
    <col min="2" max="2" width="15.5546875" bestFit="1" customWidth="1"/>
    <col min="3" max="3" width="12.5546875" bestFit="1" customWidth="1"/>
    <col min="4" max="4" width="9.21875" bestFit="1" customWidth="1"/>
    <col min="5" max="5" width="5.33203125" bestFit="1" customWidth="1"/>
    <col min="6" max="6" width="10.77734375" bestFit="1" customWidth="1"/>
    <col min="7" max="7" width="12.5546875" bestFit="1" customWidth="1"/>
    <col min="8" max="8" width="9.21875" bestFit="1" customWidth="1"/>
    <col min="9" max="9" width="8" bestFit="1" customWidth="1"/>
    <col min="10" max="10" width="10.77734375" bestFit="1" customWidth="1"/>
  </cols>
  <sheetData>
    <row r="1" spans="1:6" x14ac:dyDescent="0.3">
      <c r="A1" s="3" t="s">
        <v>14</v>
      </c>
      <c r="B1" t="s" vm="2">
        <v>147</v>
      </c>
    </row>
    <row r="3" spans="1:6" x14ac:dyDescent="0.3">
      <c r="B3" s="3" t="s">
        <v>158</v>
      </c>
    </row>
    <row r="4" spans="1:6" x14ac:dyDescent="0.3">
      <c r="B4" t="s">
        <v>53</v>
      </c>
      <c r="C4" t="s">
        <v>56</v>
      </c>
      <c r="D4" t="s">
        <v>54</v>
      </c>
      <c r="E4" t="s">
        <v>55</v>
      </c>
      <c r="F4" t="s">
        <v>156</v>
      </c>
    </row>
    <row r="5" spans="1:6" x14ac:dyDescent="0.3">
      <c r="A5" t="s">
        <v>154</v>
      </c>
      <c r="B5" s="6">
        <v>0.25</v>
      </c>
      <c r="C5" s="6">
        <v>0.34722222222222221</v>
      </c>
      <c r="D5" s="6">
        <v>0.1388888888888889</v>
      </c>
      <c r="E5" s="6">
        <v>0.2638888888888889</v>
      </c>
      <c r="F5"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6F76-765A-41DB-BDAB-E1957B03B4D0}">
  <dimension ref="A1:D9"/>
  <sheetViews>
    <sheetView workbookViewId="0">
      <selection activeCell="L16" sqref="L16"/>
    </sheetView>
  </sheetViews>
  <sheetFormatPr defaultRowHeight="14.4" x14ac:dyDescent="0.3"/>
  <cols>
    <col min="1" max="1" width="25.109375" bestFit="1" customWidth="1"/>
    <col min="2" max="2" width="15.5546875" bestFit="1" customWidth="1"/>
    <col min="3" max="3" width="8" bestFit="1" customWidth="1"/>
    <col min="4" max="4" width="10.77734375" bestFit="1" customWidth="1"/>
    <col min="5" max="5" width="5.33203125" bestFit="1" customWidth="1"/>
    <col min="6" max="6" width="10.77734375" bestFit="1" customWidth="1"/>
  </cols>
  <sheetData>
    <row r="1" spans="1:4" x14ac:dyDescent="0.3">
      <c r="A1" s="3" t="s">
        <v>14</v>
      </c>
      <c r="B1" t="s" vm="1">
        <v>160</v>
      </c>
    </row>
    <row r="3" spans="1:4" x14ac:dyDescent="0.3">
      <c r="A3" s="3" t="s">
        <v>162</v>
      </c>
      <c r="B3" s="3" t="s">
        <v>158</v>
      </c>
    </row>
    <row r="4" spans="1:4" x14ac:dyDescent="0.3">
      <c r="A4" s="3" t="s">
        <v>155</v>
      </c>
      <c r="B4" t="s">
        <v>152</v>
      </c>
      <c r="C4" t="s">
        <v>151</v>
      </c>
      <c r="D4" t="s">
        <v>156</v>
      </c>
    </row>
    <row r="5" spans="1:4" x14ac:dyDescent="0.3">
      <c r="A5" s="4" t="s">
        <v>53</v>
      </c>
      <c r="B5" s="6">
        <v>0.35294117647058826</v>
      </c>
      <c r="C5" s="6">
        <v>0.15789473684210525</v>
      </c>
      <c r="D5" s="5">
        <v>0.25</v>
      </c>
    </row>
    <row r="6" spans="1:4" x14ac:dyDescent="0.3">
      <c r="A6" s="4" t="s">
        <v>56</v>
      </c>
      <c r="B6" s="6">
        <v>0.26470588235294118</v>
      </c>
      <c r="C6" s="6">
        <v>0.42105263157894735</v>
      </c>
      <c r="D6" s="5">
        <v>0.34722222222222221</v>
      </c>
    </row>
    <row r="7" spans="1:4" x14ac:dyDescent="0.3">
      <c r="A7" s="4" t="s">
        <v>54</v>
      </c>
      <c r="B7" s="6">
        <v>0.14705882352941177</v>
      </c>
      <c r="C7" s="6">
        <v>0.13157894736842105</v>
      </c>
      <c r="D7" s="5">
        <v>0.1388888888888889</v>
      </c>
    </row>
    <row r="8" spans="1:4" x14ac:dyDescent="0.3">
      <c r="A8" s="4" t="s">
        <v>55</v>
      </c>
      <c r="B8" s="6">
        <v>0.23529411764705882</v>
      </c>
      <c r="C8" s="6">
        <v>0.28947368421052633</v>
      </c>
      <c r="D8" s="5">
        <v>0.2638888888888889</v>
      </c>
    </row>
    <row r="9" spans="1:4" x14ac:dyDescent="0.3">
      <c r="A9" s="4" t="s">
        <v>156</v>
      </c>
      <c r="B9" s="5">
        <v>1</v>
      </c>
      <c r="C9" s="5">
        <v>1</v>
      </c>
      <c r="D9"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2E5EF-AEC9-4426-9AD9-8C0CB2B8DB0E}">
  <dimension ref="A1:B6"/>
  <sheetViews>
    <sheetView workbookViewId="0">
      <selection activeCell="D4" sqref="D4"/>
    </sheetView>
  </sheetViews>
  <sheetFormatPr defaultRowHeight="14.4" x14ac:dyDescent="0.3"/>
  <cols>
    <col min="1" max="1" width="12.5546875" bestFit="1" customWidth="1"/>
    <col min="2" max="2" width="25.21875" bestFit="1" customWidth="1"/>
    <col min="3" max="3" width="13.5546875" bestFit="1" customWidth="1"/>
    <col min="4" max="6" width="10.77734375" bestFit="1" customWidth="1"/>
  </cols>
  <sheetData>
    <row r="1" spans="1:2" x14ac:dyDescent="0.3">
      <c r="A1" s="3" t="s">
        <v>14</v>
      </c>
      <c r="B1" t="s" vm="2">
        <v>147</v>
      </c>
    </row>
    <row r="3" spans="1:2" x14ac:dyDescent="0.3">
      <c r="A3" s="3" t="s">
        <v>155</v>
      </c>
      <c r="B3" t="s">
        <v>154</v>
      </c>
    </row>
    <row r="4" spans="1:2" x14ac:dyDescent="0.3">
      <c r="A4" s="4" t="s">
        <v>152</v>
      </c>
      <c r="B4" s="6">
        <v>0.47222222222222221</v>
      </c>
    </row>
    <row r="5" spans="1:2" x14ac:dyDescent="0.3">
      <c r="A5" s="4" t="s">
        <v>151</v>
      </c>
      <c r="B5" s="6">
        <v>0.52777777777777779</v>
      </c>
    </row>
    <row r="6" spans="1:2" x14ac:dyDescent="0.3">
      <c r="A6" s="4" t="s">
        <v>156</v>
      </c>
      <c r="B6" s="5">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92A41-C031-4401-AA16-4B9DB172C698}">
  <dimension ref="A3:B7"/>
  <sheetViews>
    <sheetView workbookViewId="0">
      <selection activeCell="P15" sqref="P15"/>
    </sheetView>
  </sheetViews>
  <sheetFormatPr defaultRowHeight="14.4" x14ac:dyDescent="0.3"/>
  <cols>
    <col min="1" max="1" width="12.5546875" bestFit="1" customWidth="1"/>
    <col min="2" max="2" width="13.6640625" bestFit="1" customWidth="1"/>
  </cols>
  <sheetData>
    <row r="3" spans="1:2" x14ac:dyDescent="0.3">
      <c r="A3" s="3" t="s">
        <v>155</v>
      </c>
      <c r="B3" t="s">
        <v>176</v>
      </c>
    </row>
    <row r="4" spans="1:2" x14ac:dyDescent="0.3">
      <c r="A4" s="4" t="s">
        <v>173</v>
      </c>
      <c r="B4">
        <v>15</v>
      </c>
    </row>
    <row r="5" spans="1:2" x14ac:dyDescent="0.3">
      <c r="A5" s="4" t="s">
        <v>174</v>
      </c>
      <c r="B5">
        <v>14</v>
      </c>
    </row>
    <row r="6" spans="1:2" x14ac:dyDescent="0.3">
      <c r="A6" s="4" t="s">
        <v>175</v>
      </c>
      <c r="B6">
        <v>5</v>
      </c>
    </row>
    <row r="7" spans="1:2" x14ac:dyDescent="0.3">
      <c r="A7" s="4" t="s">
        <v>156</v>
      </c>
      <c r="B7">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
  <sheetViews>
    <sheetView workbookViewId="0">
      <selection sqref="A1:XFD1048576"/>
    </sheetView>
  </sheetViews>
  <sheetFormatPr defaultRowHeight="14.4" x14ac:dyDescent="0.3"/>
  <cols>
    <col min="1" max="1" width="12.33203125" style="1" customWidth="1"/>
    <col min="2" max="2" width="15.109375" style="1" customWidth="1"/>
    <col min="3" max="3" width="8.88671875" style="1" customWidth="1"/>
    <col min="4" max="4" width="15.88671875" style="1" bestFit="1" customWidth="1"/>
    <col min="5" max="5" width="21.88671875" style="1" customWidth="1"/>
    <col min="6" max="7" width="17.109375" style="1" customWidth="1"/>
    <col min="8" max="8" width="12.33203125" style="11" customWidth="1"/>
    <col min="9" max="9" width="11.44140625" style="1" customWidth="1"/>
    <col min="10" max="10" width="14.6640625" style="1" customWidth="1"/>
    <col min="11" max="11" width="11.77734375" style="13" customWidth="1"/>
    <col min="12" max="13" width="14.109375" style="13" customWidth="1"/>
    <col min="14" max="14" width="13.77734375" style="8" customWidth="1"/>
    <col min="15" max="15" width="17" style="8" customWidth="1"/>
    <col min="16" max="16" width="11.6640625" style="1" customWidth="1"/>
    <col min="17" max="17" width="12" style="1" customWidth="1"/>
    <col min="18" max="18" width="16.88671875" style="11" customWidth="1"/>
    <col min="19" max="19" width="18.88671875" style="1" customWidth="1"/>
    <col min="20" max="16384" width="8.88671875" style="1"/>
  </cols>
  <sheetData>
    <row r="1" spans="1:20" x14ac:dyDescent="0.3">
      <c r="A1" s="2" t="s">
        <v>0</v>
      </c>
      <c r="B1" s="2" t="s">
        <v>1</v>
      </c>
      <c r="C1" s="2" t="s">
        <v>2</v>
      </c>
      <c r="D1" s="2" t="s">
        <v>3</v>
      </c>
      <c r="E1" s="2" t="s">
        <v>4</v>
      </c>
      <c r="F1" s="2" t="s">
        <v>5</v>
      </c>
      <c r="G1" s="2" t="s">
        <v>6</v>
      </c>
      <c r="H1" s="14" t="s">
        <v>7</v>
      </c>
      <c r="I1" s="2" t="s">
        <v>8</v>
      </c>
      <c r="J1" s="2" t="s">
        <v>9</v>
      </c>
      <c r="K1" s="19" t="s">
        <v>10</v>
      </c>
      <c r="L1" s="19" t="s">
        <v>11</v>
      </c>
      <c r="M1" s="19" t="s">
        <v>165</v>
      </c>
      <c r="N1" s="7" t="s">
        <v>12</v>
      </c>
      <c r="O1" s="7" t="s">
        <v>13</v>
      </c>
      <c r="P1" s="2" t="s">
        <v>14</v>
      </c>
      <c r="Q1" s="2" t="s">
        <v>15</v>
      </c>
      <c r="R1" s="14" t="s">
        <v>16</v>
      </c>
      <c r="S1" s="2" t="s">
        <v>17</v>
      </c>
      <c r="T1" s="2" t="s">
        <v>172</v>
      </c>
    </row>
    <row r="2" spans="1:20" x14ac:dyDescent="0.3">
      <c r="A2" s="1">
        <v>101</v>
      </c>
      <c r="B2" s="1" t="s">
        <v>18</v>
      </c>
      <c r="C2" s="1">
        <v>19</v>
      </c>
      <c r="D2" s="1" t="s">
        <v>38</v>
      </c>
      <c r="E2" s="1" t="s">
        <v>40</v>
      </c>
      <c r="F2" s="1">
        <v>88</v>
      </c>
      <c r="G2" s="1">
        <v>76</v>
      </c>
      <c r="H2" s="11">
        <v>77.75</v>
      </c>
      <c r="I2" s="1" t="s">
        <v>49</v>
      </c>
      <c r="J2" s="1" t="s">
        <v>53</v>
      </c>
      <c r="K2" s="13">
        <v>50000</v>
      </c>
      <c r="M2" s="13">
        <f>Table1[[#This Row],[Total_Fees]]-Table1[[#This Row],[Due_Amount]]</f>
        <v>50000</v>
      </c>
      <c r="N2" s="8" t="s">
        <v>57</v>
      </c>
      <c r="P2" s="1" t="s">
        <v>146</v>
      </c>
    </row>
    <row r="3" spans="1:20" x14ac:dyDescent="0.3">
      <c r="A3" s="1">
        <v>102</v>
      </c>
      <c r="B3" s="1" t="s">
        <v>19</v>
      </c>
      <c r="C3" s="1">
        <v>18</v>
      </c>
      <c r="D3" s="1" t="s">
        <v>39</v>
      </c>
      <c r="E3" s="1" t="s">
        <v>41</v>
      </c>
      <c r="F3" s="1">
        <v>85</v>
      </c>
      <c r="G3" s="1">
        <v>93</v>
      </c>
      <c r="H3" s="11">
        <v>73.33</v>
      </c>
      <c r="I3" s="1" t="s">
        <v>50</v>
      </c>
      <c r="J3" s="1" t="s">
        <v>54</v>
      </c>
      <c r="K3" s="13">
        <v>70000</v>
      </c>
      <c r="L3" s="13">
        <v>22655</v>
      </c>
      <c r="M3" s="13">
        <f>Table1[[#This Row],[Total_Fees]]-Table1[[#This Row],[Due_Amount]]</f>
        <v>47345</v>
      </c>
      <c r="N3" s="8" t="s">
        <v>58</v>
      </c>
      <c r="O3" s="8" t="s">
        <v>58</v>
      </c>
      <c r="P3" s="1" t="s">
        <v>147</v>
      </c>
      <c r="Q3" s="1" t="s">
        <v>148</v>
      </c>
      <c r="S3" s="1" t="s">
        <v>151</v>
      </c>
    </row>
    <row r="4" spans="1:20" x14ac:dyDescent="0.3">
      <c r="A4" s="1">
        <v>103</v>
      </c>
      <c r="B4" s="1" t="s">
        <v>18</v>
      </c>
      <c r="C4" s="1">
        <v>18</v>
      </c>
      <c r="D4" s="1" t="s">
        <v>38</v>
      </c>
      <c r="E4" s="1" t="s">
        <v>42</v>
      </c>
      <c r="F4" s="1">
        <v>81</v>
      </c>
      <c r="G4" s="1">
        <v>77</v>
      </c>
      <c r="H4" s="11">
        <v>62.5</v>
      </c>
      <c r="I4" s="1" t="s">
        <v>51</v>
      </c>
      <c r="J4" s="1" t="s">
        <v>55</v>
      </c>
      <c r="K4" s="13">
        <v>80000</v>
      </c>
      <c r="L4" s="13">
        <v>80000</v>
      </c>
      <c r="M4" s="13">
        <f>Table1[[#This Row],[Total_Fees]]-Table1[[#This Row],[Due_Amount]]</f>
        <v>0</v>
      </c>
      <c r="N4" s="8" t="s">
        <v>59</v>
      </c>
      <c r="O4" s="8" t="s">
        <v>59</v>
      </c>
      <c r="P4" s="1" t="s">
        <v>147</v>
      </c>
      <c r="Q4" s="1" t="s">
        <v>149</v>
      </c>
      <c r="S4" s="1" t="s">
        <v>151</v>
      </c>
    </row>
    <row r="5" spans="1:20" x14ac:dyDescent="0.3">
      <c r="A5" s="1">
        <v>104</v>
      </c>
      <c r="B5" s="1" t="s">
        <v>20</v>
      </c>
      <c r="C5" s="1">
        <v>18</v>
      </c>
      <c r="D5" s="1" t="s">
        <v>38</v>
      </c>
      <c r="E5" s="1" t="s">
        <v>43</v>
      </c>
      <c r="F5" s="1">
        <v>82</v>
      </c>
      <c r="G5" s="1">
        <v>71</v>
      </c>
      <c r="H5" s="11">
        <v>92.25</v>
      </c>
      <c r="I5" s="1" t="s">
        <v>49</v>
      </c>
      <c r="J5" s="1" t="s">
        <v>53</v>
      </c>
      <c r="K5" s="13">
        <v>50000</v>
      </c>
      <c r="L5" s="13">
        <v>50000</v>
      </c>
      <c r="M5" s="13">
        <f>Table1[[#This Row],[Total_Fees]]-Table1[[#This Row],[Due_Amount]]</f>
        <v>0</v>
      </c>
      <c r="N5" s="8" t="s">
        <v>60</v>
      </c>
      <c r="O5" s="8" t="s">
        <v>60</v>
      </c>
      <c r="P5" s="1" t="s">
        <v>147</v>
      </c>
      <c r="Q5" s="1" t="s">
        <v>149</v>
      </c>
      <c r="R5" s="11">
        <v>72.56</v>
      </c>
      <c r="S5" s="1" t="s">
        <v>152</v>
      </c>
      <c r="T5" s="1" t="s">
        <v>173</v>
      </c>
    </row>
    <row r="6" spans="1:20" x14ac:dyDescent="0.3">
      <c r="A6" s="1">
        <v>105</v>
      </c>
      <c r="B6" s="1" t="s">
        <v>19</v>
      </c>
      <c r="C6" s="1">
        <v>18</v>
      </c>
      <c r="D6" s="1" t="s">
        <v>39</v>
      </c>
      <c r="E6" s="1" t="s">
        <v>44</v>
      </c>
      <c r="F6" s="1">
        <v>81</v>
      </c>
      <c r="G6" s="1">
        <v>94</v>
      </c>
      <c r="H6" s="11">
        <v>71.25</v>
      </c>
      <c r="I6" s="1" t="s">
        <v>51</v>
      </c>
      <c r="J6" s="1" t="s">
        <v>55</v>
      </c>
      <c r="K6" s="13">
        <v>80000</v>
      </c>
      <c r="L6" s="13">
        <v>28667</v>
      </c>
      <c r="M6" s="13">
        <f>Table1[[#This Row],[Total_Fees]]-Table1[[#This Row],[Due_Amount]]</f>
        <v>51333</v>
      </c>
      <c r="N6" s="8" t="s">
        <v>61</v>
      </c>
      <c r="O6" s="8" t="s">
        <v>61</v>
      </c>
      <c r="P6" s="1" t="s">
        <v>147</v>
      </c>
      <c r="Q6" s="1" t="s">
        <v>148</v>
      </c>
      <c r="R6" s="11">
        <v>95.41</v>
      </c>
      <c r="S6" s="1" t="s">
        <v>152</v>
      </c>
      <c r="T6" s="1" t="s">
        <v>173</v>
      </c>
    </row>
    <row r="7" spans="1:20" x14ac:dyDescent="0.3">
      <c r="A7" s="1">
        <v>106</v>
      </c>
      <c r="B7" s="1" t="s">
        <v>21</v>
      </c>
      <c r="C7" s="1">
        <v>18</v>
      </c>
      <c r="D7" s="1" t="s">
        <v>39</v>
      </c>
      <c r="E7" s="1" t="s">
        <v>41</v>
      </c>
      <c r="F7" s="1">
        <v>79</v>
      </c>
      <c r="G7" s="1">
        <v>92</v>
      </c>
      <c r="H7" s="11">
        <v>83</v>
      </c>
      <c r="I7" s="1" t="s">
        <v>52</v>
      </c>
      <c r="J7" s="1" t="s">
        <v>56</v>
      </c>
      <c r="K7" s="13">
        <v>90000</v>
      </c>
      <c r="M7" s="13">
        <f>Table1[[#This Row],[Total_Fees]]-Table1[[#This Row],[Due_Amount]]</f>
        <v>90000</v>
      </c>
      <c r="N7" s="8" t="s">
        <v>62</v>
      </c>
      <c r="P7" s="1" t="s">
        <v>146</v>
      </c>
    </row>
    <row r="8" spans="1:20" x14ac:dyDescent="0.3">
      <c r="A8" s="1">
        <v>107</v>
      </c>
      <c r="B8" s="1" t="s">
        <v>22</v>
      </c>
      <c r="C8" s="1">
        <v>18</v>
      </c>
      <c r="D8" s="1" t="s">
        <v>38</v>
      </c>
      <c r="E8" s="1" t="s">
        <v>44</v>
      </c>
      <c r="F8" s="1">
        <v>81</v>
      </c>
      <c r="G8" s="1">
        <v>80</v>
      </c>
      <c r="H8" s="11">
        <v>69.25</v>
      </c>
      <c r="I8" s="1" t="s">
        <v>51</v>
      </c>
      <c r="J8" s="1" t="s">
        <v>55</v>
      </c>
      <c r="K8" s="13">
        <v>80000</v>
      </c>
      <c r="L8" s="13">
        <v>20114</v>
      </c>
      <c r="M8" s="13">
        <f>Table1[[#This Row],[Total_Fees]]-Table1[[#This Row],[Due_Amount]]</f>
        <v>59886</v>
      </c>
      <c r="N8" s="8" t="s">
        <v>63</v>
      </c>
      <c r="O8" s="8" t="s">
        <v>63</v>
      </c>
      <c r="P8" s="1" t="s">
        <v>147</v>
      </c>
      <c r="Q8" s="1" t="s">
        <v>148</v>
      </c>
      <c r="R8" s="11">
        <v>69.650000000000006</v>
      </c>
      <c r="S8" s="1" t="s">
        <v>152</v>
      </c>
      <c r="T8" s="1" t="s">
        <v>173</v>
      </c>
    </row>
    <row r="9" spans="1:20" x14ac:dyDescent="0.3">
      <c r="A9" s="1">
        <v>108</v>
      </c>
      <c r="B9" s="1" t="s">
        <v>23</v>
      </c>
      <c r="C9" s="1">
        <v>19</v>
      </c>
      <c r="D9" s="1" t="s">
        <v>38</v>
      </c>
      <c r="E9" s="1" t="s">
        <v>45</v>
      </c>
      <c r="F9" s="1">
        <v>87</v>
      </c>
      <c r="G9" s="1">
        <v>75</v>
      </c>
      <c r="H9" s="11">
        <v>88.5</v>
      </c>
      <c r="I9" s="1" t="s">
        <v>51</v>
      </c>
      <c r="J9" s="1" t="s">
        <v>55</v>
      </c>
      <c r="K9" s="13">
        <v>80000</v>
      </c>
      <c r="L9" s="13">
        <v>0</v>
      </c>
      <c r="M9" s="13">
        <f>Table1[[#This Row],[Total_Fees]]-Table1[[#This Row],[Due_Amount]]</f>
        <v>80000</v>
      </c>
      <c r="N9" s="8" t="s">
        <v>64</v>
      </c>
      <c r="O9" s="8" t="s">
        <v>64</v>
      </c>
      <c r="P9" s="1" t="s">
        <v>147</v>
      </c>
      <c r="Q9" s="1" t="s">
        <v>150</v>
      </c>
      <c r="R9" s="11">
        <v>69.95</v>
      </c>
      <c r="S9" s="1" t="s">
        <v>152</v>
      </c>
      <c r="T9" s="1" t="s">
        <v>173</v>
      </c>
    </row>
    <row r="10" spans="1:20" x14ac:dyDescent="0.3">
      <c r="A10" s="1">
        <v>109</v>
      </c>
      <c r="B10" s="1" t="s">
        <v>20</v>
      </c>
      <c r="C10" s="1">
        <v>19</v>
      </c>
      <c r="D10" s="1" t="s">
        <v>38</v>
      </c>
      <c r="E10" s="1" t="s">
        <v>46</v>
      </c>
      <c r="F10" s="1">
        <v>81</v>
      </c>
      <c r="G10" s="1">
        <v>83</v>
      </c>
      <c r="H10" s="11">
        <v>80.25</v>
      </c>
      <c r="I10" s="1" t="s">
        <v>51</v>
      </c>
      <c r="J10" s="1" t="s">
        <v>55</v>
      </c>
      <c r="K10" s="13">
        <v>80000</v>
      </c>
      <c r="L10" s="13">
        <v>80000</v>
      </c>
      <c r="M10" s="13">
        <f>Table1[[#This Row],[Total_Fees]]-Table1[[#This Row],[Due_Amount]]</f>
        <v>0</v>
      </c>
      <c r="N10" s="8" t="s">
        <v>65</v>
      </c>
      <c r="O10" s="8" t="s">
        <v>65</v>
      </c>
      <c r="P10" s="1" t="s">
        <v>147</v>
      </c>
      <c r="Q10" s="1" t="s">
        <v>149</v>
      </c>
      <c r="R10" s="11">
        <v>61.28</v>
      </c>
      <c r="S10" s="1" t="s">
        <v>152</v>
      </c>
      <c r="T10" s="1" t="s">
        <v>173</v>
      </c>
    </row>
    <row r="11" spans="1:20" x14ac:dyDescent="0.3">
      <c r="A11" s="1">
        <v>110</v>
      </c>
      <c r="B11" s="1" t="s">
        <v>24</v>
      </c>
      <c r="C11" s="1">
        <v>19</v>
      </c>
      <c r="D11" s="1" t="s">
        <v>38</v>
      </c>
      <c r="E11" s="1" t="s">
        <v>41</v>
      </c>
      <c r="F11" s="1">
        <v>78</v>
      </c>
      <c r="G11" s="1">
        <v>92</v>
      </c>
      <c r="H11" s="11">
        <v>85.75</v>
      </c>
      <c r="I11" s="1" t="s">
        <v>51</v>
      </c>
      <c r="J11" s="1" t="s">
        <v>55</v>
      </c>
      <c r="K11" s="13">
        <v>80000</v>
      </c>
      <c r="M11" s="13">
        <f>Table1[[#This Row],[Total_Fees]]-Table1[[#This Row],[Due_Amount]]</f>
        <v>80000</v>
      </c>
      <c r="N11" s="8" t="s">
        <v>66</v>
      </c>
      <c r="P11" s="1" t="s">
        <v>146</v>
      </c>
    </row>
    <row r="12" spans="1:20" x14ac:dyDescent="0.3">
      <c r="A12" s="1">
        <v>111</v>
      </c>
      <c r="B12" s="1" t="s">
        <v>25</v>
      </c>
      <c r="C12" s="1">
        <v>19</v>
      </c>
      <c r="D12" s="1" t="s">
        <v>39</v>
      </c>
      <c r="E12" s="1" t="s">
        <v>153</v>
      </c>
      <c r="F12" s="1">
        <v>94</v>
      </c>
      <c r="G12" s="1">
        <v>95</v>
      </c>
      <c r="H12" s="11">
        <v>63.67</v>
      </c>
      <c r="I12" s="1" t="s">
        <v>50</v>
      </c>
      <c r="J12" s="1" t="s">
        <v>54</v>
      </c>
      <c r="K12" s="13">
        <v>70000</v>
      </c>
      <c r="M12" s="13">
        <f>Table1[[#This Row],[Total_Fees]]-Table1[[#This Row],[Due_Amount]]</f>
        <v>70000</v>
      </c>
      <c r="N12" s="8" t="s">
        <v>67</v>
      </c>
      <c r="P12" s="1" t="s">
        <v>146</v>
      </c>
    </row>
    <row r="13" spans="1:20" x14ac:dyDescent="0.3">
      <c r="A13" s="1">
        <v>112</v>
      </c>
      <c r="B13" s="1" t="s">
        <v>26</v>
      </c>
      <c r="C13" s="1">
        <v>18</v>
      </c>
      <c r="D13" s="1" t="s">
        <v>39</v>
      </c>
      <c r="E13" s="1" t="s">
        <v>47</v>
      </c>
      <c r="F13" s="1">
        <v>91</v>
      </c>
      <c r="G13" s="1">
        <v>78</v>
      </c>
      <c r="H13" s="11">
        <v>70.5</v>
      </c>
      <c r="I13" s="1" t="s">
        <v>49</v>
      </c>
      <c r="J13" s="1" t="s">
        <v>53</v>
      </c>
      <c r="K13" s="13">
        <v>50000</v>
      </c>
      <c r="L13" s="13">
        <v>50000</v>
      </c>
      <c r="M13" s="13">
        <f>Table1[[#This Row],[Total_Fees]]-Table1[[#This Row],[Due_Amount]]</f>
        <v>0</v>
      </c>
      <c r="N13" s="8" t="s">
        <v>68</v>
      </c>
      <c r="O13" s="8" t="s">
        <v>68</v>
      </c>
      <c r="P13" s="1" t="s">
        <v>147</v>
      </c>
      <c r="Q13" s="1" t="s">
        <v>149</v>
      </c>
      <c r="R13" s="11">
        <v>53</v>
      </c>
      <c r="S13" s="1" t="s">
        <v>152</v>
      </c>
      <c r="T13" s="1" t="s">
        <v>173</v>
      </c>
    </row>
    <row r="14" spans="1:20" x14ac:dyDescent="0.3">
      <c r="A14" s="1">
        <v>113</v>
      </c>
      <c r="B14" s="1" t="s">
        <v>18</v>
      </c>
      <c r="C14" s="1">
        <v>18</v>
      </c>
      <c r="D14" s="1" t="s">
        <v>38</v>
      </c>
      <c r="E14" s="1" t="s">
        <v>44</v>
      </c>
      <c r="F14" s="1">
        <v>90</v>
      </c>
      <c r="G14" s="1">
        <v>70</v>
      </c>
      <c r="H14" s="11">
        <v>70</v>
      </c>
      <c r="I14" s="1" t="s">
        <v>52</v>
      </c>
      <c r="J14" s="1" t="s">
        <v>56</v>
      </c>
      <c r="K14" s="13">
        <v>90000</v>
      </c>
      <c r="L14" s="13">
        <v>0</v>
      </c>
      <c r="M14" s="13">
        <f>Table1[[#This Row],[Total_Fees]]-Table1[[#This Row],[Due_Amount]]</f>
        <v>90000</v>
      </c>
      <c r="N14" s="8" t="s">
        <v>69</v>
      </c>
      <c r="O14" s="8" t="s">
        <v>69</v>
      </c>
      <c r="P14" s="1" t="s">
        <v>147</v>
      </c>
      <c r="Q14" s="1" t="s">
        <v>150</v>
      </c>
      <c r="R14" s="11">
        <v>53.73</v>
      </c>
      <c r="S14" s="1" t="s">
        <v>152</v>
      </c>
      <c r="T14" s="1" t="s">
        <v>173</v>
      </c>
    </row>
    <row r="15" spans="1:20" x14ac:dyDescent="0.3">
      <c r="A15" s="1">
        <v>114</v>
      </c>
      <c r="B15" s="1" t="s">
        <v>27</v>
      </c>
      <c r="C15" s="1">
        <v>18</v>
      </c>
      <c r="D15" s="1" t="s">
        <v>38</v>
      </c>
      <c r="E15" s="1" t="s">
        <v>43</v>
      </c>
      <c r="F15" s="1">
        <v>88</v>
      </c>
      <c r="G15" s="1">
        <v>84</v>
      </c>
      <c r="H15" s="11">
        <v>63.33</v>
      </c>
      <c r="I15" s="1" t="s">
        <v>50</v>
      </c>
      <c r="J15" s="1" t="s">
        <v>54</v>
      </c>
      <c r="K15" s="13">
        <v>70000</v>
      </c>
      <c r="M15" s="13">
        <f>Table1[[#This Row],[Total_Fees]]-Table1[[#This Row],[Due_Amount]]</f>
        <v>70000</v>
      </c>
      <c r="N15" s="8" t="s">
        <v>70</v>
      </c>
      <c r="P15" s="1" t="s">
        <v>146</v>
      </c>
    </row>
    <row r="16" spans="1:20" x14ac:dyDescent="0.3">
      <c r="A16" s="1">
        <v>115</v>
      </c>
      <c r="B16" s="1" t="s">
        <v>28</v>
      </c>
      <c r="C16" s="1">
        <v>18</v>
      </c>
      <c r="D16" s="1" t="s">
        <v>39</v>
      </c>
      <c r="E16" s="1" t="s">
        <v>42</v>
      </c>
      <c r="F16" s="1">
        <v>78</v>
      </c>
      <c r="G16" s="1">
        <v>82</v>
      </c>
      <c r="H16" s="11">
        <v>74.75</v>
      </c>
      <c r="I16" s="1" t="s">
        <v>49</v>
      </c>
      <c r="J16" s="1" t="s">
        <v>53</v>
      </c>
      <c r="K16" s="13">
        <v>50000</v>
      </c>
      <c r="L16" s="13">
        <v>7852</v>
      </c>
      <c r="M16" s="13">
        <f>Table1[[#This Row],[Total_Fees]]-Table1[[#This Row],[Due_Amount]]</f>
        <v>42148</v>
      </c>
      <c r="N16" s="8" t="s">
        <v>71</v>
      </c>
      <c r="O16" s="8" t="s">
        <v>71</v>
      </c>
      <c r="P16" s="1" t="s">
        <v>147</v>
      </c>
      <c r="Q16" s="1" t="s">
        <v>148</v>
      </c>
      <c r="R16" s="11">
        <v>80.25</v>
      </c>
      <c r="S16" s="1" t="s">
        <v>152</v>
      </c>
      <c r="T16" s="1" t="s">
        <v>173</v>
      </c>
    </row>
    <row r="17" spans="1:20" x14ac:dyDescent="0.3">
      <c r="A17" s="1">
        <v>116</v>
      </c>
      <c r="B17" s="1" t="s">
        <v>29</v>
      </c>
      <c r="C17" s="1">
        <v>18</v>
      </c>
      <c r="D17" s="1" t="s">
        <v>39</v>
      </c>
      <c r="E17" s="1" t="s">
        <v>40</v>
      </c>
      <c r="F17" s="1">
        <v>84</v>
      </c>
      <c r="G17" s="1">
        <v>76</v>
      </c>
      <c r="H17" s="11">
        <v>68</v>
      </c>
      <c r="I17" s="1" t="s">
        <v>49</v>
      </c>
      <c r="J17" s="1" t="s">
        <v>53</v>
      </c>
      <c r="K17" s="13">
        <v>50000</v>
      </c>
      <c r="M17" s="13">
        <f>Table1[[#This Row],[Total_Fees]]-Table1[[#This Row],[Due_Amount]]</f>
        <v>50000</v>
      </c>
      <c r="N17" s="8" t="s">
        <v>72</v>
      </c>
      <c r="P17" s="1" t="s">
        <v>146</v>
      </c>
    </row>
    <row r="18" spans="1:20" x14ac:dyDescent="0.3">
      <c r="A18" s="1">
        <v>117</v>
      </c>
      <c r="B18" s="1" t="s">
        <v>30</v>
      </c>
      <c r="C18" s="1">
        <v>18</v>
      </c>
      <c r="D18" s="1" t="s">
        <v>39</v>
      </c>
      <c r="E18" s="1" t="s">
        <v>153</v>
      </c>
      <c r="F18" s="1">
        <v>75</v>
      </c>
      <c r="G18" s="1">
        <v>74</v>
      </c>
      <c r="H18" s="11">
        <v>74</v>
      </c>
      <c r="I18" s="1" t="s">
        <v>51</v>
      </c>
      <c r="J18" s="1" t="s">
        <v>55</v>
      </c>
      <c r="K18" s="13">
        <v>80000</v>
      </c>
      <c r="L18" s="13">
        <v>19929</v>
      </c>
      <c r="M18" s="13">
        <f>Table1[[#This Row],[Total_Fees]]-Table1[[#This Row],[Due_Amount]]</f>
        <v>60071</v>
      </c>
      <c r="N18" s="8" t="s">
        <v>73</v>
      </c>
      <c r="O18" s="8" t="s">
        <v>73</v>
      </c>
      <c r="P18" s="1" t="s">
        <v>147</v>
      </c>
      <c r="Q18" s="1" t="s">
        <v>148</v>
      </c>
      <c r="S18" s="1" t="s">
        <v>151</v>
      </c>
    </row>
    <row r="19" spans="1:20" x14ac:dyDescent="0.3">
      <c r="A19" s="1">
        <v>118</v>
      </c>
      <c r="B19" s="1" t="s">
        <v>21</v>
      </c>
      <c r="C19" s="1">
        <v>18</v>
      </c>
      <c r="D19" s="1" t="s">
        <v>39</v>
      </c>
      <c r="E19" s="1" t="s">
        <v>42</v>
      </c>
      <c r="F19" s="1">
        <v>75</v>
      </c>
      <c r="G19" s="1">
        <v>71</v>
      </c>
      <c r="H19" s="11">
        <v>75.75</v>
      </c>
      <c r="I19" s="1" t="s">
        <v>51</v>
      </c>
      <c r="J19" s="1" t="s">
        <v>55</v>
      </c>
      <c r="K19" s="13">
        <v>80000</v>
      </c>
      <c r="L19" s="13">
        <v>0</v>
      </c>
      <c r="M19" s="13">
        <f>Table1[[#This Row],[Total_Fees]]-Table1[[#This Row],[Due_Amount]]</f>
        <v>80000</v>
      </c>
      <c r="N19" s="8" t="s">
        <v>74</v>
      </c>
      <c r="O19" s="8" t="s">
        <v>74</v>
      </c>
      <c r="P19" s="1" t="s">
        <v>147</v>
      </c>
      <c r="Q19" s="1" t="s">
        <v>150</v>
      </c>
      <c r="R19" s="11">
        <v>95.81</v>
      </c>
      <c r="S19" s="1" t="s">
        <v>152</v>
      </c>
      <c r="T19" s="1" t="s">
        <v>173</v>
      </c>
    </row>
    <row r="20" spans="1:20" x14ac:dyDescent="0.3">
      <c r="A20" s="1">
        <v>119</v>
      </c>
      <c r="B20" s="1" t="s">
        <v>21</v>
      </c>
      <c r="C20" s="1">
        <v>17</v>
      </c>
      <c r="D20" s="1" t="s">
        <v>39</v>
      </c>
      <c r="E20" s="1" t="s">
        <v>46</v>
      </c>
      <c r="F20" s="1">
        <v>75</v>
      </c>
      <c r="G20" s="1">
        <v>79</v>
      </c>
      <c r="H20" s="11">
        <v>77.75</v>
      </c>
      <c r="I20" s="1" t="s">
        <v>49</v>
      </c>
      <c r="J20" s="1" t="s">
        <v>53</v>
      </c>
      <c r="K20" s="13">
        <v>50000</v>
      </c>
      <c r="L20" s="13">
        <v>0</v>
      </c>
      <c r="M20" s="13">
        <f>Table1[[#This Row],[Total_Fees]]-Table1[[#This Row],[Due_Amount]]</f>
        <v>50000</v>
      </c>
      <c r="N20" s="8" t="s">
        <v>75</v>
      </c>
      <c r="O20" s="8" t="s">
        <v>75</v>
      </c>
      <c r="P20" s="1" t="s">
        <v>147</v>
      </c>
      <c r="Q20" s="1" t="s">
        <v>150</v>
      </c>
      <c r="R20" s="11">
        <v>51.07</v>
      </c>
      <c r="S20" s="1" t="s">
        <v>152</v>
      </c>
      <c r="T20" s="1" t="s">
        <v>173</v>
      </c>
    </row>
    <row r="21" spans="1:20" x14ac:dyDescent="0.3">
      <c r="A21" s="1">
        <v>120</v>
      </c>
      <c r="B21" s="1" t="s">
        <v>30</v>
      </c>
      <c r="C21" s="1">
        <v>18</v>
      </c>
      <c r="D21" s="1" t="s">
        <v>39</v>
      </c>
      <c r="E21" s="1" t="s">
        <v>48</v>
      </c>
      <c r="F21" s="1">
        <v>89</v>
      </c>
      <c r="G21" s="1">
        <v>72</v>
      </c>
      <c r="H21" s="11">
        <v>71.33</v>
      </c>
      <c r="I21" s="1" t="s">
        <v>52</v>
      </c>
      <c r="J21" s="1" t="s">
        <v>56</v>
      </c>
      <c r="K21" s="13">
        <v>90000</v>
      </c>
      <c r="L21" s="13">
        <v>36736</v>
      </c>
      <c r="M21" s="13">
        <f>Table1[[#This Row],[Total_Fees]]-Table1[[#This Row],[Due_Amount]]</f>
        <v>53264</v>
      </c>
      <c r="N21" s="8" t="s">
        <v>76</v>
      </c>
      <c r="O21" s="8" t="s">
        <v>76</v>
      </c>
      <c r="P21" s="1" t="s">
        <v>147</v>
      </c>
      <c r="Q21" s="1" t="s">
        <v>148</v>
      </c>
      <c r="R21" s="11">
        <v>90.26</v>
      </c>
      <c r="S21" s="1" t="s">
        <v>152</v>
      </c>
      <c r="T21" s="1" t="s">
        <v>173</v>
      </c>
    </row>
    <row r="22" spans="1:20" x14ac:dyDescent="0.3">
      <c r="A22" s="1">
        <v>121</v>
      </c>
      <c r="B22" s="1" t="s">
        <v>29</v>
      </c>
      <c r="C22" s="1">
        <v>17</v>
      </c>
      <c r="D22" s="1" t="s">
        <v>39</v>
      </c>
      <c r="E22" s="1" t="s">
        <v>45</v>
      </c>
      <c r="F22" s="1">
        <v>84</v>
      </c>
      <c r="G22" s="1">
        <v>72</v>
      </c>
      <c r="H22" s="11">
        <v>80.33</v>
      </c>
      <c r="I22" s="1" t="s">
        <v>52</v>
      </c>
      <c r="J22" s="1" t="s">
        <v>56</v>
      </c>
      <c r="K22" s="13">
        <v>90000</v>
      </c>
      <c r="L22" s="13">
        <v>0</v>
      </c>
      <c r="M22" s="13">
        <f>Table1[[#This Row],[Total_Fees]]-Table1[[#This Row],[Due_Amount]]</f>
        <v>90000</v>
      </c>
      <c r="N22" s="8" t="s">
        <v>77</v>
      </c>
      <c r="O22" s="8" t="s">
        <v>77</v>
      </c>
      <c r="P22" s="1" t="s">
        <v>147</v>
      </c>
      <c r="Q22" s="1" t="s">
        <v>150</v>
      </c>
      <c r="S22" s="1" t="s">
        <v>151</v>
      </c>
    </row>
    <row r="23" spans="1:20" x14ac:dyDescent="0.3">
      <c r="A23" s="1">
        <v>122</v>
      </c>
      <c r="B23" s="1" t="s">
        <v>31</v>
      </c>
      <c r="C23" s="1">
        <v>19</v>
      </c>
      <c r="D23" s="1" t="s">
        <v>39</v>
      </c>
      <c r="E23" s="1" t="s">
        <v>47</v>
      </c>
      <c r="F23" s="1">
        <v>84</v>
      </c>
      <c r="G23" s="1">
        <v>94</v>
      </c>
      <c r="H23" s="11">
        <v>72.5</v>
      </c>
      <c r="I23" s="1" t="s">
        <v>51</v>
      </c>
      <c r="J23" s="1" t="s">
        <v>55</v>
      </c>
      <c r="K23" s="13">
        <v>80000</v>
      </c>
      <c r="L23" s="13">
        <v>80000</v>
      </c>
      <c r="M23" s="13">
        <f>Table1[[#This Row],[Total_Fees]]-Table1[[#This Row],[Due_Amount]]</f>
        <v>0</v>
      </c>
      <c r="N23" s="8" t="s">
        <v>78</v>
      </c>
      <c r="O23" s="8" t="s">
        <v>78</v>
      </c>
      <c r="P23" s="1" t="s">
        <v>147</v>
      </c>
      <c r="Q23" s="1" t="s">
        <v>149</v>
      </c>
      <c r="S23" s="1" t="s">
        <v>151</v>
      </c>
    </row>
    <row r="24" spans="1:20" x14ac:dyDescent="0.3">
      <c r="A24" s="1">
        <v>123</v>
      </c>
      <c r="B24" s="1" t="s">
        <v>32</v>
      </c>
      <c r="C24" s="1">
        <v>18</v>
      </c>
      <c r="D24" s="1" t="s">
        <v>39</v>
      </c>
      <c r="E24" s="1" t="s">
        <v>42</v>
      </c>
      <c r="F24" s="1">
        <v>92</v>
      </c>
      <c r="G24" s="1">
        <v>81</v>
      </c>
      <c r="H24" s="11">
        <v>65</v>
      </c>
      <c r="I24" s="1" t="s">
        <v>51</v>
      </c>
      <c r="J24" s="1" t="s">
        <v>55</v>
      </c>
      <c r="K24" s="13">
        <v>80000</v>
      </c>
      <c r="L24" s="13">
        <v>0</v>
      </c>
      <c r="M24" s="13">
        <f>Table1[[#This Row],[Total_Fees]]-Table1[[#This Row],[Due_Amount]]</f>
        <v>80000</v>
      </c>
      <c r="N24" s="8" t="s">
        <v>79</v>
      </c>
      <c r="O24" s="8" t="s">
        <v>79</v>
      </c>
      <c r="P24" s="1" t="s">
        <v>147</v>
      </c>
      <c r="Q24" s="1" t="s">
        <v>150</v>
      </c>
      <c r="R24" s="11">
        <v>86.37</v>
      </c>
      <c r="S24" s="1" t="s">
        <v>152</v>
      </c>
      <c r="T24" s="1" t="s">
        <v>173</v>
      </c>
    </row>
    <row r="25" spans="1:20" x14ac:dyDescent="0.3">
      <c r="A25" s="1">
        <v>124</v>
      </c>
      <c r="B25" s="1" t="s">
        <v>26</v>
      </c>
      <c r="C25" s="1">
        <v>19</v>
      </c>
      <c r="D25" s="1" t="s">
        <v>39</v>
      </c>
      <c r="E25" s="1" t="s">
        <v>48</v>
      </c>
      <c r="F25" s="1">
        <v>84</v>
      </c>
      <c r="G25" s="1">
        <v>71</v>
      </c>
      <c r="H25" s="11">
        <v>91</v>
      </c>
      <c r="I25" s="1" t="s">
        <v>49</v>
      </c>
      <c r="J25" s="1" t="s">
        <v>53</v>
      </c>
      <c r="K25" s="13">
        <v>50000</v>
      </c>
      <c r="M25" s="13">
        <f>Table1[[#This Row],[Total_Fees]]-Table1[[#This Row],[Due_Amount]]</f>
        <v>50000</v>
      </c>
      <c r="N25" s="8" t="s">
        <v>80</v>
      </c>
      <c r="P25" s="1" t="s">
        <v>146</v>
      </c>
    </row>
    <row r="26" spans="1:20" x14ac:dyDescent="0.3">
      <c r="A26" s="1">
        <v>125</v>
      </c>
      <c r="B26" s="1" t="s">
        <v>24</v>
      </c>
      <c r="C26" s="1">
        <v>17</v>
      </c>
      <c r="D26" s="1" t="s">
        <v>38</v>
      </c>
      <c r="E26" s="1" t="s">
        <v>40</v>
      </c>
      <c r="F26" s="1">
        <v>91</v>
      </c>
      <c r="G26" s="1">
        <v>82</v>
      </c>
      <c r="H26" s="11">
        <v>76.75</v>
      </c>
      <c r="I26" s="1" t="s">
        <v>49</v>
      </c>
      <c r="J26" s="1" t="s">
        <v>53</v>
      </c>
      <c r="K26" s="13">
        <v>50000</v>
      </c>
      <c r="L26" s="13">
        <v>50000</v>
      </c>
      <c r="M26" s="13">
        <f>Table1[[#This Row],[Total_Fees]]-Table1[[#This Row],[Due_Amount]]</f>
        <v>0</v>
      </c>
      <c r="N26" s="8" t="s">
        <v>81</v>
      </c>
      <c r="O26" s="8" t="s">
        <v>81</v>
      </c>
      <c r="P26" s="1" t="s">
        <v>147</v>
      </c>
      <c r="Q26" s="1" t="s">
        <v>149</v>
      </c>
      <c r="S26" s="1" t="s">
        <v>151</v>
      </c>
    </row>
    <row r="27" spans="1:20" x14ac:dyDescent="0.3">
      <c r="A27" s="1">
        <v>126</v>
      </c>
      <c r="B27" s="1" t="s">
        <v>33</v>
      </c>
      <c r="C27" s="1">
        <v>19</v>
      </c>
      <c r="D27" s="1" t="s">
        <v>38</v>
      </c>
      <c r="E27" s="1" t="s">
        <v>41</v>
      </c>
      <c r="F27" s="1">
        <v>77</v>
      </c>
      <c r="G27" s="1">
        <v>77</v>
      </c>
      <c r="H27" s="11">
        <v>73.25</v>
      </c>
      <c r="I27" s="1" t="s">
        <v>49</v>
      </c>
      <c r="J27" s="1" t="s">
        <v>53</v>
      </c>
      <c r="K27" s="13">
        <v>50000</v>
      </c>
      <c r="M27" s="13">
        <f>Table1[[#This Row],[Total_Fees]]-Table1[[#This Row],[Due_Amount]]</f>
        <v>50000</v>
      </c>
      <c r="N27" s="8" t="s">
        <v>82</v>
      </c>
      <c r="P27" s="1" t="s">
        <v>146</v>
      </c>
    </row>
    <row r="28" spans="1:20" x14ac:dyDescent="0.3">
      <c r="A28" s="1">
        <v>127</v>
      </c>
      <c r="B28" s="1" t="s">
        <v>32</v>
      </c>
      <c r="C28" s="1">
        <v>19</v>
      </c>
      <c r="D28" s="1" t="s">
        <v>39</v>
      </c>
      <c r="E28" s="1" t="s">
        <v>45</v>
      </c>
      <c r="F28" s="1">
        <v>87</v>
      </c>
      <c r="G28" s="1">
        <v>70</v>
      </c>
      <c r="H28" s="11">
        <v>78.33</v>
      </c>
      <c r="I28" s="1" t="s">
        <v>52</v>
      </c>
      <c r="J28" s="1" t="s">
        <v>56</v>
      </c>
      <c r="K28" s="13">
        <v>90000</v>
      </c>
      <c r="L28" s="13">
        <v>90000</v>
      </c>
      <c r="M28" s="13">
        <f>Table1[[#This Row],[Total_Fees]]-Table1[[#This Row],[Due_Amount]]</f>
        <v>0</v>
      </c>
      <c r="N28" s="8" t="s">
        <v>83</v>
      </c>
      <c r="O28" s="8" t="s">
        <v>83</v>
      </c>
      <c r="P28" s="1" t="s">
        <v>147</v>
      </c>
      <c r="Q28" s="1" t="s">
        <v>149</v>
      </c>
      <c r="R28" s="11">
        <v>86.16</v>
      </c>
      <c r="S28" s="1" t="s">
        <v>152</v>
      </c>
      <c r="T28" s="1" t="s">
        <v>173</v>
      </c>
    </row>
    <row r="29" spans="1:20" x14ac:dyDescent="0.3">
      <c r="A29" s="1">
        <v>128</v>
      </c>
      <c r="B29" s="1" t="s">
        <v>21</v>
      </c>
      <c r="C29" s="1">
        <v>17</v>
      </c>
      <c r="D29" s="1" t="s">
        <v>39</v>
      </c>
      <c r="E29" s="1" t="s">
        <v>40</v>
      </c>
      <c r="F29" s="1">
        <v>86</v>
      </c>
      <c r="G29" s="1">
        <v>84</v>
      </c>
      <c r="H29" s="11">
        <v>75.25</v>
      </c>
      <c r="I29" s="1" t="s">
        <v>49</v>
      </c>
      <c r="J29" s="1" t="s">
        <v>53</v>
      </c>
      <c r="K29" s="13">
        <v>50000</v>
      </c>
      <c r="L29" s="13">
        <v>5404</v>
      </c>
      <c r="M29" s="13">
        <f>Table1[[#This Row],[Total_Fees]]-Table1[[#This Row],[Due_Amount]]</f>
        <v>44596</v>
      </c>
      <c r="N29" s="8" t="s">
        <v>84</v>
      </c>
      <c r="O29" s="8" t="s">
        <v>84</v>
      </c>
      <c r="P29" s="1" t="s">
        <v>147</v>
      </c>
      <c r="Q29" s="1" t="s">
        <v>148</v>
      </c>
      <c r="R29" s="11">
        <v>77.680000000000007</v>
      </c>
      <c r="S29" s="1" t="s">
        <v>152</v>
      </c>
      <c r="T29" s="1" t="s">
        <v>173</v>
      </c>
    </row>
    <row r="30" spans="1:20" x14ac:dyDescent="0.3">
      <c r="A30" s="1">
        <v>129</v>
      </c>
      <c r="B30" s="1" t="s">
        <v>34</v>
      </c>
      <c r="C30" s="1">
        <v>17</v>
      </c>
      <c r="D30" s="1" t="s">
        <v>38</v>
      </c>
      <c r="E30" s="1" t="s">
        <v>42</v>
      </c>
      <c r="F30" s="1">
        <v>76</v>
      </c>
      <c r="G30" s="1">
        <v>74</v>
      </c>
      <c r="H30" s="11">
        <v>64.67</v>
      </c>
      <c r="I30" s="1" t="s">
        <v>52</v>
      </c>
      <c r="J30" s="1" t="s">
        <v>56</v>
      </c>
      <c r="K30" s="13">
        <v>90000</v>
      </c>
      <c r="L30" s="13">
        <v>90000</v>
      </c>
      <c r="M30" s="13">
        <f>Table1[[#This Row],[Total_Fees]]-Table1[[#This Row],[Due_Amount]]</f>
        <v>0</v>
      </c>
      <c r="N30" s="8" t="s">
        <v>85</v>
      </c>
      <c r="O30" s="8" t="s">
        <v>85</v>
      </c>
      <c r="P30" s="1" t="s">
        <v>147</v>
      </c>
      <c r="Q30" s="1" t="s">
        <v>149</v>
      </c>
      <c r="R30" s="11">
        <v>52.35</v>
      </c>
      <c r="S30" s="1" t="s">
        <v>152</v>
      </c>
      <c r="T30" s="1" t="s">
        <v>173</v>
      </c>
    </row>
    <row r="31" spans="1:20" x14ac:dyDescent="0.3">
      <c r="A31" s="1">
        <v>130</v>
      </c>
      <c r="B31" s="1" t="s">
        <v>26</v>
      </c>
      <c r="C31" s="1">
        <v>19</v>
      </c>
      <c r="D31" s="1" t="s">
        <v>39</v>
      </c>
      <c r="E31" s="1" t="s">
        <v>44</v>
      </c>
      <c r="F31" s="1">
        <v>92</v>
      </c>
      <c r="G31" s="1">
        <v>71</v>
      </c>
      <c r="H31" s="11">
        <v>72</v>
      </c>
      <c r="I31" s="1" t="s">
        <v>49</v>
      </c>
      <c r="J31" s="1" t="s">
        <v>53</v>
      </c>
      <c r="K31" s="13">
        <v>50000</v>
      </c>
      <c r="L31" s="13">
        <v>24534</v>
      </c>
      <c r="M31" s="13">
        <f>Table1[[#This Row],[Total_Fees]]-Table1[[#This Row],[Due_Amount]]</f>
        <v>25466</v>
      </c>
      <c r="N31" s="8" t="s">
        <v>86</v>
      </c>
      <c r="O31" s="8" t="s">
        <v>86</v>
      </c>
      <c r="P31" s="1" t="s">
        <v>147</v>
      </c>
      <c r="Q31" s="1" t="s">
        <v>148</v>
      </c>
      <c r="S31" s="1" t="s">
        <v>151</v>
      </c>
    </row>
    <row r="32" spans="1:20" x14ac:dyDescent="0.3">
      <c r="A32" s="1">
        <v>131</v>
      </c>
      <c r="B32" s="1" t="s">
        <v>35</v>
      </c>
      <c r="C32" s="1">
        <v>19</v>
      </c>
      <c r="D32" s="1" t="s">
        <v>38</v>
      </c>
      <c r="E32" s="1" t="s">
        <v>48</v>
      </c>
      <c r="F32" s="1">
        <v>86</v>
      </c>
      <c r="G32" s="1">
        <v>92</v>
      </c>
      <c r="H32" s="11">
        <v>76.5</v>
      </c>
      <c r="I32" s="1" t="s">
        <v>49</v>
      </c>
      <c r="J32" s="1" t="s">
        <v>53</v>
      </c>
      <c r="K32" s="13">
        <v>50000</v>
      </c>
      <c r="L32" s="13">
        <v>50000</v>
      </c>
      <c r="M32" s="13">
        <f>Table1[[#This Row],[Total_Fees]]-Table1[[#This Row],[Due_Amount]]</f>
        <v>0</v>
      </c>
      <c r="N32" s="8" t="s">
        <v>87</v>
      </c>
      <c r="O32" s="8" t="s">
        <v>87</v>
      </c>
      <c r="P32" s="1" t="s">
        <v>147</v>
      </c>
      <c r="Q32" s="1" t="s">
        <v>149</v>
      </c>
      <c r="R32" s="11">
        <v>90.15</v>
      </c>
      <c r="S32" s="1" t="s">
        <v>152</v>
      </c>
      <c r="T32" s="1" t="s">
        <v>174</v>
      </c>
    </row>
    <row r="33" spans="1:20" x14ac:dyDescent="0.3">
      <c r="A33" s="1">
        <v>132</v>
      </c>
      <c r="B33" s="1" t="s">
        <v>19</v>
      </c>
      <c r="C33" s="1">
        <v>17</v>
      </c>
      <c r="D33" s="1" t="s">
        <v>39</v>
      </c>
      <c r="E33" s="1" t="s">
        <v>153</v>
      </c>
      <c r="F33" s="1">
        <v>78</v>
      </c>
      <c r="G33" s="1">
        <v>73</v>
      </c>
      <c r="H33" s="11">
        <v>80.75</v>
      </c>
      <c r="I33" s="1" t="s">
        <v>49</v>
      </c>
      <c r="J33" s="1" t="s">
        <v>53</v>
      </c>
      <c r="K33" s="13">
        <v>50000</v>
      </c>
      <c r="L33" s="13">
        <v>0</v>
      </c>
      <c r="M33" s="13">
        <f>Table1[[#This Row],[Total_Fees]]-Table1[[#This Row],[Due_Amount]]</f>
        <v>50000</v>
      </c>
      <c r="N33" s="8" t="s">
        <v>88</v>
      </c>
      <c r="O33" s="8" t="s">
        <v>88</v>
      </c>
      <c r="P33" s="1" t="s">
        <v>147</v>
      </c>
      <c r="Q33" s="1" t="s">
        <v>150</v>
      </c>
      <c r="R33" s="11">
        <v>65.180000000000007</v>
      </c>
      <c r="S33" s="1" t="s">
        <v>152</v>
      </c>
      <c r="T33" s="1" t="s">
        <v>174</v>
      </c>
    </row>
    <row r="34" spans="1:20" x14ac:dyDescent="0.3">
      <c r="A34" s="1">
        <v>133</v>
      </c>
      <c r="B34" s="1" t="s">
        <v>24</v>
      </c>
      <c r="C34" s="1">
        <v>19</v>
      </c>
      <c r="D34" s="1" t="s">
        <v>38</v>
      </c>
      <c r="E34" s="1" t="s">
        <v>46</v>
      </c>
      <c r="F34" s="1">
        <v>79</v>
      </c>
      <c r="G34" s="1">
        <v>90</v>
      </c>
      <c r="H34" s="11">
        <v>59.67</v>
      </c>
      <c r="I34" s="1" t="s">
        <v>50</v>
      </c>
      <c r="J34" s="1" t="s">
        <v>54</v>
      </c>
      <c r="K34" s="13">
        <v>70000</v>
      </c>
      <c r="L34" s="13">
        <v>70000</v>
      </c>
      <c r="M34" s="13">
        <f>Table1[[#This Row],[Total_Fees]]-Table1[[#This Row],[Due_Amount]]</f>
        <v>0</v>
      </c>
      <c r="N34" s="8" t="s">
        <v>89</v>
      </c>
      <c r="O34" s="8" t="s">
        <v>89</v>
      </c>
      <c r="P34" s="1" t="s">
        <v>147</v>
      </c>
      <c r="Q34" s="1" t="s">
        <v>149</v>
      </c>
      <c r="R34" s="11">
        <v>62.16</v>
      </c>
      <c r="S34" s="1" t="s">
        <v>152</v>
      </c>
      <c r="T34" s="1" t="s">
        <v>174</v>
      </c>
    </row>
    <row r="35" spans="1:20" x14ac:dyDescent="0.3">
      <c r="A35" s="1">
        <v>134</v>
      </c>
      <c r="B35" s="1" t="s">
        <v>26</v>
      </c>
      <c r="C35" s="1">
        <v>18</v>
      </c>
      <c r="D35" s="1" t="s">
        <v>39</v>
      </c>
      <c r="E35" s="1" t="s">
        <v>48</v>
      </c>
      <c r="F35" s="1">
        <v>94</v>
      </c>
      <c r="G35" s="1">
        <v>74</v>
      </c>
      <c r="H35" s="11">
        <v>75.33</v>
      </c>
      <c r="I35" s="1" t="s">
        <v>52</v>
      </c>
      <c r="J35" s="1" t="s">
        <v>56</v>
      </c>
      <c r="K35" s="13">
        <v>90000</v>
      </c>
      <c r="L35" s="13">
        <v>0</v>
      </c>
      <c r="M35" s="13">
        <f>Table1[[#This Row],[Total_Fees]]-Table1[[#This Row],[Due_Amount]]</f>
        <v>90000</v>
      </c>
      <c r="N35" s="8" t="s">
        <v>90</v>
      </c>
      <c r="O35" s="8" t="s">
        <v>90</v>
      </c>
      <c r="P35" s="1" t="s">
        <v>147</v>
      </c>
      <c r="Q35" s="1" t="s">
        <v>150</v>
      </c>
      <c r="S35" s="1" t="s">
        <v>151</v>
      </c>
    </row>
    <row r="36" spans="1:20" x14ac:dyDescent="0.3">
      <c r="A36" s="1">
        <v>135</v>
      </c>
      <c r="B36" s="1" t="s">
        <v>32</v>
      </c>
      <c r="C36" s="1">
        <v>18</v>
      </c>
      <c r="D36" s="1" t="s">
        <v>39</v>
      </c>
      <c r="E36" s="1" t="s">
        <v>45</v>
      </c>
      <c r="F36" s="1">
        <v>82</v>
      </c>
      <c r="G36" s="1">
        <v>86</v>
      </c>
      <c r="H36" s="11">
        <v>60.67</v>
      </c>
      <c r="I36" s="1" t="s">
        <v>52</v>
      </c>
      <c r="J36" s="1" t="s">
        <v>56</v>
      </c>
      <c r="K36" s="13">
        <v>90000</v>
      </c>
      <c r="L36" s="13">
        <v>90000</v>
      </c>
      <c r="M36" s="13">
        <f>Table1[[#This Row],[Total_Fees]]-Table1[[#This Row],[Due_Amount]]</f>
        <v>0</v>
      </c>
      <c r="N36" s="8" t="s">
        <v>91</v>
      </c>
      <c r="O36" s="8" t="s">
        <v>91</v>
      </c>
      <c r="P36" s="1" t="s">
        <v>147</v>
      </c>
      <c r="Q36" s="1" t="s">
        <v>149</v>
      </c>
      <c r="R36" s="11">
        <v>97.46</v>
      </c>
      <c r="S36" s="1" t="s">
        <v>152</v>
      </c>
      <c r="T36" s="1" t="s">
        <v>174</v>
      </c>
    </row>
    <row r="37" spans="1:20" x14ac:dyDescent="0.3">
      <c r="A37" s="1">
        <v>136</v>
      </c>
      <c r="B37" s="1" t="s">
        <v>19</v>
      </c>
      <c r="C37" s="1">
        <v>17</v>
      </c>
      <c r="D37" s="1" t="s">
        <v>39</v>
      </c>
      <c r="E37" s="1" t="s">
        <v>47</v>
      </c>
      <c r="F37" s="1">
        <v>88</v>
      </c>
      <c r="G37" s="1">
        <v>79</v>
      </c>
      <c r="H37" s="11">
        <v>74.33</v>
      </c>
      <c r="I37" s="1" t="s">
        <v>52</v>
      </c>
      <c r="J37" s="1" t="s">
        <v>56</v>
      </c>
      <c r="K37" s="13">
        <v>90000</v>
      </c>
      <c r="L37" s="13">
        <v>0</v>
      </c>
      <c r="M37" s="13">
        <f>Table1[[#This Row],[Total_Fees]]-Table1[[#This Row],[Due_Amount]]</f>
        <v>90000</v>
      </c>
      <c r="N37" s="8" t="s">
        <v>92</v>
      </c>
      <c r="O37" s="8" t="s">
        <v>92</v>
      </c>
      <c r="P37" s="1" t="s">
        <v>147</v>
      </c>
      <c r="Q37" s="1" t="s">
        <v>150</v>
      </c>
      <c r="R37" s="11">
        <v>75.3</v>
      </c>
      <c r="S37" s="1" t="s">
        <v>152</v>
      </c>
      <c r="T37" s="1" t="s">
        <v>174</v>
      </c>
    </row>
    <row r="38" spans="1:20" x14ac:dyDescent="0.3">
      <c r="A38" s="1">
        <v>137</v>
      </c>
      <c r="B38" s="1" t="s">
        <v>32</v>
      </c>
      <c r="C38" s="1">
        <v>17</v>
      </c>
      <c r="D38" s="1" t="s">
        <v>39</v>
      </c>
      <c r="E38" s="1" t="s">
        <v>153</v>
      </c>
      <c r="F38" s="1">
        <v>94</v>
      </c>
      <c r="G38" s="1">
        <v>82</v>
      </c>
      <c r="H38" s="11">
        <v>59</v>
      </c>
      <c r="I38" s="1" t="s">
        <v>52</v>
      </c>
      <c r="J38" s="1" t="s">
        <v>56</v>
      </c>
      <c r="K38" s="13">
        <v>90000</v>
      </c>
      <c r="M38" s="13">
        <f>Table1[[#This Row],[Total_Fees]]-Table1[[#This Row],[Due_Amount]]</f>
        <v>90000</v>
      </c>
      <c r="N38" s="8" t="s">
        <v>93</v>
      </c>
      <c r="P38" s="1" t="s">
        <v>146</v>
      </c>
    </row>
    <row r="39" spans="1:20" x14ac:dyDescent="0.3">
      <c r="A39" s="1">
        <v>138</v>
      </c>
      <c r="B39" s="1" t="s">
        <v>26</v>
      </c>
      <c r="C39" s="1">
        <v>17</v>
      </c>
      <c r="D39" s="1" t="s">
        <v>39</v>
      </c>
      <c r="E39" s="1" t="s">
        <v>40</v>
      </c>
      <c r="F39" s="1">
        <v>75</v>
      </c>
      <c r="G39" s="1">
        <v>75</v>
      </c>
      <c r="H39" s="11">
        <v>80</v>
      </c>
      <c r="I39" s="1" t="s">
        <v>52</v>
      </c>
      <c r="J39" s="1" t="s">
        <v>56</v>
      </c>
      <c r="K39" s="13">
        <v>90000</v>
      </c>
      <c r="L39" s="13">
        <v>37691</v>
      </c>
      <c r="M39" s="13">
        <f>Table1[[#This Row],[Total_Fees]]-Table1[[#This Row],[Due_Amount]]</f>
        <v>52309</v>
      </c>
      <c r="N39" s="8" t="s">
        <v>73</v>
      </c>
      <c r="O39" s="8" t="s">
        <v>73</v>
      </c>
      <c r="P39" s="1" t="s">
        <v>147</v>
      </c>
      <c r="Q39" s="1" t="s">
        <v>148</v>
      </c>
      <c r="S39" s="1" t="s">
        <v>151</v>
      </c>
    </row>
    <row r="40" spans="1:20" x14ac:dyDescent="0.3">
      <c r="A40" s="1">
        <v>139</v>
      </c>
      <c r="B40" s="1" t="s">
        <v>33</v>
      </c>
      <c r="C40" s="1">
        <v>18</v>
      </c>
      <c r="D40" s="1" t="s">
        <v>38</v>
      </c>
      <c r="E40" s="1" t="s">
        <v>47</v>
      </c>
      <c r="F40" s="1">
        <v>92</v>
      </c>
      <c r="G40" s="1">
        <v>81</v>
      </c>
      <c r="H40" s="11">
        <v>60.25</v>
      </c>
      <c r="I40" s="1" t="s">
        <v>49</v>
      </c>
      <c r="J40" s="1" t="s">
        <v>53</v>
      </c>
      <c r="K40" s="13">
        <v>50000</v>
      </c>
      <c r="M40" s="13">
        <f>Table1[[#This Row],[Total_Fees]]-Table1[[#This Row],[Due_Amount]]</f>
        <v>50000</v>
      </c>
      <c r="N40" s="8" t="s">
        <v>94</v>
      </c>
      <c r="P40" s="1" t="s">
        <v>146</v>
      </c>
    </row>
    <row r="41" spans="1:20" x14ac:dyDescent="0.3">
      <c r="A41" s="1">
        <v>140</v>
      </c>
      <c r="B41" s="1" t="s">
        <v>20</v>
      </c>
      <c r="C41" s="1">
        <v>18</v>
      </c>
      <c r="D41" s="1" t="s">
        <v>38</v>
      </c>
      <c r="E41" s="1" t="s">
        <v>43</v>
      </c>
      <c r="F41" s="1">
        <v>75</v>
      </c>
      <c r="G41" s="1">
        <v>71</v>
      </c>
      <c r="H41" s="11">
        <v>83.67</v>
      </c>
      <c r="I41" s="1" t="s">
        <v>52</v>
      </c>
      <c r="J41" s="1" t="s">
        <v>56</v>
      </c>
      <c r="K41" s="13">
        <v>90000</v>
      </c>
      <c r="M41" s="13">
        <f>Table1[[#This Row],[Total_Fees]]-Table1[[#This Row],[Due_Amount]]</f>
        <v>90000</v>
      </c>
      <c r="N41" s="8" t="s">
        <v>95</v>
      </c>
      <c r="P41" s="1" t="s">
        <v>146</v>
      </c>
    </row>
    <row r="42" spans="1:20" x14ac:dyDescent="0.3">
      <c r="A42" s="1">
        <v>141</v>
      </c>
      <c r="B42" s="1" t="s">
        <v>27</v>
      </c>
      <c r="C42" s="1">
        <v>19</v>
      </c>
      <c r="D42" s="1" t="s">
        <v>38</v>
      </c>
      <c r="E42" s="1" t="s">
        <v>47</v>
      </c>
      <c r="F42" s="1">
        <v>83</v>
      </c>
      <c r="G42" s="1">
        <v>82</v>
      </c>
      <c r="H42" s="11">
        <v>79</v>
      </c>
      <c r="I42" s="1" t="s">
        <v>49</v>
      </c>
      <c r="J42" s="1" t="s">
        <v>53</v>
      </c>
      <c r="K42" s="13">
        <v>50000</v>
      </c>
      <c r="M42" s="13">
        <f>Table1[[#This Row],[Total_Fees]]-Table1[[#This Row],[Due_Amount]]</f>
        <v>50000</v>
      </c>
      <c r="N42" s="8" t="s">
        <v>89</v>
      </c>
      <c r="P42" s="1" t="s">
        <v>146</v>
      </c>
    </row>
    <row r="43" spans="1:20" x14ac:dyDescent="0.3">
      <c r="A43" s="1">
        <v>142</v>
      </c>
      <c r="B43" s="1" t="s">
        <v>30</v>
      </c>
      <c r="C43" s="1">
        <v>17</v>
      </c>
      <c r="D43" s="1" t="s">
        <v>39</v>
      </c>
      <c r="E43" s="1" t="s">
        <v>40</v>
      </c>
      <c r="F43" s="1">
        <v>95</v>
      </c>
      <c r="G43" s="1">
        <v>74</v>
      </c>
      <c r="H43" s="11">
        <v>66.67</v>
      </c>
      <c r="I43" s="1" t="s">
        <v>50</v>
      </c>
      <c r="J43" s="1" t="s">
        <v>54</v>
      </c>
      <c r="K43" s="13">
        <v>70000</v>
      </c>
      <c r="M43" s="13">
        <f>Table1[[#This Row],[Total_Fees]]-Table1[[#This Row],[Due_Amount]]</f>
        <v>70000</v>
      </c>
      <c r="N43" s="8" t="s">
        <v>96</v>
      </c>
      <c r="P43" s="1" t="s">
        <v>146</v>
      </c>
    </row>
    <row r="44" spans="1:20" x14ac:dyDescent="0.3">
      <c r="A44" s="1">
        <v>143</v>
      </c>
      <c r="B44" s="1" t="s">
        <v>27</v>
      </c>
      <c r="C44" s="1">
        <v>18</v>
      </c>
      <c r="D44" s="1" t="s">
        <v>38</v>
      </c>
      <c r="E44" s="1" t="s">
        <v>43</v>
      </c>
      <c r="F44" s="1">
        <v>87</v>
      </c>
      <c r="G44" s="1">
        <v>95</v>
      </c>
      <c r="H44" s="11">
        <v>78</v>
      </c>
      <c r="I44" s="1" t="s">
        <v>50</v>
      </c>
      <c r="J44" s="1" t="s">
        <v>54</v>
      </c>
      <c r="K44" s="13">
        <v>70000</v>
      </c>
      <c r="L44" s="13">
        <v>70000</v>
      </c>
      <c r="M44" s="13">
        <f>Table1[[#This Row],[Total_Fees]]-Table1[[#This Row],[Due_Amount]]</f>
        <v>0</v>
      </c>
      <c r="N44" s="8" t="s">
        <v>97</v>
      </c>
      <c r="O44" s="8" t="s">
        <v>97</v>
      </c>
      <c r="P44" s="1" t="s">
        <v>147</v>
      </c>
      <c r="Q44" s="1" t="s">
        <v>149</v>
      </c>
      <c r="S44" s="1" t="s">
        <v>151</v>
      </c>
    </row>
    <row r="45" spans="1:20" x14ac:dyDescent="0.3">
      <c r="A45" s="1">
        <v>144</v>
      </c>
      <c r="B45" s="1" t="s">
        <v>26</v>
      </c>
      <c r="C45" s="1">
        <v>19</v>
      </c>
      <c r="D45" s="1" t="s">
        <v>39</v>
      </c>
      <c r="E45" s="1" t="s">
        <v>41</v>
      </c>
      <c r="F45" s="1">
        <v>89</v>
      </c>
      <c r="G45" s="1">
        <v>74</v>
      </c>
      <c r="H45" s="11">
        <v>78</v>
      </c>
      <c r="I45" s="1" t="s">
        <v>50</v>
      </c>
      <c r="J45" s="1" t="s">
        <v>54</v>
      </c>
      <c r="K45" s="13">
        <v>70000</v>
      </c>
      <c r="L45" s="13">
        <v>70000</v>
      </c>
      <c r="M45" s="13">
        <f>Table1[[#This Row],[Total_Fees]]-Table1[[#This Row],[Due_Amount]]</f>
        <v>0</v>
      </c>
      <c r="N45" s="8" t="s">
        <v>98</v>
      </c>
      <c r="O45" s="8" t="s">
        <v>98</v>
      </c>
      <c r="P45" s="1" t="s">
        <v>147</v>
      </c>
      <c r="Q45" s="1" t="s">
        <v>149</v>
      </c>
      <c r="R45" s="11">
        <v>65.010000000000005</v>
      </c>
      <c r="S45" s="1" t="s">
        <v>152</v>
      </c>
      <c r="T45" s="1" t="s">
        <v>174</v>
      </c>
    </row>
    <row r="46" spans="1:20" x14ac:dyDescent="0.3">
      <c r="A46" s="1">
        <v>145</v>
      </c>
      <c r="B46" s="1" t="s">
        <v>22</v>
      </c>
      <c r="C46" s="1">
        <v>17</v>
      </c>
      <c r="D46" s="1" t="s">
        <v>38</v>
      </c>
      <c r="E46" s="1" t="s">
        <v>40</v>
      </c>
      <c r="F46" s="1">
        <v>95</v>
      </c>
      <c r="G46" s="1">
        <v>78</v>
      </c>
      <c r="H46" s="11">
        <v>88</v>
      </c>
      <c r="I46" s="1" t="s">
        <v>50</v>
      </c>
      <c r="J46" s="1" t="s">
        <v>54</v>
      </c>
      <c r="K46" s="13">
        <v>70000</v>
      </c>
      <c r="L46" s="13">
        <v>70000</v>
      </c>
      <c r="M46" s="13">
        <f>Table1[[#This Row],[Total_Fees]]-Table1[[#This Row],[Due_Amount]]</f>
        <v>0</v>
      </c>
      <c r="N46" s="8" t="s">
        <v>99</v>
      </c>
      <c r="O46" s="8" t="s">
        <v>99</v>
      </c>
      <c r="P46" s="1" t="s">
        <v>147</v>
      </c>
      <c r="Q46" s="1" t="s">
        <v>149</v>
      </c>
      <c r="S46" s="1" t="s">
        <v>151</v>
      </c>
    </row>
    <row r="47" spans="1:20" x14ac:dyDescent="0.3">
      <c r="A47" s="1">
        <v>146</v>
      </c>
      <c r="B47" s="1" t="s">
        <v>22</v>
      </c>
      <c r="C47" s="1">
        <v>17</v>
      </c>
      <c r="D47" s="1" t="s">
        <v>38</v>
      </c>
      <c r="E47" s="1" t="s">
        <v>43</v>
      </c>
      <c r="F47" s="1">
        <v>87</v>
      </c>
      <c r="G47" s="1">
        <v>82</v>
      </c>
      <c r="H47" s="11">
        <v>69</v>
      </c>
      <c r="I47" s="1" t="s">
        <v>51</v>
      </c>
      <c r="J47" s="1" t="s">
        <v>55</v>
      </c>
      <c r="K47" s="13">
        <v>80000</v>
      </c>
      <c r="L47" s="13">
        <v>80000</v>
      </c>
      <c r="M47" s="13">
        <f>Table1[[#This Row],[Total_Fees]]-Table1[[#This Row],[Due_Amount]]</f>
        <v>0</v>
      </c>
      <c r="N47" s="8" t="s">
        <v>100</v>
      </c>
      <c r="O47" s="8" t="s">
        <v>100</v>
      </c>
      <c r="P47" s="1" t="s">
        <v>147</v>
      </c>
      <c r="Q47" s="1" t="s">
        <v>149</v>
      </c>
      <c r="S47" s="1" t="s">
        <v>151</v>
      </c>
    </row>
    <row r="48" spans="1:20" x14ac:dyDescent="0.3">
      <c r="A48" s="1">
        <v>147</v>
      </c>
      <c r="B48" s="1" t="s">
        <v>36</v>
      </c>
      <c r="C48" s="1">
        <v>17</v>
      </c>
      <c r="D48" s="1" t="s">
        <v>38</v>
      </c>
      <c r="E48" s="1" t="s">
        <v>48</v>
      </c>
      <c r="F48" s="1">
        <v>83</v>
      </c>
      <c r="G48" s="1">
        <v>81</v>
      </c>
      <c r="H48" s="11">
        <v>81.5</v>
      </c>
      <c r="I48" s="1" t="s">
        <v>49</v>
      </c>
      <c r="J48" s="1" t="s">
        <v>53</v>
      </c>
      <c r="K48" s="13">
        <v>50000</v>
      </c>
      <c r="L48" s="13">
        <v>50000</v>
      </c>
      <c r="M48" s="13">
        <f>Table1[[#This Row],[Total_Fees]]-Table1[[#This Row],[Due_Amount]]</f>
        <v>0</v>
      </c>
      <c r="N48" s="8" t="s">
        <v>101</v>
      </c>
      <c r="O48" s="8" t="s">
        <v>101</v>
      </c>
      <c r="P48" s="1" t="s">
        <v>147</v>
      </c>
      <c r="Q48" s="1" t="s">
        <v>149</v>
      </c>
      <c r="S48" s="1" t="s">
        <v>151</v>
      </c>
    </row>
    <row r="49" spans="1:20" x14ac:dyDescent="0.3">
      <c r="A49" s="1">
        <v>148</v>
      </c>
      <c r="B49" s="1" t="s">
        <v>23</v>
      </c>
      <c r="C49" s="1">
        <v>18</v>
      </c>
      <c r="D49" s="1" t="s">
        <v>38</v>
      </c>
      <c r="E49" s="1" t="s">
        <v>45</v>
      </c>
      <c r="F49" s="1">
        <v>76</v>
      </c>
      <c r="G49" s="1">
        <v>83</v>
      </c>
      <c r="H49" s="11">
        <v>72</v>
      </c>
      <c r="I49" s="1" t="s">
        <v>49</v>
      </c>
      <c r="J49" s="1" t="s">
        <v>53</v>
      </c>
      <c r="K49" s="13">
        <v>50000</v>
      </c>
      <c r="M49" s="13">
        <f>Table1[[#This Row],[Total_Fees]]-Table1[[#This Row],[Due_Amount]]</f>
        <v>50000</v>
      </c>
      <c r="N49" s="8" t="s">
        <v>102</v>
      </c>
      <c r="P49" s="1" t="s">
        <v>146</v>
      </c>
    </row>
    <row r="50" spans="1:20" x14ac:dyDescent="0.3">
      <c r="A50" s="1">
        <v>149</v>
      </c>
      <c r="B50" s="1" t="s">
        <v>31</v>
      </c>
      <c r="C50" s="1">
        <v>19</v>
      </c>
      <c r="D50" s="1" t="s">
        <v>39</v>
      </c>
      <c r="E50" s="1" t="s">
        <v>43</v>
      </c>
      <c r="F50" s="1">
        <v>86</v>
      </c>
      <c r="G50" s="1">
        <v>95</v>
      </c>
      <c r="H50" s="11">
        <v>79</v>
      </c>
      <c r="I50" s="1" t="s">
        <v>52</v>
      </c>
      <c r="J50" s="1" t="s">
        <v>56</v>
      </c>
      <c r="K50" s="13">
        <v>90000</v>
      </c>
      <c r="L50" s="13">
        <v>26201</v>
      </c>
      <c r="M50" s="13">
        <f>Table1[[#This Row],[Total_Fees]]-Table1[[#This Row],[Due_Amount]]</f>
        <v>63799</v>
      </c>
      <c r="N50" s="8" t="s">
        <v>69</v>
      </c>
      <c r="O50" s="8" t="s">
        <v>69</v>
      </c>
      <c r="P50" s="1" t="s">
        <v>147</v>
      </c>
      <c r="Q50" s="1" t="s">
        <v>148</v>
      </c>
      <c r="R50" s="11">
        <v>68.459999999999994</v>
      </c>
      <c r="S50" s="1" t="s">
        <v>152</v>
      </c>
      <c r="T50" s="1" t="s">
        <v>174</v>
      </c>
    </row>
    <row r="51" spans="1:20" x14ac:dyDescent="0.3">
      <c r="A51" s="1">
        <v>150</v>
      </c>
      <c r="B51" s="1" t="s">
        <v>24</v>
      </c>
      <c r="C51" s="1">
        <v>18</v>
      </c>
      <c r="D51" s="1" t="s">
        <v>38</v>
      </c>
      <c r="E51" s="1" t="s">
        <v>41</v>
      </c>
      <c r="F51" s="1">
        <v>94</v>
      </c>
      <c r="G51" s="1">
        <v>84</v>
      </c>
      <c r="H51" s="11">
        <v>70.33</v>
      </c>
      <c r="I51" s="1" t="s">
        <v>50</v>
      </c>
      <c r="J51" s="1" t="s">
        <v>54</v>
      </c>
      <c r="K51" s="13">
        <v>70000</v>
      </c>
      <c r="L51" s="13">
        <v>70000</v>
      </c>
      <c r="M51" s="13">
        <f>Table1[[#This Row],[Total_Fees]]-Table1[[#This Row],[Due_Amount]]</f>
        <v>0</v>
      </c>
      <c r="N51" s="8" t="s">
        <v>103</v>
      </c>
      <c r="O51" s="8" t="s">
        <v>103</v>
      </c>
      <c r="P51" s="1" t="s">
        <v>147</v>
      </c>
      <c r="Q51" s="1" t="s">
        <v>149</v>
      </c>
      <c r="R51" s="11">
        <v>52.69</v>
      </c>
      <c r="S51" s="1" t="s">
        <v>152</v>
      </c>
      <c r="T51" s="1" t="s">
        <v>174</v>
      </c>
    </row>
    <row r="52" spans="1:20" x14ac:dyDescent="0.3">
      <c r="A52" s="1">
        <v>151</v>
      </c>
      <c r="B52" s="1" t="s">
        <v>30</v>
      </c>
      <c r="C52" s="1">
        <v>18</v>
      </c>
      <c r="D52" s="1" t="s">
        <v>39</v>
      </c>
      <c r="E52" s="1" t="s">
        <v>153</v>
      </c>
      <c r="F52" s="1">
        <v>89</v>
      </c>
      <c r="G52" s="1">
        <v>94</v>
      </c>
      <c r="H52" s="11">
        <v>78.5</v>
      </c>
      <c r="I52" s="1" t="s">
        <v>51</v>
      </c>
      <c r="J52" s="1" t="s">
        <v>55</v>
      </c>
      <c r="K52" s="13">
        <v>80000</v>
      </c>
      <c r="L52" s="13">
        <v>20828</v>
      </c>
      <c r="M52" s="13">
        <f>Table1[[#This Row],[Total_Fees]]-Table1[[#This Row],[Due_Amount]]</f>
        <v>59172</v>
      </c>
      <c r="N52" s="8" t="s">
        <v>104</v>
      </c>
      <c r="O52" s="8" t="s">
        <v>104</v>
      </c>
      <c r="P52" s="1" t="s">
        <v>147</v>
      </c>
      <c r="Q52" s="1" t="s">
        <v>148</v>
      </c>
      <c r="S52" s="1" t="s">
        <v>151</v>
      </c>
    </row>
    <row r="53" spans="1:20" x14ac:dyDescent="0.3">
      <c r="A53" s="1">
        <v>152</v>
      </c>
      <c r="B53" s="1" t="s">
        <v>30</v>
      </c>
      <c r="C53" s="1">
        <v>18</v>
      </c>
      <c r="D53" s="1" t="s">
        <v>39</v>
      </c>
      <c r="E53" s="1" t="s">
        <v>46</v>
      </c>
      <c r="F53" s="1">
        <v>92</v>
      </c>
      <c r="G53" s="1">
        <v>94</v>
      </c>
      <c r="H53" s="11">
        <v>76</v>
      </c>
      <c r="I53" s="1" t="s">
        <v>50</v>
      </c>
      <c r="J53" s="1" t="s">
        <v>54</v>
      </c>
      <c r="K53" s="13">
        <v>70000</v>
      </c>
      <c r="M53" s="13">
        <f>Table1[[#This Row],[Total_Fees]]-Table1[[#This Row],[Due_Amount]]</f>
        <v>70000</v>
      </c>
      <c r="N53" s="8" t="s">
        <v>105</v>
      </c>
      <c r="P53" s="1" t="s">
        <v>146</v>
      </c>
    </row>
    <row r="54" spans="1:20" x14ac:dyDescent="0.3">
      <c r="A54" s="1">
        <v>153</v>
      </c>
      <c r="B54" s="1" t="s">
        <v>29</v>
      </c>
      <c r="C54" s="1">
        <v>18</v>
      </c>
      <c r="D54" s="1" t="s">
        <v>39</v>
      </c>
      <c r="E54" s="1" t="s">
        <v>41</v>
      </c>
      <c r="F54" s="1">
        <v>95</v>
      </c>
      <c r="G54" s="1">
        <v>71</v>
      </c>
      <c r="H54" s="11">
        <v>73.25</v>
      </c>
      <c r="I54" s="1" t="s">
        <v>49</v>
      </c>
      <c r="J54" s="1" t="s">
        <v>53</v>
      </c>
      <c r="K54" s="13">
        <v>50000</v>
      </c>
      <c r="L54" s="13">
        <v>0</v>
      </c>
      <c r="M54" s="13">
        <f>Table1[[#This Row],[Total_Fees]]-Table1[[#This Row],[Due_Amount]]</f>
        <v>50000</v>
      </c>
      <c r="N54" s="8" t="s">
        <v>106</v>
      </c>
      <c r="O54" s="8" t="s">
        <v>106</v>
      </c>
      <c r="P54" s="1" t="s">
        <v>147</v>
      </c>
      <c r="Q54" s="1" t="s">
        <v>150</v>
      </c>
      <c r="R54" s="11">
        <v>89.58</v>
      </c>
      <c r="S54" s="1" t="s">
        <v>152</v>
      </c>
      <c r="T54" s="1" t="s">
        <v>174</v>
      </c>
    </row>
    <row r="55" spans="1:20" x14ac:dyDescent="0.3">
      <c r="A55" s="1">
        <v>154</v>
      </c>
      <c r="B55" s="1" t="s">
        <v>26</v>
      </c>
      <c r="C55" s="1">
        <v>17</v>
      </c>
      <c r="D55" s="1" t="s">
        <v>39</v>
      </c>
      <c r="E55" s="1" t="s">
        <v>48</v>
      </c>
      <c r="F55" s="1">
        <v>76</v>
      </c>
      <c r="G55" s="1">
        <v>87</v>
      </c>
      <c r="H55" s="11">
        <v>75.33</v>
      </c>
      <c r="I55" s="1" t="s">
        <v>50</v>
      </c>
      <c r="J55" s="1" t="s">
        <v>54</v>
      </c>
      <c r="K55" s="13">
        <v>70000</v>
      </c>
      <c r="L55" s="13">
        <v>70000</v>
      </c>
      <c r="M55" s="13">
        <f>Table1[[#This Row],[Total_Fees]]-Table1[[#This Row],[Due_Amount]]</f>
        <v>0</v>
      </c>
      <c r="N55" s="8" t="s">
        <v>107</v>
      </c>
      <c r="O55" s="8" t="s">
        <v>107</v>
      </c>
      <c r="P55" s="1" t="s">
        <v>147</v>
      </c>
      <c r="Q55" s="1" t="s">
        <v>149</v>
      </c>
      <c r="S55" s="1" t="s">
        <v>151</v>
      </c>
    </row>
    <row r="56" spans="1:20" x14ac:dyDescent="0.3">
      <c r="A56" s="1">
        <v>155</v>
      </c>
      <c r="B56" s="1" t="s">
        <v>24</v>
      </c>
      <c r="C56" s="1">
        <v>19</v>
      </c>
      <c r="D56" s="1" t="s">
        <v>38</v>
      </c>
      <c r="E56" s="1" t="s">
        <v>48</v>
      </c>
      <c r="F56" s="1">
        <v>86</v>
      </c>
      <c r="G56" s="1">
        <v>85</v>
      </c>
      <c r="H56" s="11">
        <v>68</v>
      </c>
      <c r="I56" s="1" t="s">
        <v>52</v>
      </c>
      <c r="J56" s="1" t="s">
        <v>56</v>
      </c>
      <c r="K56" s="13">
        <v>90000</v>
      </c>
      <c r="L56" s="13">
        <v>28779</v>
      </c>
      <c r="M56" s="13">
        <f>Table1[[#This Row],[Total_Fees]]-Table1[[#This Row],[Due_Amount]]</f>
        <v>61221</v>
      </c>
      <c r="N56" s="8" t="s">
        <v>108</v>
      </c>
      <c r="O56" s="8" t="s">
        <v>108</v>
      </c>
      <c r="P56" s="1" t="s">
        <v>147</v>
      </c>
      <c r="Q56" s="1" t="s">
        <v>148</v>
      </c>
      <c r="S56" s="1" t="s">
        <v>151</v>
      </c>
    </row>
    <row r="57" spans="1:20" x14ac:dyDescent="0.3">
      <c r="A57" s="1">
        <v>156</v>
      </c>
      <c r="B57" s="1" t="s">
        <v>26</v>
      </c>
      <c r="C57" s="1">
        <v>19</v>
      </c>
      <c r="D57" s="1" t="s">
        <v>39</v>
      </c>
      <c r="E57" s="1" t="s">
        <v>44</v>
      </c>
      <c r="F57" s="1">
        <v>87</v>
      </c>
      <c r="G57" s="1">
        <v>80</v>
      </c>
      <c r="H57" s="11">
        <v>63.67</v>
      </c>
      <c r="I57" s="1" t="s">
        <v>52</v>
      </c>
      <c r="J57" s="1" t="s">
        <v>56</v>
      </c>
      <c r="K57" s="13">
        <v>90000</v>
      </c>
      <c r="L57" s="13">
        <v>90000</v>
      </c>
      <c r="M57" s="13">
        <f>Table1[[#This Row],[Total_Fees]]-Table1[[#This Row],[Due_Amount]]</f>
        <v>0</v>
      </c>
      <c r="N57" s="8" t="s">
        <v>109</v>
      </c>
      <c r="O57" s="8" t="s">
        <v>109</v>
      </c>
      <c r="P57" s="1" t="s">
        <v>147</v>
      </c>
      <c r="Q57" s="1" t="s">
        <v>149</v>
      </c>
      <c r="S57" s="1" t="s">
        <v>151</v>
      </c>
    </row>
    <row r="58" spans="1:20" x14ac:dyDescent="0.3">
      <c r="A58" s="1">
        <v>157</v>
      </c>
      <c r="B58" s="1" t="s">
        <v>31</v>
      </c>
      <c r="C58" s="1">
        <v>17</v>
      </c>
      <c r="D58" s="1" t="s">
        <v>39</v>
      </c>
      <c r="E58" s="1" t="s">
        <v>47</v>
      </c>
      <c r="F58" s="1">
        <v>90</v>
      </c>
      <c r="G58" s="1">
        <v>90</v>
      </c>
      <c r="H58" s="11">
        <v>80</v>
      </c>
      <c r="I58" s="1" t="s">
        <v>50</v>
      </c>
      <c r="J58" s="1" t="s">
        <v>54</v>
      </c>
      <c r="K58" s="13">
        <v>70000</v>
      </c>
      <c r="M58" s="13">
        <f>Table1[[#This Row],[Total_Fees]]-Table1[[#This Row],[Due_Amount]]</f>
        <v>70000</v>
      </c>
      <c r="N58" s="8" t="s">
        <v>110</v>
      </c>
      <c r="P58" s="1" t="s">
        <v>146</v>
      </c>
    </row>
    <row r="59" spans="1:20" x14ac:dyDescent="0.3">
      <c r="A59" s="1">
        <v>158</v>
      </c>
      <c r="B59" s="1" t="s">
        <v>31</v>
      </c>
      <c r="C59" s="1">
        <v>19</v>
      </c>
      <c r="D59" s="1" t="s">
        <v>39</v>
      </c>
      <c r="E59" s="1" t="s">
        <v>46</v>
      </c>
      <c r="F59" s="1">
        <v>87</v>
      </c>
      <c r="G59" s="1">
        <v>85</v>
      </c>
      <c r="H59" s="11">
        <v>74</v>
      </c>
      <c r="I59" s="1" t="s">
        <v>50</v>
      </c>
      <c r="J59" s="1" t="s">
        <v>54</v>
      </c>
      <c r="K59" s="13">
        <v>70000</v>
      </c>
      <c r="M59" s="13">
        <f>Table1[[#This Row],[Total_Fees]]-Table1[[#This Row],[Due_Amount]]</f>
        <v>70000</v>
      </c>
      <c r="N59" s="8" t="s">
        <v>111</v>
      </c>
      <c r="P59" s="1" t="s">
        <v>146</v>
      </c>
    </row>
    <row r="60" spans="1:20" x14ac:dyDescent="0.3">
      <c r="A60" s="1">
        <v>159</v>
      </c>
      <c r="B60" s="1" t="s">
        <v>18</v>
      </c>
      <c r="C60" s="1">
        <v>19</v>
      </c>
      <c r="D60" s="1" t="s">
        <v>38</v>
      </c>
      <c r="E60" s="1" t="s">
        <v>43</v>
      </c>
      <c r="F60" s="1">
        <v>79</v>
      </c>
      <c r="G60" s="1">
        <v>81</v>
      </c>
      <c r="H60" s="11">
        <v>68.75</v>
      </c>
      <c r="I60" s="1" t="s">
        <v>51</v>
      </c>
      <c r="J60" s="1" t="s">
        <v>55</v>
      </c>
      <c r="K60" s="13">
        <v>80000</v>
      </c>
      <c r="L60" s="13">
        <v>0</v>
      </c>
      <c r="M60" s="13">
        <f>Table1[[#This Row],[Total_Fees]]-Table1[[#This Row],[Due_Amount]]</f>
        <v>80000</v>
      </c>
      <c r="N60" s="8" t="s">
        <v>112</v>
      </c>
      <c r="O60" s="8" t="s">
        <v>112</v>
      </c>
      <c r="P60" s="1" t="s">
        <v>147</v>
      </c>
      <c r="Q60" s="1" t="s">
        <v>150</v>
      </c>
      <c r="S60" s="1" t="s">
        <v>151</v>
      </c>
    </row>
    <row r="61" spans="1:20" x14ac:dyDescent="0.3">
      <c r="A61" s="1">
        <v>160</v>
      </c>
      <c r="B61" s="1" t="s">
        <v>18</v>
      </c>
      <c r="C61" s="1">
        <v>18</v>
      </c>
      <c r="D61" s="1" t="s">
        <v>38</v>
      </c>
      <c r="E61" s="1" t="s">
        <v>43</v>
      </c>
      <c r="F61" s="1">
        <v>84</v>
      </c>
      <c r="G61" s="1">
        <v>93</v>
      </c>
      <c r="H61" s="11">
        <v>59.75</v>
      </c>
      <c r="I61" s="1" t="s">
        <v>51</v>
      </c>
      <c r="J61" s="1" t="s">
        <v>55</v>
      </c>
      <c r="K61" s="13">
        <v>80000</v>
      </c>
      <c r="L61" s="13">
        <v>0</v>
      </c>
      <c r="M61" s="13">
        <f>Table1[[#This Row],[Total_Fees]]-Table1[[#This Row],[Due_Amount]]</f>
        <v>80000</v>
      </c>
      <c r="N61" s="8" t="s">
        <v>113</v>
      </c>
      <c r="O61" s="8" t="s">
        <v>113</v>
      </c>
      <c r="P61" s="1" t="s">
        <v>147</v>
      </c>
      <c r="Q61" s="1" t="s">
        <v>150</v>
      </c>
      <c r="S61" s="1" t="s">
        <v>151</v>
      </c>
    </row>
    <row r="62" spans="1:20" x14ac:dyDescent="0.3">
      <c r="A62" s="1">
        <v>161</v>
      </c>
      <c r="B62" s="1" t="s">
        <v>36</v>
      </c>
      <c r="C62" s="1">
        <v>18</v>
      </c>
      <c r="D62" s="1" t="s">
        <v>38</v>
      </c>
      <c r="E62" s="1" t="s">
        <v>47</v>
      </c>
      <c r="F62" s="1">
        <v>84</v>
      </c>
      <c r="G62" s="1">
        <v>88</v>
      </c>
      <c r="H62" s="11">
        <v>84</v>
      </c>
      <c r="I62" s="1" t="s">
        <v>49</v>
      </c>
      <c r="J62" s="1" t="s">
        <v>53</v>
      </c>
      <c r="K62" s="13">
        <v>50000</v>
      </c>
      <c r="L62" s="13">
        <v>22455</v>
      </c>
      <c r="M62" s="13">
        <f>Table1[[#This Row],[Total_Fees]]-Table1[[#This Row],[Due_Amount]]</f>
        <v>27545</v>
      </c>
      <c r="N62" s="8" t="s">
        <v>114</v>
      </c>
      <c r="O62" s="8" t="s">
        <v>114</v>
      </c>
      <c r="P62" s="1" t="s">
        <v>147</v>
      </c>
      <c r="Q62" s="1" t="s">
        <v>148</v>
      </c>
      <c r="R62" s="11">
        <v>80.790000000000006</v>
      </c>
      <c r="S62" s="1" t="s">
        <v>152</v>
      </c>
      <c r="T62" s="1" t="s">
        <v>174</v>
      </c>
    </row>
    <row r="63" spans="1:20" x14ac:dyDescent="0.3">
      <c r="A63" s="1">
        <v>162</v>
      </c>
      <c r="B63" s="1" t="s">
        <v>34</v>
      </c>
      <c r="C63" s="1">
        <v>19</v>
      </c>
      <c r="D63" s="1" t="s">
        <v>38</v>
      </c>
      <c r="E63" s="1" t="s">
        <v>48</v>
      </c>
      <c r="F63" s="1">
        <v>80</v>
      </c>
      <c r="G63" s="1">
        <v>91</v>
      </c>
      <c r="H63" s="11">
        <v>63</v>
      </c>
      <c r="I63" s="1" t="s">
        <v>52</v>
      </c>
      <c r="J63" s="1" t="s">
        <v>56</v>
      </c>
      <c r="K63" s="13">
        <v>90000</v>
      </c>
      <c r="L63" s="13">
        <v>0</v>
      </c>
      <c r="M63" s="13">
        <f>Table1[[#This Row],[Total_Fees]]-Table1[[#This Row],[Due_Amount]]</f>
        <v>90000</v>
      </c>
      <c r="N63" s="8" t="s">
        <v>115</v>
      </c>
      <c r="O63" s="8" t="s">
        <v>115</v>
      </c>
      <c r="P63" s="1" t="s">
        <v>147</v>
      </c>
      <c r="Q63" s="1" t="s">
        <v>150</v>
      </c>
      <c r="R63" s="11">
        <v>59.23</v>
      </c>
      <c r="S63" s="1" t="s">
        <v>152</v>
      </c>
      <c r="T63" s="1" t="s">
        <v>174</v>
      </c>
    </row>
    <row r="64" spans="1:20" x14ac:dyDescent="0.3">
      <c r="A64" s="1">
        <v>163</v>
      </c>
      <c r="B64" s="1" t="s">
        <v>21</v>
      </c>
      <c r="C64" s="1">
        <v>18</v>
      </c>
      <c r="D64" s="1" t="s">
        <v>39</v>
      </c>
      <c r="E64" s="1" t="s">
        <v>48</v>
      </c>
      <c r="F64" s="1">
        <v>81</v>
      </c>
      <c r="G64" s="1">
        <v>92</v>
      </c>
      <c r="H64" s="11">
        <v>91</v>
      </c>
      <c r="I64" s="1" t="s">
        <v>52</v>
      </c>
      <c r="J64" s="1" t="s">
        <v>56</v>
      </c>
      <c r="K64" s="13">
        <v>90000</v>
      </c>
      <c r="L64" s="13">
        <v>32766</v>
      </c>
      <c r="M64" s="13">
        <f>Table1[[#This Row],[Total_Fees]]-Table1[[#This Row],[Due_Amount]]</f>
        <v>57234</v>
      </c>
      <c r="N64" s="8" t="s">
        <v>116</v>
      </c>
      <c r="O64" s="8" t="s">
        <v>116</v>
      </c>
      <c r="P64" s="1" t="s">
        <v>147</v>
      </c>
      <c r="Q64" s="1" t="s">
        <v>148</v>
      </c>
      <c r="R64" s="11">
        <v>72.3</v>
      </c>
      <c r="S64" s="1" t="s">
        <v>152</v>
      </c>
      <c r="T64" s="1" t="s">
        <v>174</v>
      </c>
    </row>
    <row r="65" spans="1:20" x14ac:dyDescent="0.3">
      <c r="A65" s="1">
        <v>164</v>
      </c>
      <c r="B65" s="1" t="s">
        <v>27</v>
      </c>
      <c r="C65" s="1">
        <v>19</v>
      </c>
      <c r="D65" s="1" t="s">
        <v>38</v>
      </c>
      <c r="E65" s="1" t="s">
        <v>46</v>
      </c>
      <c r="F65" s="1">
        <v>81</v>
      </c>
      <c r="G65" s="1">
        <v>87</v>
      </c>
      <c r="H65" s="11">
        <v>69</v>
      </c>
      <c r="I65" s="1" t="s">
        <v>51</v>
      </c>
      <c r="J65" s="1" t="s">
        <v>55</v>
      </c>
      <c r="K65" s="13">
        <v>80000</v>
      </c>
      <c r="L65" s="13">
        <v>14569</v>
      </c>
      <c r="M65" s="13">
        <f>Table1[[#This Row],[Total_Fees]]-Table1[[#This Row],[Due_Amount]]</f>
        <v>65431</v>
      </c>
      <c r="N65" s="8" t="s">
        <v>117</v>
      </c>
      <c r="O65" s="8" t="s">
        <v>117</v>
      </c>
      <c r="P65" s="1" t="s">
        <v>147</v>
      </c>
      <c r="Q65" s="1" t="s">
        <v>148</v>
      </c>
      <c r="S65" s="1" t="s">
        <v>151</v>
      </c>
    </row>
    <row r="66" spans="1:20" x14ac:dyDescent="0.3">
      <c r="A66" s="1">
        <v>165</v>
      </c>
      <c r="B66" s="1" t="s">
        <v>26</v>
      </c>
      <c r="C66" s="1">
        <v>17</v>
      </c>
      <c r="D66" s="1" t="s">
        <v>39</v>
      </c>
      <c r="E66" s="1" t="s">
        <v>45</v>
      </c>
      <c r="F66" s="1">
        <v>75</v>
      </c>
      <c r="G66" s="1">
        <v>93</v>
      </c>
      <c r="H66" s="11">
        <v>71.33</v>
      </c>
      <c r="I66" s="1" t="s">
        <v>52</v>
      </c>
      <c r="J66" s="1" t="s">
        <v>56</v>
      </c>
      <c r="K66" s="13">
        <v>90000</v>
      </c>
      <c r="L66" s="13">
        <v>90000</v>
      </c>
      <c r="M66" s="13">
        <f>Table1[[#This Row],[Total_Fees]]-Table1[[#This Row],[Due_Amount]]</f>
        <v>0</v>
      </c>
      <c r="N66" s="8" t="s">
        <v>118</v>
      </c>
      <c r="O66" s="8" t="s">
        <v>118</v>
      </c>
      <c r="P66" s="1" t="s">
        <v>147</v>
      </c>
      <c r="Q66" s="1" t="s">
        <v>149</v>
      </c>
      <c r="S66" s="1" t="s">
        <v>151</v>
      </c>
    </row>
    <row r="67" spans="1:20" x14ac:dyDescent="0.3">
      <c r="A67" s="1">
        <v>166</v>
      </c>
      <c r="B67" s="1" t="s">
        <v>36</v>
      </c>
      <c r="C67" s="1">
        <v>17</v>
      </c>
      <c r="D67" s="1" t="s">
        <v>38</v>
      </c>
      <c r="E67" s="1" t="s">
        <v>46</v>
      </c>
      <c r="F67" s="1">
        <v>84</v>
      </c>
      <c r="G67" s="1">
        <v>75</v>
      </c>
      <c r="H67" s="11">
        <v>68</v>
      </c>
      <c r="I67" s="1" t="s">
        <v>51</v>
      </c>
      <c r="J67" s="1" t="s">
        <v>55</v>
      </c>
      <c r="K67" s="13">
        <v>80000</v>
      </c>
      <c r="L67" s="13">
        <v>0</v>
      </c>
      <c r="M67" s="13">
        <f>Table1[[#This Row],[Total_Fees]]-Table1[[#This Row],[Due_Amount]]</f>
        <v>80000</v>
      </c>
      <c r="N67" s="8" t="s">
        <v>119</v>
      </c>
      <c r="O67" s="8" t="s">
        <v>119</v>
      </c>
      <c r="P67" s="1" t="s">
        <v>147</v>
      </c>
      <c r="Q67" s="1" t="s">
        <v>150</v>
      </c>
      <c r="R67" s="11">
        <v>95.86</v>
      </c>
      <c r="S67" s="1" t="s">
        <v>152</v>
      </c>
      <c r="T67" s="1" t="s">
        <v>174</v>
      </c>
    </row>
    <row r="68" spans="1:20" x14ac:dyDescent="0.3">
      <c r="A68" s="1">
        <v>167</v>
      </c>
      <c r="B68" s="1" t="s">
        <v>34</v>
      </c>
      <c r="C68" s="1">
        <v>18</v>
      </c>
      <c r="D68" s="1" t="s">
        <v>38</v>
      </c>
      <c r="E68" s="1" t="s">
        <v>47</v>
      </c>
      <c r="F68" s="1">
        <v>95</v>
      </c>
      <c r="G68" s="1">
        <v>84</v>
      </c>
      <c r="H68" s="11">
        <v>77.67</v>
      </c>
      <c r="I68" s="1" t="s">
        <v>52</v>
      </c>
      <c r="J68" s="1" t="s">
        <v>56</v>
      </c>
      <c r="K68" s="13">
        <v>90000</v>
      </c>
      <c r="L68" s="13">
        <v>90000</v>
      </c>
      <c r="M68" s="13">
        <f>Table1[[#This Row],[Total_Fees]]-Table1[[#This Row],[Due_Amount]]</f>
        <v>0</v>
      </c>
      <c r="N68" s="8" t="s">
        <v>102</v>
      </c>
      <c r="O68" s="8" t="s">
        <v>102</v>
      </c>
      <c r="P68" s="1" t="s">
        <v>147</v>
      </c>
      <c r="Q68" s="1" t="s">
        <v>149</v>
      </c>
      <c r="S68" s="1" t="s">
        <v>151</v>
      </c>
    </row>
    <row r="69" spans="1:20" x14ac:dyDescent="0.3">
      <c r="A69" s="1">
        <v>168</v>
      </c>
      <c r="B69" s="1" t="s">
        <v>34</v>
      </c>
      <c r="C69" s="1">
        <v>17</v>
      </c>
      <c r="D69" s="1" t="s">
        <v>38</v>
      </c>
      <c r="E69" s="1" t="s">
        <v>47</v>
      </c>
      <c r="F69" s="1">
        <v>87</v>
      </c>
      <c r="G69" s="1">
        <v>75</v>
      </c>
      <c r="H69" s="11">
        <v>77</v>
      </c>
      <c r="I69" s="1" t="s">
        <v>52</v>
      </c>
      <c r="J69" s="1" t="s">
        <v>56</v>
      </c>
      <c r="K69" s="13">
        <v>90000</v>
      </c>
      <c r="M69" s="13">
        <f>Table1[[#This Row],[Total_Fees]]-Table1[[#This Row],[Due_Amount]]</f>
        <v>90000</v>
      </c>
      <c r="N69" s="8" t="s">
        <v>120</v>
      </c>
      <c r="P69" s="1" t="s">
        <v>146</v>
      </c>
    </row>
    <row r="70" spans="1:20" x14ac:dyDescent="0.3">
      <c r="A70" s="1">
        <v>169</v>
      </c>
      <c r="B70" s="1" t="s">
        <v>30</v>
      </c>
      <c r="C70" s="1">
        <v>19</v>
      </c>
      <c r="D70" s="1" t="s">
        <v>39</v>
      </c>
      <c r="E70" s="1" t="s">
        <v>40</v>
      </c>
      <c r="F70" s="1">
        <v>93</v>
      </c>
      <c r="G70" s="1">
        <v>93</v>
      </c>
      <c r="H70" s="11">
        <v>59.33</v>
      </c>
      <c r="I70" s="1" t="s">
        <v>52</v>
      </c>
      <c r="J70" s="1" t="s">
        <v>56</v>
      </c>
      <c r="K70" s="13">
        <v>90000</v>
      </c>
      <c r="L70" s="13">
        <v>11599</v>
      </c>
      <c r="M70" s="13">
        <f>Table1[[#This Row],[Total_Fees]]-Table1[[#This Row],[Due_Amount]]</f>
        <v>78401</v>
      </c>
      <c r="N70" s="8" t="s">
        <v>121</v>
      </c>
      <c r="O70" s="8" t="s">
        <v>121</v>
      </c>
      <c r="P70" s="1" t="s">
        <v>147</v>
      </c>
      <c r="Q70" s="1" t="s">
        <v>148</v>
      </c>
      <c r="S70" s="1" t="s">
        <v>151</v>
      </c>
    </row>
    <row r="71" spans="1:20" x14ac:dyDescent="0.3">
      <c r="A71" s="1">
        <v>170</v>
      </c>
      <c r="B71" s="1" t="s">
        <v>24</v>
      </c>
      <c r="C71" s="1">
        <v>19</v>
      </c>
      <c r="D71" s="1" t="s">
        <v>38</v>
      </c>
      <c r="E71" s="1" t="s">
        <v>46</v>
      </c>
      <c r="F71" s="1">
        <v>91</v>
      </c>
      <c r="G71" s="1">
        <v>89</v>
      </c>
      <c r="H71" s="11">
        <v>88.5</v>
      </c>
      <c r="I71" s="1" t="s">
        <v>49</v>
      </c>
      <c r="J71" s="1" t="s">
        <v>53</v>
      </c>
      <c r="K71" s="13">
        <v>50000</v>
      </c>
      <c r="L71" s="13">
        <v>50000</v>
      </c>
      <c r="M71" s="13">
        <f>Table1[[#This Row],[Total_Fees]]-Table1[[#This Row],[Due_Amount]]</f>
        <v>0</v>
      </c>
      <c r="N71" s="8" t="s">
        <v>122</v>
      </c>
      <c r="O71" s="8" t="s">
        <v>122</v>
      </c>
      <c r="P71" s="1" t="s">
        <v>147</v>
      </c>
      <c r="Q71" s="1" t="s">
        <v>149</v>
      </c>
      <c r="S71" s="1" t="s">
        <v>151</v>
      </c>
    </row>
    <row r="72" spans="1:20" x14ac:dyDescent="0.3">
      <c r="A72" s="1">
        <v>171</v>
      </c>
      <c r="B72" s="1" t="s">
        <v>36</v>
      </c>
      <c r="C72" s="1">
        <v>19</v>
      </c>
      <c r="D72" s="1" t="s">
        <v>38</v>
      </c>
      <c r="E72" s="1" t="s">
        <v>48</v>
      </c>
      <c r="F72" s="1">
        <v>91</v>
      </c>
      <c r="G72" s="1">
        <v>92</v>
      </c>
      <c r="H72" s="11">
        <v>83.33</v>
      </c>
      <c r="I72" s="1" t="s">
        <v>52</v>
      </c>
      <c r="J72" s="1" t="s">
        <v>56</v>
      </c>
      <c r="K72" s="13">
        <v>90000</v>
      </c>
      <c r="L72" s="13">
        <v>90000</v>
      </c>
      <c r="M72" s="13">
        <f>Table1[[#This Row],[Total_Fees]]-Table1[[#This Row],[Due_Amount]]</f>
        <v>0</v>
      </c>
      <c r="N72" s="8" t="s">
        <v>123</v>
      </c>
      <c r="O72" s="8" t="s">
        <v>123</v>
      </c>
      <c r="P72" s="1" t="s">
        <v>147</v>
      </c>
      <c r="Q72" s="1" t="s">
        <v>149</v>
      </c>
      <c r="S72" s="1" t="s">
        <v>151</v>
      </c>
    </row>
    <row r="73" spans="1:20" x14ac:dyDescent="0.3">
      <c r="A73" s="1">
        <v>172</v>
      </c>
      <c r="B73" s="1" t="s">
        <v>24</v>
      </c>
      <c r="C73" s="1">
        <v>19</v>
      </c>
      <c r="D73" s="1" t="s">
        <v>38</v>
      </c>
      <c r="E73" s="1" t="s">
        <v>47</v>
      </c>
      <c r="F73" s="1">
        <v>94</v>
      </c>
      <c r="G73" s="1">
        <v>75</v>
      </c>
      <c r="H73" s="11">
        <v>70.67</v>
      </c>
      <c r="I73" s="1" t="s">
        <v>50</v>
      </c>
      <c r="J73" s="1" t="s">
        <v>54</v>
      </c>
      <c r="K73" s="13">
        <v>70000</v>
      </c>
      <c r="M73" s="13">
        <f>Table1[[#This Row],[Total_Fees]]-Table1[[#This Row],[Due_Amount]]</f>
        <v>70000</v>
      </c>
      <c r="N73" s="8" t="s">
        <v>124</v>
      </c>
      <c r="P73" s="1" t="s">
        <v>146</v>
      </c>
    </row>
    <row r="74" spans="1:20" x14ac:dyDescent="0.3">
      <c r="A74" s="1">
        <v>173</v>
      </c>
      <c r="B74" s="1" t="s">
        <v>28</v>
      </c>
      <c r="C74" s="1">
        <v>17</v>
      </c>
      <c r="D74" s="1" t="s">
        <v>39</v>
      </c>
      <c r="E74" s="1" t="s">
        <v>43</v>
      </c>
      <c r="F74" s="1">
        <v>83</v>
      </c>
      <c r="G74" s="1">
        <v>91</v>
      </c>
      <c r="H74" s="11">
        <v>92</v>
      </c>
      <c r="I74" s="1" t="s">
        <v>51</v>
      </c>
      <c r="J74" s="1" t="s">
        <v>55</v>
      </c>
      <c r="K74" s="13">
        <v>80000</v>
      </c>
      <c r="M74" s="13">
        <f>Table1[[#This Row],[Total_Fees]]-Table1[[#This Row],[Due_Amount]]</f>
        <v>80000</v>
      </c>
      <c r="N74" s="8" t="s">
        <v>112</v>
      </c>
      <c r="P74" s="1" t="s">
        <v>146</v>
      </c>
    </row>
    <row r="75" spans="1:20" x14ac:dyDescent="0.3">
      <c r="A75" s="1">
        <v>174</v>
      </c>
      <c r="B75" s="1" t="s">
        <v>19</v>
      </c>
      <c r="C75" s="1">
        <v>19</v>
      </c>
      <c r="D75" s="1" t="s">
        <v>39</v>
      </c>
      <c r="E75" s="1" t="s">
        <v>43</v>
      </c>
      <c r="F75" s="1">
        <v>80</v>
      </c>
      <c r="G75" s="1">
        <v>94</v>
      </c>
      <c r="H75" s="11">
        <v>72</v>
      </c>
      <c r="I75" s="1" t="s">
        <v>52</v>
      </c>
      <c r="J75" s="1" t="s">
        <v>56</v>
      </c>
      <c r="K75" s="13">
        <v>90000</v>
      </c>
      <c r="L75" s="13">
        <v>90000</v>
      </c>
      <c r="M75" s="13">
        <f>Table1[[#This Row],[Total_Fees]]-Table1[[#This Row],[Due_Amount]]</f>
        <v>0</v>
      </c>
      <c r="N75" s="8" t="s">
        <v>125</v>
      </c>
      <c r="O75" s="8" t="s">
        <v>125</v>
      </c>
      <c r="P75" s="1" t="s">
        <v>147</v>
      </c>
      <c r="Q75" s="1" t="s">
        <v>149</v>
      </c>
      <c r="S75" s="1" t="s">
        <v>151</v>
      </c>
    </row>
    <row r="76" spans="1:20" x14ac:dyDescent="0.3">
      <c r="A76" s="1">
        <v>175</v>
      </c>
      <c r="B76" s="1" t="s">
        <v>29</v>
      </c>
      <c r="C76" s="1">
        <v>19</v>
      </c>
      <c r="D76" s="1" t="s">
        <v>39</v>
      </c>
      <c r="E76" s="1" t="s">
        <v>41</v>
      </c>
      <c r="F76" s="1">
        <v>85</v>
      </c>
      <c r="G76" s="1">
        <v>70</v>
      </c>
      <c r="H76" s="11">
        <v>68.25</v>
      </c>
      <c r="I76" s="1" t="s">
        <v>51</v>
      </c>
      <c r="J76" s="1" t="s">
        <v>55</v>
      </c>
      <c r="K76" s="13">
        <v>80000</v>
      </c>
      <c r="M76" s="13">
        <f>Table1[[#This Row],[Total_Fees]]-Table1[[#This Row],[Due_Amount]]</f>
        <v>80000</v>
      </c>
      <c r="N76" s="8" t="s">
        <v>126</v>
      </c>
      <c r="P76" s="1" t="s">
        <v>146</v>
      </c>
    </row>
    <row r="77" spans="1:20" x14ac:dyDescent="0.3">
      <c r="A77" s="1">
        <v>176</v>
      </c>
      <c r="B77" s="1" t="s">
        <v>36</v>
      </c>
      <c r="C77" s="1">
        <v>18</v>
      </c>
      <c r="D77" s="1" t="s">
        <v>38</v>
      </c>
      <c r="E77" s="1" t="s">
        <v>45</v>
      </c>
      <c r="F77" s="1">
        <v>91</v>
      </c>
      <c r="G77" s="1">
        <v>88</v>
      </c>
      <c r="H77" s="11">
        <v>84.5</v>
      </c>
      <c r="I77" s="1" t="s">
        <v>49</v>
      </c>
      <c r="J77" s="1" t="s">
        <v>53</v>
      </c>
      <c r="K77" s="13">
        <v>50000</v>
      </c>
      <c r="M77" s="13">
        <f>Table1[[#This Row],[Total_Fees]]-Table1[[#This Row],[Due_Amount]]</f>
        <v>50000</v>
      </c>
      <c r="N77" s="8" t="s">
        <v>127</v>
      </c>
      <c r="P77" s="1" t="s">
        <v>146</v>
      </c>
    </row>
    <row r="78" spans="1:20" x14ac:dyDescent="0.3">
      <c r="A78" s="1">
        <v>177</v>
      </c>
      <c r="B78" s="1" t="s">
        <v>34</v>
      </c>
      <c r="C78" s="1">
        <v>17</v>
      </c>
      <c r="D78" s="1" t="s">
        <v>38</v>
      </c>
      <c r="E78" s="1" t="s">
        <v>40</v>
      </c>
      <c r="F78" s="1">
        <v>90</v>
      </c>
      <c r="G78" s="1">
        <v>83</v>
      </c>
      <c r="H78" s="11">
        <v>79</v>
      </c>
      <c r="I78" s="1" t="s">
        <v>52</v>
      </c>
      <c r="J78" s="1" t="s">
        <v>56</v>
      </c>
      <c r="K78" s="13">
        <v>90000</v>
      </c>
      <c r="L78" s="13">
        <v>27020</v>
      </c>
      <c r="M78" s="13">
        <f>Table1[[#This Row],[Total_Fees]]-Table1[[#This Row],[Due_Amount]]</f>
        <v>62980</v>
      </c>
      <c r="N78" s="8" t="s">
        <v>128</v>
      </c>
      <c r="O78" s="8" t="s">
        <v>128</v>
      </c>
      <c r="P78" s="1" t="s">
        <v>147</v>
      </c>
      <c r="Q78" s="1" t="s">
        <v>148</v>
      </c>
      <c r="S78" s="1" t="s">
        <v>151</v>
      </c>
    </row>
    <row r="79" spans="1:20" x14ac:dyDescent="0.3">
      <c r="A79" s="1">
        <v>178</v>
      </c>
      <c r="B79" s="1" t="s">
        <v>25</v>
      </c>
      <c r="C79" s="1">
        <v>17</v>
      </c>
      <c r="D79" s="1" t="s">
        <v>39</v>
      </c>
      <c r="E79" s="1" t="s">
        <v>153</v>
      </c>
      <c r="F79" s="1">
        <v>93</v>
      </c>
      <c r="G79" s="1">
        <v>74</v>
      </c>
      <c r="H79" s="11">
        <v>75.67</v>
      </c>
      <c r="I79" s="1" t="s">
        <v>52</v>
      </c>
      <c r="J79" s="1" t="s">
        <v>56</v>
      </c>
      <c r="K79" s="13">
        <v>90000</v>
      </c>
      <c r="M79" s="13">
        <f>Table1[[#This Row],[Total_Fees]]-Table1[[#This Row],[Due_Amount]]</f>
        <v>90000</v>
      </c>
      <c r="N79" s="8" t="s">
        <v>129</v>
      </c>
      <c r="P79" s="1" t="s">
        <v>146</v>
      </c>
    </row>
    <row r="80" spans="1:20" x14ac:dyDescent="0.3">
      <c r="A80" s="1">
        <v>179</v>
      </c>
      <c r="B80" s="1" t="s">
        <v>30</v>
      </c>
      <c r="C80" s="1">
        <v>19</v>
      </c>
      <c r="D80" s="1" t="s">
        <v>39</v>
      </c>
      <c r="E80" s="1" t="s">
        <v>40</v>
      </c>
      <c r="F80" s="1">
        <v>77</v>
      </c>
      <c r="G80" s="1">
        <v>70</v>
      </c>
      <c r="H80" s="11">
        <v>76.25</v>
      </c>
      <c r="I80" s="1" t="s">
        <v>49</v>
      </c>
      <c r="J80" s="1" t="s">
        <v>53</v>
      </c>
      <c r="K80" s="13">
        <v>50000</v>
      </c>
      <c r="L80" s="13">
        <v>24498</v>
      </c>
      <c r="M80" s="13">
        <f>Table1[[#This Row],[Total_Fees]]-Table1[[#This Row],[Due_Amount]]</f>
        <v>25502</v>
      </c>
      <c r="N80" s="8" t="s">
        <v>130</v>
      </c>
      <c r="O80" s="8" t="s">
        <v>130</v>
      </c>
      <c r="P80" s="1" t="s">
        <v>147</v>
      </c>
      <c r="Q80" s="1" t="s">
        <v>148</v>
      </c>
      <c r="S80" s="1" t="s">
        <v>151</v>
      </c>
    </row>
    <row r="81" spans="1:20" x14ac:dyDescent="0.3">
      <c r="A81" s="1">
        <v>180</v>
      </c>
      <c r="B81" s="1" t="s">
        <v>36</v>
      </c>
      <c r="C81" s="1">
        <v>17</v>
      </c>
      <c r="D81" s="1" t="s">
        <v>38</v>
      </c>
      <c r="E81" s="1" t="s">
        <v>45</v>
      </c>
      <c r="F81" s="1">
        <v>89</v>
      </c>
      <c r="G81" s="1">
        <v>81</v>
      </c>
      <c r="H81" s="11">
        <v>71.5</v>
      </c>
      <c r="I81" s="1" t="s">
        <v>51</v>
      </c>
      <c r="J81" s="1" t="s">
        <v>55</v>
      </c>
      <c r="K81" s="13">
        <v>80000</v>
      </c>
      <c r="L81" s="13">
        <v>15771</v>
      </c>
      <c r="M81" s="13">
        <f>Table1[[#This Row],[Total_Fees]]-Table1[[#This Row],[Due_Amount]]</f>
        <v>64229</v>
      </c>
      <c r="N81" s="8" t="s">
        <v>131</v>
      </c>
      <c r="O81" s="8" t="s">
        <v>131</v>
      </c>
      <c r="P81" s="1" t="s">
        <v>147</v>
      </c>
      <c r="Q81" s="1" t="s">
        <v>148</v>
      </c>
      <c r="R81" s="11">
        <v>58.99</v>
      </c>
      <c r="S81" s="1" t="s">
        <v>152</v>
      </c>
      <c r="T81" s="1" t="s">
        <v>174</v>
      </c>
    </row>
    <row r="82" spans="1:20" x14ac:dyDescent="0.3">
      <c r="A82" s="1">
        <v>181</v>
      </c>
      <c r="B82" s="1" t="s">
        <v>18</v>
      </c>
      <c r="C82" s="1">
        <v>18</v>
      </c>
      <c r="D82" s="1" t="s">
        <v>38</v>
      </c>
      <c r="E82" s="1" t="s">
        <v>44</v>
      </c>
      <c r="F82" s="1">
        <v>87</v>
      </c>
      <c r="G82" s="1">
        <v>72</v>
      </c>
      <c r="H82" s="11">
        <v>72.33</v>
      </c>
      <c r="I82" s="1" t="s">
        <v>52</v>
      </c>
      <c r="J82" s="1" t="s">
        <v>56</v>
      </c>
      <c r="K82" s="13">
        <v>90000</v>
      </c>
      <c r="L82" s="13">
        <v>90000</v>
      </c>
      <c r="M82" s="13">
        <f>Table1[[#This Row],[Total_Fees]]-Table1[[#This Row],[Due_Amount]]</f>
        <v>0</v>
      </c>
      <c r="N82" s="8" t="s">
        <v>132</v>
      </c>
      <c r="O82" s="8" t="s">
        <v>132</v>
      </c>
      <c r="P82" s="1" t="s">
        <v>147</v>
      </c>
      <c r="Q82" s="1" t="s">
        <v>149</v>
      </c>
      <c r="S82" s="1" t="s">
        <v>151</v>
      </c>
    </row>
    <row r="83" spans="1:20" x14ac:dyDescent="0.3">
      <c r="A83" s="1">
        <v>182</v>
      </c>
      <c r="B83" s="1" t="s">
        <v>28</v>
      </c>
      <c r="C83" s="1">
        <v>19</v>
      </c>
      <c r="D83" s="1" t="s">
        <v>39</v>
      </c>
      <c r="E83" s="1" t="s">
        <v>41</v>
      </c>
      <c r="F83" s="1">
        <v>87</v>
      </c>
      <c r="G83" s="1">
        <v>82</v>
      </c>
      <c r="H83" s="11">
        <v>72.25</v>
      </c>
      <c r="I83" s="1" t="s">
        <v>51</v>
      </c>
      <c r="J83" s="1" t="s">
        <v>55</v>
      </c>
      <c r="K83" s="13">
        <v>80000</v>
      </c>
      <c r="L83" s="13">
        <v>28819</v>
      </c>
      <c r="M83" s="13">
        <f>Table1[[#This Row],[Total_Fees]]-Table1[[#This Row],[Due_Amount]]</f>
        <v>51181</v>
      </c>
      <c r="N83" s="8" t="s">
        <v>133</v>
      </c>
      <c r="O83" s="8" t="s">
        <v>133</v>
      </c>
      <c r="P83" s="1" t="s">
        <v>147</v>
      </c>
      <c r="Q83" s="1" t="s">
        <v>148</v>
      </c>
      <c r="S83" s="1" t="s">
        <v>151</v>
      </c>
    </row>
    <row r="84" spans="1:20" x14ac:dyDescent="0.3">
      <c r="A84" s="1">
        <v>183</v>
      </c>
      <c r="B84" s="1" t="s">
        <v>24</v>
      </c>
      <c r="C84" s="1">
        <v>17</v>
      </c>
      <c r="D84" s="1" t="s">
        <v>38</v>
      </c>
      <c r="E84" s="1" t="s">
        <v>41</v>
      </c>
      <c r="F84" s="1">
        <v>84</v>
      </c>
      <c r="G84" s="1">
        <v>83</v>
      </c>
      <c r="H84" s="11">
        <v>82</v>
      </c>
      <c r="I84" s="1" t="s">
        <v>52</v>
      </c>
      <c r="J84" s="1" t="s">
        <v>56</v>
      </c>
      <c r="K84" s="13">
        <v>90000</v>
      </c>
      <c r="L84" s="13">
        <v>90000</v>
      </c>
      <c r="M84" s="13">
        <f>Table1[[#This Row],[Total_Fees]]-Table1[[#This Row],[Due_Amount]]</f>
        <v>0</v>
      </c>
      <c r="N84" s="8" t="s">
        <v>134</v>
      </c>
      <c r="O84" s="8" t="s">
        <v>134</v>
      </c>
      <c r="P84" s="1" t="s">
        <v>147</v>
      </c>
      <c r="Q84" s="1" t="s">
        <v>149</v>
      </c>
      <c r="S84" s="1" t="s">
        <v>151</v>
      </c>
    </row>
    <row r="85" spans="1:20" x14ac:dyDescent="0.3">
      <c r="A85" s="1">
        <v>184</v>
      </c>
      <c r="B85" s="1" t="s">
        <v>18</v>
      </c>
      <c r="C85" s="1">
        <v>19</v>
      </c>
      <c r="D85" s="1" t="s">
        <v>38</v>
      </c>
      <c r="E85" s="1" t="s">
        <v>41</v>
      </c>
      <c r="F85" s="1">
        <v>81</v>
      </c>
      <c r="G85" s="1">
        <v>89</v>
      </c>
      <c r="H85" s="11">
        <v>76.67</v>
      </c>
      <c r="I85" s="1" t="s">
        <v>50</v>
      </c>
      <c r="J85" s="1" t="s">
        <v>54</v>
      </c>
      <c r="K85" s="13">
        <v>70000</v>
      </c>
      <c r="L85" s="13">
        <v>0</v>
      </c>
      <c r="M85" s="13">
        <f>Table1[[#This Row],[Total_Fees]]-Table1[[#This Row],[Due_Amount]]</f>
        <v>70000</v>
      </c>
      <c r="N85" s="8" t="s">
        <v>135</v>
      </c>
      <c r="O85" s="8" t="s">
        <v>135</v>
      </c>
      <c r="P85" s="1" t="s">
        <v>147</v>
      </c>
      <c r="Q85" s="1" t="s">
        <v>150</v>
      </c>
      <c r="R85" s="11">
        <v>92.02</v>
      </c>
      <c r="S85" s="1" t="s">
        <v>152</v>
      </c>
      <c r="T85" s="1" t="s">
        <v>175</v>
      </c>
    </row>
    <row r="86" spans="1:20" x14ac:dyDescent="0.3">
      <c r="A86" s="1">
        <v>185</v>
      </c>
      <c r="B86" s="1" t="s">
        <v>25</v>
      </c>
      <c r="C86" s="1">
        <v>17</v>
      </c>
      <c r="D86" s="1" t="s">
        <v>39</v>
      </c>
      <c r="E86" s="1" t="s">
        <v>48</v>
      </c>
      <c r="F86" s="1">
        <v>75</v>
      </c>
      <c r="G86" s="1">
        <v>82</v>
      </c>
      <c r="H86" s="11">
        <v>66.5</v>
      </c>
      <c r="I86" s="1" t="s">
        <v>49</v>
      </c>
      <c r="J86" s="1" t="s">
        <v>53</v>
      </c>
      <c r="K86" s="13">
        <v>50000</v>
      </c>
      <c r="L86" s="13">
        <v>12857</v>
      </c>
      <c r="M86" s="13">
        <f>Table1[[#This Row],[Total_Fees]]-Table1[[#This Row],[Due_Amount]]</f>
        <v>37143</v>
      </c>
      <c r="N86" s="8" t="s">
        <v>124</v>
      </c>
      <c r="O86" s="8" t="s">
        <v>124</v>
      </c>
      <c r="P86" s="1" t="s">
        <v>147</v>
      </c>
      <c r="Q86" s="1" t="s">
        <v>148</v>
      </c>
      <c r="R86" s="11">
        <v>84.71</v>
      </c>
      <c r="S86" s="1" t="s">
        <v>152</v>
      </c>
      <c r="T86" s="1" t="s">
        <v>175</v>
      </c>
    </row>
    <row r="87" spans="1:20" x14ac:dyDescent="0.3">
      <c r="A87" s="1">
        <v>186</v>
      </c>
      <c r="B87" s="1" t="s">
        <v>37</v>
      </c>
      <c r="C87" s="1">
        <v>18</v>
      </c>
      <c r="D87" s="1" t="s">
        <v>39</v>
      </c>
      <c r="E87" s="1" t="s">
        <v>44</v>
      </c>
      <c r="F87" s="1">
        <v>92</v>
      </c>
      <c r="G87" s="1">
        <v>85</v>
      </c>
      <c r="H87" s="11">
        <v>69</v>
      </c>
      <c r="I87" s="1" t="s">
        <v>51</v>
      </c>
      <c r="J87" s="1" t="s">
        <v>55</v>
      </c>
      <c r="K87" s="13">
        <v>80000</v>
      </c>
      <c r="M87" s="13">
        <f>Table1[[#This Row],[Total_Fees]]-Table1[[#This Row],[Due_Amount]]</f>
        <v>80000</v>
      </c>
      <c r="N87" s="8" t="s">
        <v>136</v>
      </c>
      <c r="P87" s="1" t="s">
        <v>146</v>
      </c>
    </row>
    <row r="88" spans="1:20" x14ac:dyDescent="0.3">
      <c r="A88" s="1">
        <v>187</v>
      </c>
      <c r="B88" s="1" t="s">
        <v>26</v>
      </c>
      <c r="C88" s="1">
        <v>18</v>
      </c>
      <c r="D88" s="1" t="s">
        <v>39</v>
      </c>
      <c r="E88" s="1" t="s">
        <v>47</v>
      </c>
      <c r="F88" s="1">
        <v>90</v>
      </c>
      <c r="G88" s="1">
        <v>88</v>
      </c>
      <c r="H88" s="11">
        <v>81.25</v>
      </c>
      <c r="I88" s="1" t="s">
        <v>51</v>
      </c>
      <c r="J88" s="1" t="s">
        <v>55</v>
      </c>
      <c r="K88" s="13">
        <v>80000</v>
      </c>
      <c r="L88" s="13">
        <v>0</v>
      </c>
      <c r="M88" s="13">
        <f>Table1[[#This Row],[Total_Fees]]-Table1[[#This Row],[Due_Amount]]</f>
        <v>80000</v>
      </c>
      <c r="N88" s="8" t="s">
        <v>137</v>
      </c>
      <c r="O88" s="8" t="s">
        <v>137</v>
      </c>
      <c r="P88" s="1" t="s">
        <v>147</v>
      </c>
      <c r="Q88" s="1" t="s">
        <v>150</v>
      </c>
      <c r="S88" s="1" t="s">
        <v>151</v>
      </c>
    </row>
    <row r="89" spans="1:20" x14ac:dyDescent="0.3">
      <c r="A89" s="1">
        <v>188</v>
      </c>
      <c r="B89" s="1" t="s">
        <v>21</v>
      </c>
      <c r="C89" s="1">
        <v>18</v>
      </c>
      <c r="D89" s="1" t="s">
        <v>39</v>
      </c>
      <c r="E89" s="1" t="s">
        <v>40</v>
      </c>
      <c r="F89" s="1">
        <v>79</v>
      </c>
      <c r="G89" s="1">
        <v>92</v>
      </c>
      <c r="H89" s="11">
        <v>64</v>
      </c>
      <c r="I89" s="1" t="s">
        <v>50</v>
      </c>
      <c r="J89" s="1" t="s">
        <v>54</v>
      </c>
      <c r="K89" s="13">
        <v>70000</v>
      </c>
      <c r="M89" s="13">
        <f>Table1[[#This Row],[Total_Fees]]-Table1[[#This Row],[Due_Amount]]</f>
        <v>70000</v>
      </c>
      <c r="N89" s="8" t="s">
        <v>138</v>
      </c>
      <c r="P89" s="1" t="s">
        <v>146</v>
      </c>
    </row>
    <row r="90" spans="1:20" x14ac:dyDescent="0.3">
      <c r="A90" s="1">
        <v>189</v>
      </c>
      <c r="B90" s="1" t="s">
        <v>24</v>
      </c>
      <c r="C90" s="1">
        <v>19</v>
      </c>
      <c r="D90" s="1" t="s">
        <v>38</v>
      </c>
      <c r="E90" s="1" t="s">
        <v>47</v>
      </c>
      <c r="F90" s="1">
        <v>94</v>
      </c>
      <c r="G90" s="1">
        <v>88</v>
      </c>
      <c r="H90" s="11">
        <v>71.67</v>
      </c>
      <c r="I90" s="1" t="s">
        <v>50</v>
      </c>
      <c r="J90" s="1" t="s">
        <v>54</v>
      </c>
      <c r="K90" s="13">
        <v>70000</v>
      </c>
      <c r="L90" s="13">
        <v>0</v>
      </c>
      <c r="M90" s="13">
        <f>Table1[[#This Row],[Total_Fees]]-Table1[[#This Row],[Due_Amount]]</f>
        <v>70000</v>
      </c>
      <c r="N90" s="8" t="s">
        <v>128</v>
      </c>
      <c r="O90" s="8" t="s">
        <v>128</v>
      </c>
      <c r="P90" s="1" t="s">
        <v>147</v>
      </c>
      <c r="Q90" s="1" t="s">
        <v>150</v>
      </c>
      <c r="S90" s="1" t="s">
        <v>151</v>
      </c>
    </row>
    <row r="91" spans="1:20" x14ac:dyDescent="0.3">
      <c r="A91" s="1">
        <v>190</v>
      </c>
      <c r="B91" s="1" t="s">
        <v>32</v>
      </c>
      <c r="C91" s="1">
        <v>18</v>
      </c>
      <c r="D91" s="1" t="s">
        <v>39</v>
      </c>
      <c r="E91" s="1" t="s">
        <v>40</v>
      </c>
      <c r="F91" s="1">
        <v>90</v>
      </c>
      <c r="G91" s="1">
        <v>87</v>
      </c>
      <c r="H91" s="11">
        <v>81.75</v>
      </c>
      <c r="I91" s="1" t="s">
        <v>51</v>
      </c>
      <c r="J91" s="1" t="s">
        <v>55</v>
      </c>
      <c r="K91" s="13">
        <v>80000</v>
      </c>
      <c r="M91" s="13">
        <f>Table1[[#This Row],[Total_Fees]]-Table1[[#This Row],[Due_Amount]]</f>
        <v>80000</v>
      </c>
      <c r="N91" s="8" t="s">
        <v>139</v>
      </c>
      <c r="P91" s="1" t="s">
        <v>146</v>
      </c>
    </row>
    <row r="92" spans="1:20" x14ac:dyDescent="0.3">
      <c r="A92" s="1">
        <v>191</v>
      </c>
      <c r="B92" s="1" t="s">
        <v>32</v>
      </c>
      <c r="C92" s="1">
        <v>17</v>
      </c>
      <c r="D92" s="1" t="s">
        <v>39</v>
      </c>
      <c r="E92" s="1" t="s">
        <v>47</v>
      </c>
      <c r="F92" s="1">
        <v>75</v>
      </c>
      <c r="G92" s="1">
        <v>85</v>
      </c>
      <c r="H92" s="11">
        <v>74.33</v>
      </c>
      <c r="I92" s="1" t="s">
        <v>52</v>
      </c>
      <c r="J92" s="1" t="s">
        <v>56</v>
      </c>
      <c r="K92" s="13">
        <v>90000</v>
      </c>
      <c r="L92" s="13">
        <v>0</v>
      </c>
      <c r="M92" s="13">
        <f>Table1[[#This Row],[Total_Fees]]-Table1[[#This Row],[Due_Amount]]</f>
        <v>90000</v>
      </c>
      <c r="N92" s="8" t="s">
        <v>140</v>
      </c>
      <c r="O92" s="8" t="s">
        <v>140</v>
      </c>
      <c r="P92" s="1" t="s">
        <v>147</v>
      </c>
      <c r="Q92" s="1" t="s">
        <v>150</v>
      </c>
      <c r="S92" s="1" t="s">
        <v>151</v>
      </c>
    </row>
    <row r="93" spans="1:20" x14ac:dyDescent="0.3">
      <c r="A93" s="1">
        <v>192</v>
      </c>
      <c r="B93" s="1" t="s">
        <v>29</v>
      </c>
      <c r="C93" s="1">
        <v>17</v>
      </c>
      <c r="D93" s="1" t="s">
        <v>39</v>
      </c>
      <c r="E93" s="1" t="s">
        <v>43</v>
      </c>
      <c r="F93" s="1">
        <v>84</v>
      </c>
      <c r="G93" s="1">
        <v>72</v>
      </c>
      <c r="H93" s="11">
        <v>77.5</v>
      </c>
      <c r="I93" s="1" t="s">
        <v>49</v>
      </c>
      <c r="J93" s="1" t="s">
        <v>53</v>
      </c>
      <c r="K93" s="13">
        <v>50000</v>
      </c>
      <c r="L93" s="13">
        <v>0</v>
      </c>
      <c r="M93" s="13">
        <f>Table1[[#This Row],[Total_Fees]]-Table1[[#This Row],[Due_Amount]]</f>
        <v>50000</v>
      </c>
      <c r="N93" s="8" t="s">
        <v>141</v>
      </c>
      <c r="O93" s="8" t="s">
        <v>141</v>
      </c>
      <c r="P93" s="1" t="s">
        <v>147</v>
      </c>
      <c r="Q93" s="1" t="s">
        <v>150</v>
      </c>
      <c r="R93" s="11">
        <v>74.03</v>
      </c>
      <c r="S93" s="1" t="s">
        <v>152</v>
      </c>
      <c r="T93" s="1" t="s">
        <v>175</v>
      </c>
    </row>
    <row r="94" spans="1:20" x14ac:dyDescent="0.3">
      <c r="A94" s="1">
        <v>193</v>
      </c>
      <c r="B94" s="1" t="s">
        <v>24</v>
      </c>
      <c r="C94" s="1">
        <v>17</v>
      </c>
      <c r="D94" s="1" t="s">
        <v>38</v>
      </c>
      <c r="E94" s="1" t="s">
        <v>40</v>
      </c>
      <c r="F94" s="1">
        <v>81</v>
      </c>
      <c r="G94" s="1">
        <v>78</v>
      </c>
      <c r="H94" s="11">
        <v>82.75</v>
      </c>
      <c r="I94" s="1" t="s">
        <v>49</v>
      </c>
      <c r="J94" s="1" t="s">
        <v>53</v>
      </c>
      <c r="K94" s="13">
        <v>50000</v>
      </c>
      <c r="L94" s="13">
        <v>50000</v>
      </c>
      <c r="M94" s="13">
        <f>Table1[[#This Row],[Total_Fees]]-Table1[[#This Row],[Due_Amount]]</f>
        <v>0</v>
      </c>
      <c r="N94" s="8" t="s">
        <v>106</v>
      </c>
      <c r="O94" s="8" t="s">
        <v>106</v>
      </c>
      <c r="P94" s="1" t="s">
        <v>147</v>
      </c>
      <c r="Q94" s="1" t="s">
        <v>149</v>
      </c>
      <c r="R94" s="11">
        <v>89.6</v>
      </c>
      <c r="S94" s="1" t="s">
        <v>152</v>
      </c>
      <c r="T94" s="1" t="s">
        <v>175</v>
      </c>
    </row>
    <row r="95" spans="1:20" x14ac:dyDescent="0.3">
      <c r="A95" s="1">
        <v>194</v>
      </c>
      <c r="B95" s="1" t="s">
        <v>36</v>
      </c>
      <c r="C95" s="1">
        <v>18</v>
      </c>
      <c r="D95" s="1" t="s">
        <v>38</v>
      </c>
      <c r="E95" s="1" t="s">
        <v>42</v>
      </c>
      <c r="F95" s="1">
        <v>95</v>
      </c>
      <c r="G95" s="1">
        <v>72</v>
      </c>
      <c r="H95" s="11">
        <v>70</v>
      </c>
      <c r="I95" s="1" t="s">
        <v>49</v>
      </c>
      <c r="J95" s="1" t="s">
        <v>53</v>
      </c>
      <c r="K95" s="13">
        <v>50000</v>
      </c>
      <c r="L95" s="13">
        <v>0</v>
      </c>
      <c r="M95" s="13">
        <f>Table1[[#This Row],[Total_Fees]]-Table1[[#This Row],[Due_Amount]]</f>
        <v>50000</v>
      </c>
      <c r="N95" s="8" t="s">
        <v>142</v>
      </c>
      <c r="O95" s="8" t="s">
        <v>142</v>
      </c>
      <c r="P95" s="1" t="s">
        <v>147</v>
      </c>
      <c r="Q95" s="1" t="s">
        <v>150</v>
      </c>
      <c r="S95" s="1" t="s">
        <v>151</v>
      </c>
    </row>
    <row r="96" spans="1:20" x14ac:dyDescent="0.3">
      <c r="A96" s="1">
        <v>195</v>
      </c>
      <c r="B96" s="1" t="s">
        <v>34</v>
      </c>
      <c r="C96" s="1">
        <v>19</v>
      </c>
      <c r="D96" s="1" t="s">
        <v>38</v>
      </c>
      <c r="E96" s="1" t="s">
        <v>47</v>
      </c>
      <c r="F96" s="1">
        <v>76</v>
      </c>
      <c r="G96" s="1">
        <v>90</v>
      </c>
      <c r="H96" s="11">
        <v>68.33</v>
      </c>
      <c r="I96" s="1" t="s">
        <v>50</v>
      </c>
      <c r="J96" s="1" t="s">
        <v>54</v>
      </c>
      <c r="K96" s="13">
        <v>70000</v>
      </c>
      <c r="L96" s="13">
        <v>0</v>
      </c>
      <c r="M96" s="13">
        <f>Table1[[#This Row],[Total_Fees]]-Table1[[#This Row],[Due_Amount]]</f>
        <v>70000</v>
      </c>
      <c r="N96" s="8" t="s">
        <v>67</v>
      </c>
      <c r="O96" s="8" t="s">
        <v>67</v>
      </c>
      <c r="P96" s="1" t="s">
        <v>147</v>
      </c>
      <c r="Q96" s="1" t="s">
        <v>150</v>
      </c>
      <c r="R96" s="11">
        <v>91.59</v>
      </c>
      <c r="S96" s="1" t="s">
        <v>152</v>
      </c>
      <c r="T96" s="1" t="s">
        <v>175</v>
      </c>
    </row>
    <row r="97" spans="1:19" x14ac:dyDescent="0.3">
      <c r="A97" s="1">
        <v>196</v>
      </c>
      <c r="B97" s="1" t="s">
        <v>30</v>
      </c>
      <c r="C97" s="1">
        <v>17</v>
      </c>
      <c r="D97" s="1" t="s">
        <v>39</v>
      </c>
      <c r="E97" s="1" t="s">
        <v>45</v>
      </c>
      <c r="F97" s="1">
        <v>90</v>
      </c>
      <c r="G97" s="1">
        <v>90</v>
      </c>
      <c r="H97" s="11">
        <v>79</v>
      </c>
      <c r="I97" s="1" t="s">
        <v>52</v>
      </c>
      <c r="J97" s="1" t="s">
        <v>56</v>
      </c>
      <c r="K97" s="13">
        <v>90000</v>
      </c>
      <c r="M97" s="13">
        <f>Table1[[#This Row],[Total_Fees]]-Table1[[#This Row],[Due_Amount]]</f>
        <v>90000</v>
      </c>
      <c r="N97" s="8" t="s">
        <v>143</v>
      </c>
      <c r="P97" s="1" t="s">
        <v>146</v>
      </c>
    </row>
    <row r="98" spans="1:19" x14ac:dyDescent="0.3">
      <c r="A98" s="1">
        <v>197</v>
      </c>
      <c r="B98" s="1" t="s">
        <v>27</v>
      </c>
      <c r="C98" s="1">
        <v>18</v>
      </c>
      <c r="D98" s="1" t="s">
        <v>38</v>
      </c>
      <c r="E98" s="1" t="s">
        <v>40</v>
      </c>
      <c r="F98" s="1">
        <v>92</v>
      </c>
      <c r="G98" s="1">
        <v>90</v>
      </c>
      <c r="H98" s="11">
        <v>86.5</v>
      </c>
      <c r="I98" s="1" t="s">
        <v>51</v>
      </c>
      <c r="J98" s="1" t="s">
        <v>55</v>
      </c>
      <c r="K98" s="13">
        <v>80000</v>
      </c>
      <c r="L98" s="13">
        <v>80000</v>
      </c>
      <c r="M98" s="13">
        <f>Table1[[#This Row],[Total_Fees]]-Table1[[#This Row],[Due_Amount]]</f>
        <v>0</v>
      </c>
      <c r="N98" s="8" t="s">
        <v>144</v>
      </c>
      <c r="O98" s="8" t="s">
        <v>144</v>
      </c>
      <c r="P98" s="1" t="s">
        <v>147</v>
      </c>
      <c r="Q98" s="1" t="s">
        <v>149</v>
      </c>
      <c r="S98" s="1" t="s">
        <v>151</v>
      </c>
    </row>
    <row r="99" spans="1:19" x14ac:dyDescent="0.3">
      <c r="A99" s="1">
        <v>198</v>
      </c>
      <c r="B99" s="1" t="s">
        <v>20</v>
      </c>
      <c r="C99" s="1">
        <v>18</v>
      </c>
      <c r="D99" s="1" t="s">
        <v>38</v>
      </c>
      <c r="E99" s="1" t="s">
        <v>45</v>
      </c>
      <c r="F99" s="1">
        <v>83</v>
      </c>
      <c r="G99" s="1">
        <v>92</v>
      </c>
      <c r="H99" s="11">
        <v>77.33</v>
      </c>
      <c r="I99" s="1" t="s">
        <v>52</v>
      </c>
      <c r="J99" s="1" t="s">
        <v>56</v>
      </c>
      <c r="K99" s="13">
        <v>90000</v>
      </c>
      <c r="L99" s="13">
        <v>0</v>
      </c>
      <c r="M99" s="13">
        <f>Table1[[#This Row],[Total_Fees]]-Table1[[#This Row],[Due_Amount]]</f>
        <v>90000</v>
      </c>
      <c r="N99" s="8" t="s">
        <v>145</v>
      </c>
      <c r="O99" s="8" t="s">
        <v>145</v>
      </c>
      <c r="P99" s="1" t="s">
        <v>147</v>
      </c>
      <c r="Q99" s="1" t="s">
        <v>150</v>
      </c>
      <c r="S99" s="1" t="s">
        <v>151</v>
      </c>
    </row>
    <row r="100" spans="1:19" x14ac:dyDescent="0.3">
      <c r="A100" s="1">
        <v>199</v>
      </c>
      <c r="B100" s="1" t="s">
        <v>31</v>
      </c>
      <c r="C100" s="1">
        <v>18</v>
      </c>
      <c r="D100" s="1" t="s">
        <v>39</v>
      </c>
      <c r="E100" s="1" t="s">
        <v>48</v>
      </c>
      <c r="F100" s="1">
        <v>94</v>
      </c>
      <c r="G100" s="1">
        <v>93</v>
      </c>
      <c r="H100" s="11">
        <v>78.33</v>
      </c>
      <c r="I100" s="1" t="s">
        <v>50</v>
      </c>
      <c r="J100" s="1" t="s">
        <v>54</v>
      </c>
      <c r="K100" s="13">
        <v>70000</v>
      </c>
      <c r="M100" s="13">
        <f>Table1[[#This Row],[Total_Fees]]-Table1[[#This Row],[Due_Amount]]</f>
        <v>70000</v>
      </c>
      <c r="N100" s="8" t="s">
        <v>69</v>
      </c>
      <c r="P100" s="1" t="s">
        <v>146</v>
      </c>
    </row>
    <row r="101" spans="1:19" x14ac:dyDescent="0.3">
      <c r="A101" s="1">
        <v>200</v>
      </c>
      <c r="B101" s="1" t="s">
        <v>32</v>
      </c>
      <c r="C101" s="1">
        <v>18</v>
      </c>
      <c r="D101" s="1" t="s">
        <v>39</v>
      </c>
      <c r="E101" s="1" t="s">
        <v>45</v>
      </c>
      <c r="F101" s="1">
        <v>89</v>
      </c>
      <c r="G101" s="1">
        <v>72</v>
      </c>
      <c r="H101" s="11">
        <v>84.67</v>
      </c>
      <c r="I101" s="1" t="s">
        <v>52</v>
      </c>
      <c r="J101" s="1" t="s">
        <v>56</v>
      </c>
      <c r="K101" s="13">
        <v>90000</v>
      </c>
      <c r="L101" s="13">
        <v>31308</v>
      </c>
      <c r="M101" s="13">
        <f>Table1[[#This Row],[Total_Fees]]-Table1[[#This Row],[Due_Amount]]</f>
        <v>58692</v>
      </c>
      <c r="N101" s="8" t="s">
        <v>101</v>
      </c>
      <c r="O101" s="8" t="s">
        <v>101</v>
      </c>
      <c r="P101" s="1" t="s">
        <v>147</v>
      </c>
      <c r="Q101" s="1" t="s">
        <v>148</v>
      </c>
      <c r="S101" s="1" t="s">
        <v>151</v>
      </c>
    </row>
    <row r="103" spans="1:19" x14ac:dyDescent="0.3">
      <c r="B103" s="1" t="s">
        <v>168</v>
      </c>
      <c r="C103" s="1" t="s">
        <v>169</v>
      </c>
      <c r="D103" s="1" t="s">
        <v>170</v>
      </c>
    </row>
    <row r="104" spans="1:19" x14ac:dyDescent="0.3">
      <c r="B104" s="1">
        <f>COUNTA(Table1[Full_Name])</f>
        <v>100</v>
      </c>
      <c r="C104" s="13">
        <f>COUNTIF(Table1[Converted],"Yes")</f>
        <v>72</v>
      </c>
      <c r="D104" s="1">
        <f>COUNTIF(Table1[Completion_Status],"Completed")</f>
        <v>34</v>
      </c>
      <c r="E104" s="1">
        <f>C104/B104*100</f>
        <v>72</v>
      </c>
      <c r="F104" s="12">
        <f>AVERAGE(Table1[Avg_Marks])</f>
        <v>74.690699999999993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82160-3CE9-4DC2-9573-20DDC3BAD3F8}">
  <dimension ref="A1:B35"/>
  <sheetViews>
    <sheetView workbookViewId="0">
      <selection activeCell="N21" sqref="N21"/>
    </sheetView>
  </sheetViews>
  <sheetFormatPr defaultRowHeight="14.4" x14ac:dyDescent="0.3"/>
  <cols>
    <col min="1" max="1" width="10.33203125" bestFit="1" customWidth="1"/>
    <col min="2" max="2" width="24.88671875" bestFit="1" customWidth="1"/>
  </cols>
  <sheetData>
    <row r="1" spans="1:2" x14ac:dyDescent="0.3">
      <c r="A1" s="10" t="s">
        <v>171</v>
      </c>
      <c r="B1" s="10" t="s">
        <v>167</v>
      </c>
    </row>
    <row r="2" spans="1:2" x14ac:dyDescent="0.3">
      <c r="A2" s="17">
        <v>59.67</v>
      </c>
      <c r="B2" s="16">
        <v>62.16</v>
      </c>
    </row>
    <row r="3" spans="1:2" x14ac:dyDescent="0.3">
      <c r="A3" s="17">
        <v>60.67</v>
      </c>
      <c r="B3" s="16">
        <v>97.46</v>
      </c>
    </row>
    <row r="4" spans="1:2" x14ac:dyDescent="0.3">
      <c r="A4" s="17">
        <v>63</v>
      </c>
      <c r="B4" s="16">
        <v>59.23</v>
      </c>
    </row>
    <row r="5" spans="1:2" x14ac:dyDescent="0.3">
      <c r="A5" s="17">
        <v>64.67</v>
      </c>
      <c r="B5" s="16">
        <v>52.35</v>
      </c>
    </row>
    <row r="6" spans="1:2" x14ac:dyDescent="0.3">
      <c r="A6" s="17">
        <v>65</v>
      </c>
      <c r="B6" s="16">
        <v>86.37</v>
      </c>
    </row>
    <row r="7" spans="1:2" x14ac:dyDescent="0.3">
      <c r="A7" s="17">
        <v>66.5</v>
      </c>
      <c r="B7" s="16">
        <v>84.71</v>
      </c>
    </row>
    <row r="8" spans="1:2" x14ac:dyDescent="0.3">
      <c r="A8" s="17">
        <v>68</v>
      </c>
      <c r="B8" s="16">
        <v>95.86</v>
      </c>
    </row>
    <row r="9" spans="1:2" x14ac:dyDescent="0.3">
      <c r="A9" s="17">
        <v>68.33</v>
      </c>
      <c r="B9" s="16">
        <v>91.59</v>
      </c>
    </row>
    <row r="10" spans="1:2" x14ac:dyDescent="0.3">
      <c r="A10" s="17">
        <v>69.25</v>
      </c>
      <c r="B10" s="16">
        <v>69.650000000000006</v>
      </c>
    </row>
    <row r="11" spans="1:2" x14ac:dyDescent="0.3">
      <c r="A11" s="17">
        <v>70</v>
      </c>
      <c r="B11" s="16">
        <v>53.73</v>
      </c>
    </row>
    <row r="12" spans="1:2" x14ac:dyDescent="0.3">
      <c r="A12" s="17">
        <v>70.33</v>
      </c>
      <c r="B12" s="16">
        <v>52.69</v>
      </c>
    </row>
    <row r="13" spans="1:2" x14ac:dyDescent="0.3">
      <c r="A13" s="17">
        <v>70.5</v>
      </c>
      <c r="B13" s="16">
        <v>53</v>
      </c>
    </row>
    <row r="14" spans="1:2" x14ac:dyDescent="0.3">
      <c r="A14" s="17">
        <v>71.25</v>
      </c>
      <c r="B14" s="16">
        <v>95.41</v>
      </c>
    </row>
    <row r="15" spans="1:2" x14ac:dyDescent="0.3">
      <c r="A15" s="17">
        <v>71.33</v>
      </c>
      <c r="B15" s="16">
        <v>90.26</v>
      </c>
    </row>
    <row r="16" spans="1:2" x14ac:dyDescent="0.3">
      <c r="A16" s="17">
        <v>71.5</v>
      </c>
      <c r="B16" s="16">
        <v>58.99</v>
      </c>
    </row>
    <row r="17" spans="1:2" x14ac:dyDescent="0.3">
      <c r="A17" s="17">
        <v>73.25</v>
      </c>
      <c r="B17" s="16">
        <v>89.58</v>
      </c>
    </row>
    <row r="18" spans="1:2" x14ac:dyDescent="0.3">
      <c r="A18" s="17">
        <v>74.33</v>
      </c>
      <c r="B18" s="16">
        <v>75.3</v>
      </c>
    </row>
    <row r="19" spans="1:2" x14ac:dyDescent="0.3">
      <c r="A19" s="17">
        <v>74.75</v>
      </c>
      <c r="B19" s="16">
        <v>80.25</v>
      </c>
    </row>
    <row r="20" spans="1:2" x14ac:dyDescent="0.3">
      <c r="A20" s="17">
        <v>75.25</v>
      </c>
      <c r="B20" s="16">
        <v>77.680000000000007</v>
      </c>
    </row>
    <row r="21" spans="1:2" x14ac:dyDescent="0.3">
      <c r="A21" s="17">
        <v>75.75</v>
      </c>
      <c r="B21" s="16">
        <v>95.81</v>
      </c>
    </row>
    <row r="22" spans="1:2" x14ac:dyDescent="0.3">
      <c r="A22" s="17">
        <v>76.5</v>
      </c>
      <c r="B22" s="16">
        <v>90.15</v>
      </c>
    </row>
    <row r="23" spans="1:2" x14ac:dyDescent="0.3">
      <c r="A23" s="17">
        <v>76.67</v>
      </c>
      <c r="B23" s="16">
        <v>92.02</v>
      </c>
    </row>
    <row r="24" spans="1:2" x14ac:dyDescent="0.3">
      <c r="A24" s="17">
        <v>77.5</v>
      </c>
      <c r="B24" s="16">
        <v>74.03</v>
      </c>
    </row>
    <row r="25" spans="1:2" x14ac:dyDescent="0.3">
      <c r="A25" s="17">
        <v>77.75</v>
      </c>
      <c r="B25" s="16">
        <v>51.07</v>
      </c>
    </row>
    <row r="26" spans="1:2" x14ac:dyDescent="0.3">
      <c r="A26" s="17">
        <v>78</v>
      </c>
      <c r="B26" s="16">
        <v>65.010000000000005</v>
      </c>
    </row>
    <row r="27" spans="1:2" x14ac:dyDescent="0.3">
      <c r="A27" s="17">
        <v>78.33</v>
      </c>
      <c r="B27" s="16">
        <v>86.16</v>
      </c>
    </row>
    <row r="28" spans="1:2" x14ac:dyDescent="0.3">
      <c r="A28" s="17">
        <v>79</v>
      </c>
      <c r="B28" s="16">
        <v>68.459999999999994</v>
      </c>
    </row>
    <row r="29" spans="1:2" x14ac:dyDescent="0.3">
      <c r="A29" s="17">
        <v>80.25</v>
      </c>
      <c r="B29" s="16">
        <v>61.28</v>
      </c>
    </row>
    <row r="30" spans="1:2" x14ac:dyDescent="0.3">
      <c r="A30" s="17">
        <v>80.75</v>
      </c>
      <c r="B30" s="16">
        <v>65.180000000000007</v>
      </c>
    </row>
    <row r="31" spans="1:2" x14ac:dyDescent="0.3">
      <c r="A31" s="17">
        <v>82.75</v>
      </c>
      <c r="B31" s="16">
        <v>89.6</v>
      </c>
    </row>
    <row r="32" spans="1:2" x14ac:dyDescent="0.3">
      <c r="A32" s="17">
        <v>84</v>
      </c>
      <c r="B32" s="16">
        <v>80.790000000000006</v>
      </c>
    </row>
    <row r="33" spans="1:2" x14ac:dyDescent="0.3">
      <c r="A33" s="17">
        <v>88.5</v>
      </c>
      <c r="B33" s="16">
        <v>69.95</v>
      </c>
    </row>
    <row r="34" spans="1:2" x14ac:dyDescent="0.3">
      <c r="A34" s="17">
        <v>91</v>
      </c>
      <c r="B34" s="16">
        <v>72.3</v>
      </c>
    </row>
    <row r="35" spans="1:2" x14ac:dyDescent="0.3">
      <c r="A35" s="15">
        <v>92.25</v>
      </c>
      <c r="B35" s="16">
        <v>72.56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98494-9784-4218-8650-94566920638B}">
  <sheetPr>
    <tabColor theme="9" tint="-0.249977111117893"/>
  </sheetPr>
  <dimension ref="A1:A5"/>
  <sheetViews>
    <sheetView showGridLines="0" tabSelected="1" zoomScale="63" zoomScaleNormal="63" workbookViewId="0">
      <selection activeCell="AG41" sqref="AG41"/>
    </sheetView>
  </sheetViews>
  <sheetFormatPr defaultRowHeight="14.4" x14ac:dyDescent="0.3"/>
  <cols>
    <col min="1" max="2" width="8.88671875" style="18"/>
    <col min="3" max="3" width="8.88671875" style="18" customWidth="1"/>
    <col min="4" max="29" width="8.88671875" style="18"/>
    <col min="30" max="31" width="8.88671875" style="18" customWidth="1"/>
    <col min="32" max="16384" width="8.88671875" style="18"/>
  </cols>
  <sheetData>
    <row r="1" s="18" customFormat="1" x14ac:dyDescent="0.3"/>
    <row r="2" s="18" customFormat="1" x14ac:dyDescent="0.3"/>
    <row r="3" s="18" customFormat="1" x14ac:dyDescent="0.3"/>
    <row r="4" s="18" customFormat="1" x14ac:dyDescent="0.3"/>
    <row r="5" s="18"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9AAC5-554A-488F-BBF4-82D7E7DC210D}">
  <dimension ref="A3:B6"/>
  <sheetViews>
    <sheetView workbookViewId="0">
      <selection activeCell="B5" sqref="B5:C5"/>
    </sheetView>
  </sheetViews>
  <sheetFormatPr defaultRowHeight="14.4" x14ac:dyDescent="0.3"/>
  <cols>
    <col min="1" max="1" width="12.5546875" bestFit="1" customWidth="1"/>
    <col min="2" max="2" width="15" bestFit="1" customWidth="1"/>
    <col min="3" max="3" width="5.21875" bestFit="1" customWidth="1"/>
    <col min="4" max="4" width="10.77734375" bestFit="1" customWidth="1"/>
  </cols>
  <sheetData>
    <row r="3" spans="1:2" x14ac:dyDescent="0.3">
      <c r="A3" s="3" t="s">
        <v>155</v>
      </c>
      <c r="B3" t="s">
        <v>157</v>
      </c>
    </row>
    <row r="4" spans="1:2" x14ac:dyDescent="0.3">
      <c r="A4" s="4" t="s">
        <v>39</v>
      </c>
      <c r="B4" s="6">
        <v>0.53</v>
      </c>
    </row>
    <row r="5" spans="1:2" x14ac:dyDescent="0.3">
      <c r="A5" s="4" t="s">
        <v>38</v>
      </c>
      <c r="B5" s="6">
        <v>0.47</v>
      </c>
    </row>
    <row r="6" spans="1:2" x14ac:dyDescent="0.3">
      <c r="A6" s="4" t="s">
        <v>156</v>
      </c>
      <c r="B6"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0B74F-CA09-43B7-AB00-C7AF07A526B3}">
  <dimension ref="A3:B14"/>
  <sheetViews>
    <sheetView workbookViewId="0">
      <selection activeCell="B10" sqref="B10"/>
    </sheetView>
  </sheetViews>
  <sheetFormatPr defaultRowHeight="14.4" x14ac:dyDescent="0.3"/>
  <cols>
    <col min="1" max="1" width="21.88671875" bestFit="1" customWidth="1"/>
    <col min="2" max="2" width="20.6640625" bestFit="1" customWidth="1"/>
    <col min="3" max="3" width="17.77734375" bestFit="1" customWidth="1"/>
    <col min="4" max="4" width="14.109375" bestFit="1" customWidth="1"/>
    <col min="5" max="5" width="19.44140625" bestFit="1" customWidth="1"/>
    <col min="6" max="6" width="15.33203125" bestFit="1" customWidth="1"/>
    <col min="7" max="7" width="20.77734375" bestFit="1" customWidth="1"/>
    <col min="8" max="8" width="9.33203125" bestFit="1" customWidth="1"/>
    <col min="9" max="9" width="15.5546875" bestFit="1" customWidth="1"/>
    <col min="10" max="10" width="12.77734375" bestFit="1" customWidth="1"/>
    <col min="11" max="11" width="22.6640625" bestFit="1" customWidth="1"/>
    <col min="12" max="12" width="10.77734375" bestFit="1" customWidth="1"/>
  </cols>
  <sheetData>
    <row r="3" spans="1:2" x14ac:dyDescent="0.3">
      <c r="A3" s="3" t="s">
        <v>155</v>
      </c>
      <c r="B3" t="s">
        <v>159</v>
      </c>
    </row>
    <row r="4" spans="1:2" x14ac:dyDescent="0.3">
      <c r="A4" s="4" t="s">
        <v>153</v>
      </c>
      <c r="B4" s="6">
        <v>0.06</v>
      </c>
    </row>
    <row r="5" spans="1:2" x14ac:dyDescent="0.3">
      <c r="A5" s="4" t="s">
        <v>42</v>
      </c>
      <c r="B5" s="6">
        <v>0.06</v>
      </c>
    </row>
    <row r="6" spans="1:2" x14ac:dyDescent="0.3">
      <c r="A6" s="4" t="s">
        <v>44</v>
      </c>
      <c r="B6" s="6">
        <v>7.0000000000000007E-2</v>
      </c>
    </row>
    <row r="7" spans="1:2" x14ac:dyDescent="0.3">
      <c r="A7" s="4" t="s">
        <v>46</v>
      </c>
      <c r="B7" s="6">
        <v>0.08</v>
      </c>
    </row>
    <row r="8" spans="1:2" x14ac:dyDescent="0.3">
      <c r="A8" s="4" t="s">
        <v>43</v>
      </c>
      <c r="B8" s="6">
        <v>0.11</v>
      </c>
    </row>
    <row r="9" spans="1:2" x14ac:dyDescent="0.3">
      <c r="A9" s="4" t="s">
        <v>41</v>
      </c>
      <c r="B9" s="6">
        <v>0.11</v>
      </c>
    </row>
    <row r="10" spans="1:2" x14ac:dyDescent="0.3">
      <c r="A10" s="4" t="s">
        <v>45</v>
      </c>
      <c r="B10" s="6">
        <v>0.11</v>
      </c>
    </row>
    <row r="11" spans="1:2" x14ac:dyDescent="0.3">
      <c r="A11" s="4" t="s">
        <v>48</v>
      </c>
      <c r="B11" s="6">
        <v>0.12</v>
      </c>
    </row>
    <row r="12" spans="1:2" x14ac:dyDescent="0.3">
      <c r="A12" s="4" t="s">
        <v>40</v>
      </c>
      <c r="B12" s="6">
        <v>0.14000000000000001</v>
      </c>
    </row>
    <row r="13" spans="1:2" x14ac:dyDescent="0.3">
      <c r="A13" s="4" t="s">
        <v>47</v>
      </c>
      <c r="B13" s="6">
        <v>0.14000000000000001</v>
      </c>
    </row>
    <row r="14" spans="1:2" x14ac:dyDescent="0.3">
      <c r="A14" s="4" t="s">
        <v>156</v>
      </c>
      <c r="B14" s="5">
        <v>1</v>
      </c>
    </row>
  </sheetData>
  <conditionalFormatting pivot="1" sqref="B4">
    <cfRule type="top10" priority="2" rank="3"/>
  </conditionalFormatting>
  <conditionalFormatting sqref="B1:B3 B15:B1048576">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3C20E-5353-4553-8733-F3B1DEB39F13}">
  <dimension ref="A3:B7"/>
  <sheetViews>
    <sheetView workbookViewId="0">
      <selection activeCell="B5" sqref="B5"/>
    </sheetView>
  </sheetViews>
  <sheetFormatPr defaultRowHeight="14.4" x14ac:dyDescent="0.3"/>
  <cols>
    <col min="1" max="1" width="12.5546875" bestFit="1" customWidth="1"/>
    <col min="2" max="2" width="18.109375" bestFit="1" customWidth="1"/>
  </cols>
  <sheetData>
    <row r="3" spans="1:2" x14ac:dyDescent="0.3">
      <c r="A3" s="3" t="s">
        <v>155</v>
      </c>
      <c r="B3" t="s">
        <v>161</v>
      </c>
    </row>
    <row r="4" spans="1:2" x14ac:dyDescent="0.3">
      <c r="A4" s="4" t="s">
        <v>150</v>
      </c>
      <c r="B4" s="5">
        <v>0.30555555555555558</v>
      </c>
    </row>
    <row r="5" spans="1:2" x14ac:dyDescent="0.3">
      <c r="A5" s="4" t="s">
        <v>148</v>
      </c>
      <c r="B5" s="5">
        <v>0.30555555555555558</v>
      </c>
    </row>
    <row r="6" spans="1:2" x14ac:dyDescent="0.3">
      <c r="A6" s="4" t="s">
        <v>149</v>
      </c>
      <c r="B6" s="5">
        <v>0.3888888888888889</v>
      </c>
    </row>
    <row r="7" spans="1:2" x14ac:dyDescent="0.3">
      <c r="A7" s="4" t="s">
        <v>156</v>
      </c>
      <c r="B7" s="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32159-C385-4E4F-9C17-9CAD23936886}">
  <dimension ref="A3:F5"/>
  <sheetViews>
    <sheetView workbookViewId="0">
      <selection activeCell="K5" sqref="K5"/>
    </sheetView>
  </sheetViews>
  <sheetFormatPr defaultRowHeight="14.4" x14ac:dyDescent="0.3"/>
  <cols>
    <col min="1" max="1" width="23.21875" bestFit="1" customWidth="1"/>
    <col min="2" max="2" width="15.5546875" bestFit="1" customWidth="1"/>
    <col min="3" max="3" width="12.5546875" bestFit="1" customWidth="1"/>
    <col min="4" max="4" width="9.21875" bestFit="1" customWidth="1"/>
    <col min="5" max="5" width="5.33203125" bestFit="1" customWidth="1"/>
    <col min="6" max="6" width="10.77734375" bestFit="1" customWidth="1"/>
  </cols>
  <sheetData>
    <row r="3" spans="1:6" x14ac:dyDescent="0.3">
      <c r="B3" s="3" t="s">
        <v>158</v>
      </c>
    </row>
    <row r="4" spans="1:6" x14ac:dyDescent="0.3">
      <c r="B4" t="s">
        <v>53</v>
      </c>
      <c r="C4" t="s">
        <v>56</v>
      </c>
      <c r="D4" t="s">
        <v>54</v>
      </c>
      <c r="E4" t="s">
        <v>55</v>
      </c>
      <c r="F4" t="s">
        <v>156</v>
      </c>
    </row>
    <row r="5" spans="1:6" x14ac:dyDescent="0.3">
      <c r="A5" t="s">
        <v>164</v>
      </c>
      <c r="B5" s="6">
        <v>0.25</v>
      </c>
      <c r="C5" s="6">
        <v>0.34722222222222221</v>
      </c>
      <c r="D5" s="6">
        <v>0.1388888888888889</v>
      </c>
      <c r="E5" s="6">
        <v>0.2638888888888889</v>
      </c>
      <c r="F5"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0DD67-0548-42C8-8BA4-5F27EDA0DD8D}">
  <dimension ref="A3:C5"/>
  <sheetViews>
    <sheetView workbookViewId="0">
      <selection activeCell="O16" sqref="O16"/>
    </sheetView>
  </sheetViews>
  <sheetFormatPr defaultRowHeight="14.4" x14ac:dyDescent="0.3"/>
  <cols>
    <col min="1" max="1" width="11.6640625" bestFit="1" customWidth="1"/>
    <col min="2" max="2" width="8" style="20" bestFit="1" customWidth="1"/>
    <col min="3" max="69" width="10.33203125" bestFit="1" customWidth="1"/>
    <col min="70" max="70" width="10.77734375" bestFit="1" customWidth="1"/>
    <col min="71" max="95" width="15.5546875" bestFit="1" customWidth="1"/>
    <col min="96" max="96" width="10.77734375" bestFit="1" customWidth="1"/>
  </cols>
  <sheetData>
    <row r="3" spans="1:3" x14ac:dyDescent="0.3">
      <c r="A3" s="3" t="s">
        <v>166</v>
      </c>
      <c r="C3" t="s">
        <v>177</v>
      </c>
    </row>
    <row r="4" spans="1:3" x14ac:dyDescent="0.3">
      <c r="A4" s="4" t="s">
        <v>165</v>
      </c>
      <c r="B4" s="16">
        <v>4768948</v>
      </c>
      <c r="C4" s="20">
        <f>GETPIVOTDATA("[Measures].[Sum of Paid Fees]",$A$3)/100000</f>
        <v>47.689480000000003</v>
      </c>
    </row>
    <row r="5" spans="1:3" x14ac:dyDescent="0.3">
      <c r="A5" s="4" t="s">
        <v>11</v>
      </c>
      <c r="B5" s="16">
        <v>2571052</v>
      </c>
      <c r="C5" s="20">
        <f>GETPIVOTDATA("[Measures].[Sum of Due_Amount]",$A$3)/100000</f>
        <v>25.710519999999999</v>
      </c>
    </row>
  </sheetData>
  <sortState xmlns:xlrd2="http://schemas.microsoft.com/office/spreadsheetml/2017/richdata2" ref="A3:B5">
    <sortCondition descending="1" ref="B4"/>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EB502-98DA-4269-BF8C-160AC4DDA1B7}">
  <dimension ref="A3:B7"/>
  <sheetViews>
    <sheetView workbookViewId="0">
      <selection activeCell="I18" sqref="I18"/>
    </sheetView>
  </sheetViews>
  <sheetFormatPr defaultRowHeight="14.4" x14ac:dyDescent="0.3"/>
  <cols>
    <col min="1" max="1" width="12.5546875" bestFit="1" customWidth="1"/>
    <col min="2" max="2" width="18.109375" bestFit="1" customWidth="1"/>
    <col min="3" max="3" width="6.33203125" bestFit="1" customWidth="1"/>
    <col min="4" max="4" width="7.88671875" bestFit="1" customWidth="1"/>
    <col min="5" max="5" width="10.77734375" bestFit="1" customWidth="1"/>
  </cols>
  <sheetData>
    <row r="3" spans="1:2" x14ac:dyDescent="0.3">
      <c r="A3" s="3" t="s">
        <v>155</v>
      </c>
      <c r="B3" t="s">
        <v>161</v>
      </c>
    </row>
    <row r="4" spans="1:2" x14ac:dyDescent="0.3">
      <c r="A4" s="4" t="s">
        <v>150</v>
      </c>
      <c r="B4" s="6">
        <v>0.30555555555555558</v>
      </c>
    </row>
    <row r="5" spans="1:2" x14ac:dyDescent="0.3">
      <c r="A5" s="4" t="s">
        <v>148</v>
      </c>
      <c r="B5" s="6">
        <v>0.30555555555555558</v>
      </c>
    </row>
    <row r="6" spans="1:2" x14ac:dyDescent="0.3">
      <c r="A6" s="4" t="s">
        <v>149</v>
      </c>
      <c r="B6" s="6">
        <v>0.3888888888888889</v>
      </c>
    </row>
    <row r="7" spans="1:2" x14ac:dyDescent="0.3">
      <c r="A7" s="4" t="s">
        <v>156</v>
      </c>
      <c r="B7" s="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49E86-4E30-4934-8CD8-5939607F8772}">
  <dimension ref="A3:A39"/>
  <sheetViews>
    <sheetView workbookViewId="0">
      <selection activeCell="F21" sqref="F21"/>
    </sheetView>
  </sheetViews>
  <sheetFormatPr defaultRowHeight="14.4" x14ac:dyDescent="0.3"/>
  <cols>
    <col min="1" max="1" width="12.5546875" bestFit="1" customWidth="1"/>
    <col min="2" max="2" width="24.88671875" bestFit="1" customWidth="1"/>
    <col min="3" max="3" width="12.5546875" bestFit="1" customWidth="1"/>
    <col min="4" max="4" width="9.21875" bestFit="1" customWidth="1"/>
    <col min="5" max="5" width="7" bestFit="1" customWidth="1"/>
    <col min="6" max="6" width="12" bestFit="1" customWidth="1"/>
  </cols>
  <sheetData>
    <row r="3" spans="1:1" x14ac:dyDescent="0.3">
      <c r="A3" s="3" t="s">
        <v>155</v>
      </c>
    </row>
    <row r="4" spans="1:1" x14ac:dyDescent="0.3">
      <c r="A4" s="4" t="s">
        <v>163</v>
      </c>
    </row>
    <row r="5" spans="1:1" x14ac:dyDescent="0.3">
      <c r="A5" s="4">
        <v>51.07</v>
      </c>
    </row>
    <row r="6" spans="1:1" x14ac:dyDescent="0.3">
      <c r="A6" s="4">
        <v>52.35</v>
      </c>
    </row>
    <row r="7" spans="1:1" x14ac:dyDescent="0.3">
      <c r="A7" s="4">
        <v>52.69</v>
      </c>
    </row>
    <row r="8" spans="1:1" x14ac:dyDescent="0.3">
      <c r="A8" s="4">
        <v>53</v>
      </c>
    </row>
    <row r="9" spans="1:1" x14ac:dyDescent="0.3">
      <c r="A9" s="4">
        <v>53.73</v>
      </c>
    </row>
    <row r="10" spans="1:1" x14ac:dyDescent="0.3">
      <c r="A10" s="4">
        <v>58.99</v>
      </c>
    </row>
    <row r="11" spans="1:1" x14ac:dyDescent="0.3">
      <c r="A11" s="4">
        <v>59.23</v>
      </c>
    </row>
    <row r="12" spans="1:1" x14ac:dyDescent="0.3">
      <c r="A12" s="4">
        <v>61.28</v>
      </c>
    </row>
    <row r="13" spans="1:1" x14ac:dyDescent="0.3">
      <c r="A13" s="4">
        <v>62.16</v>
      </c>
    </row>
    <row r="14" spans="1:1" x14ac:dyDescent="0.3">
      <c r="A14" s="4">
        <v>65.010000000000005</v>
      </c>
    </row>
    <row r="15" spans="1:1" x14ac:dyDescent="0.3">
      <c r="A15" s="4">
        <v>65.180000000000007</v>
      </c>
    </row>
    <row r="16" spans="1:1" x14ac:dyDescent="0.3">
      <c r="A16" s="4">
        <v>68.459999999999994</v>
      </c>
    </row>
    <row r="17" spans="1:1" x14ac:dyDescent="0.3">
      <c r="A17" s="4">
        <v>69.650000000000006</v>
      </c>
    </row>
    <row r="18" spans="1:1" x14ac:dyDescent="0.3">
      <c r="A18" s="4">
        <v>69.95</v>
      </c>
    </row>
    <row r="19" spans="1:1" x14ac:dyDescent="0.3">
      <c r="A19" s="4">
        <v>72.3</v>
      </c>
    </row>
    <row r="20" spans="1:1" x14ac:dyDescent="0.3">
      <c r="A20" s="4">
        <v>72.56</v>
      </c>
    </row>
    <row r="21" spans="1:1" x14ac:dyDescent="0.3">
      <c r="A21" s="4">
        <v>74.03</v>
      </c>
    </row>
    <row r="22" spans="1:1" x14ac:dyDescent="0.3">
      <c r="A22" s="4">
        <v>75.3</v>
      </c>
    </row>
    <row r="23" spans="1:1" x14ac:dyDescent="0.3">
      <c r="A23" s="4">
        <v>77.680000000000007</v>
      </c>
    </row>
    <row r="24" spans="1:1" x14ac:dyDescent="0.3">
      <c r="A24" s="4">
        <v>80.25</v>
      </c>
    </row>
    <row r="25" spans="1:1" x14ac:dyDescent="0.3">
      <c r="A25" s="4">
        <v>80.790000000000006</v>
      </c>
    </row>
    <row r="26" spans="1:1" x14ac:dyDescent="0.3">
      <c r="A26" s="4">
        <v>84.71</v>
      </c>
    </row>
    <row r="27" spans="1:1" x14ac:dyDescent="0.3">
      <c r="A27" s="4">
        <v>86.16</v>
      </c>
    </row>
    <row r="28" spans="1:1" x14ac:dyDescent="0.3">
      <c r="A28" s="4">
        <v>86.37</v>
      </c>
    </row>
    <row r="29" spans="1:1" x14ac:dyDescent="0.3">
      <c r="A29" s="4">
        <v>89.58</v>
      </c>
    </row>
    <row r="30" spans="1:1" x14ac:dyDescent="0.3">
      <c r="A30" s="4">
        <v>89.6</v>
      </c>
    </row>
    <row r="31" spans="1:1" x14ac:dyDescent="0.3">
      <c r="A31" s="4">
        <v>90.15</v>
      </c>
    </row>
    <row r="32" spans="1:1" x14ac:dyDescent="0.3">
      <c r="A32" s="4">
        <v>90.26</v>
      </c>
    </row>
    <row r="33" spans="1:1" x14ac:dyDescent="0.3">
      <c r="A33" s="4">
        <v>91.59</v>
      </c>
    </row>
    <row r="34" spans="1:1" x14ac:dyDescent="0.3">
      <c r="A34" s="4">
        <v>92.02</v>
      </c>
    </row>
    <row r="35" spans="1:1" x14ac:dyDescent="0.3">
      <c r="A35" s="4">
        <v>95.41</v>
      </c>
    </row>
    <row r="36" spans="1:1" x14ac:dyDescent="0.3">
      <c r="A36" s="4">
        <v>95.81</v>
      </c>
    </row>
    <row r="37" spans="1:1" x14ac:dyDescent="0.3">
      <c r="A37" s="4">
        <v>95.86</v>
      </c>
    </row>
    <row r="38" spans="1:1" x14ac:dyDescent="0.3">
      <c r="A38" s="4">
        <v>97.46</v>
      </c>
    </row>
    <row r="39" spans="1:1" x14ac:dyDescent="0.3">
      <c r="A39" s="4" t="s">
        <v>156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DE1AF-2CE3-4DA3-879F-35C5E19A1F49}">
  <dimension ref="A3:B8"/>
  <sheetViews>
    <sheetView workbookViewId="0">
      <selection activeCell="O12" sqref="O12"/>
    </sheetView>
  </sheetViews>
  <sheetFormatPr defaultRowHeight="14.4" x14ac:dyDescent="0.3"/>
  <cols>
    <col min="1" max="1" width="12.5546875" bestFit="1" customWidth="1"/>
    <col min="2" max="2" width="24.88671875" bestFit="1" customWidth="1"/>
  </cols>
  <sheetData>
    <row r="3" spans="1:2" x14ac:dyDescent="0.3">
      <c r="A3" s="3" t="s">
        <v>155</v>
      </c>
      <c r="B3" t="s">
        <v>167</v>
      </c>
    </row>
    <row r="4" spans="1:2" x14ac:dyDescent="0.3">
      <c r="A4" s="4" t="s">
        <v>55</v>
      </c>
      <c r="B4" s="9">
        <v>79.164999999999992</v>
      </c>
    </row>
    <row r="5" spans="1:2" x14ac:dyDescent="0.3">
      <c r="A5" s="4" t="s">
        <v>54</v>
      </c>
      <c r="B5" s="9">
        <v>72.694000000000003</v>
      </c>
    </row>
    <row r="6" spans="1:2" x14ac:dyDescent="0.3">
      <c r="A6" s="4" t="s">
        <v>56</v>
      </c>
      <c r="B6" s="9">
        <v>72.805555555555557</v>
      </c>
    </row>
    <row r="7" spans="1:2" x14ac:dyDescent="0.3">
      <c r="A7" s="4" t="s">
        <v>53</v>
      </c>
      <c r="B7" s="9">
        <v>75.716666666666669</v>
      </c>
    </row>
    <row r="8" spans="1:2" x14ac:dyDescent="0.3">
      <c r="A8" s="4" t="s">
        <v>156</v>
      </c>
      <c r="B8">
        <v>75.312941176470602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b 3 8 a c 0 c 7 - 8 d 0 7 - 4 a 0 c - 8 1 6 2 - d 4 9 6 4 d 3 9 f e 7 1 " > < C u s t o m C o n t e n t > < ! [ C D A T A [ < ? x m l   v e r s i o n = " 1 . 0 "   e n c o d i n g = " u t f - 1 6 " ? > < S e t t i n g s > < C a l c u l a t e d F i e l d s > < i t e m > < M e a s u r e N a m e > T o t a l _ I n q u i r i e s < / M e a s u r e N a m e > < D i s p l a y N a m e > T o t a l _ I n q u i r i e s < / D i s p l a y N a m e > < V i s i b l e > F a l s e < / V i s i b l e > < / i t e m > < i t e m > < M e a s u r e N a m e > C o n v e r s i o n   R a t e < / M e a s u r e N a m e > < D i s p l a y N a m e > C o n v e r s i o n   R a t e < / D i s p l a y N a m e > < V i s i b l e > F a l s e < / V i s i b l e > < / i t e m > < / C a l c u l a t e d F i e l d s > < S A H o s t H a s h > 0 < / S A H o s t H a s h > < G e m i n i F i e l d L i s t V i s i b l e > T r u e < / G e m i n i F i e l d L i s t V i s i b l e > < / S e t t i n g s > ] ] > < / C u s t o m C o n t e n t > < / G e m i n i > 
</file>

<file path=customXml/item11.xml>��< ? x m l   v e r s i o n = " 1 . 0 "   e n c o d i n g = " U T F - 1 6 " ? > < G e m i n i   x m l n s = " h t t p : / / g e m i n i / p i v o t c u s t o m i z a t i o n / 9 7 4 3 f b a b - a 8 5 2 - 4 d f 5 - a 9 2 0 - 8 6 f 5 f f b 6 1 a 2 9 " > < C u s t o m C o n t e n t > < ! [ C D A T A [ < ? x m l   v e r s i o n = " 1 . 0 "   e n c o d i n g = " u t f - 1 6 " ? > < S e t t i n g s > < C a l c u l a t e d F i e l d s > < i t e m > < M e a s u r e N a m e > T o t a l _ I n q u i r i e s < / M e a s u r e N a m e > < D i s p l a y N a m e > T o t a l _ I n q u i r i e s < / D i s p l a y N a m e > < V i s i b l e > F a l s e < / V i s i b l e > < / i t e m > < i t e m > < M e a s u r e N a m e > C o n v e r s i o n   R a t e < / M e a s u r e N a m e > < D i s p l a y N a m e > C o n v e r s i o n   R a t e < / D i s p l a y N a m e > < V i s i b l e > F a l s e < / V i s i b l e > < / i t e m > < / C a l c u l a t e d F i e l d s > < S A H o s t H a s h > 0 < / S A H o s t H a s h > < G e m i n i F i e l d L i s t V i s i b l e > T r u e < / G e m i n i F i e l d L i s t V i s i b l e > < / S e t t i n g s > ] ] > < / C u s t o m C o n t e n t > < / G e m i n i > 
</file>

<file path=customXml/item12.xml>��< ? x m l   v e r s i o n = " 1 . 0 "   e n c o d i n g = " U T F - 1 6 " ? > < G e m i n i   x m l n s = " h t t p : / / g e m i n i / p i v o t c u s t o m i z a t i o n / e 4 1 d f c 8 e - c 2 6 4 - 4 3 1 9 - b 0 6 3 - 7 c 6 b 8 e 5 5 d a d 5 " > < C u s t o m C o n t e n t > < ! [ C D A T A [ < ? x m l   v e r s i o n = " 1 . 0 "   e n c o d i n g = " u t f - 1 6 " ? > < S e t t i n g s > < C a l c u l a t e d F i e l d s > < i t e m > < M e a s u r e N a m e > T o t a l _ I n q u i r i e s < / M e a s u r e N a m e > < D i s p l a y N a m e > T o t a l _ I n q u i r i e s < / D i s p l a y N a m e > < V i s i b l e > F a l s e < / V i s i b l e > < / i t e m > < i t e m > < M e a s u r e N a m e > C o n v e r s i o n   R a t e < / M e a s u r e N a m e > < D i s p l a y N a m e > C o n v e r s i o n   R a t e < / 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7 9 c 5 2 1 e 3 - 8 a 9 c - 4 3 3 e - a 5 0 9 - 6 a 9 f 7 d a 4 7 7 7 8 " > < C u s t o m C o n t e n t > < ! [ C D A T A [ < ? x m l   v e r s i o n = " 1 . 0 "   e n c o d i n g = " u t f - 1 6 " ? > < S e t t i n g s > < C a l c u l a t e d F i e l d s > < i t e m > < M e a s u r e N a m e > T o t a l _ I n q u i r i e s < / M e a s u r e N a m e > < D i s p l a y N a m e > T o t a l _ I n q u i r i e s < / D i s p l a y N a m e > < V i s i b l e > F a l s e < / V i s i b l e > < / i t e m > < i t e m > < M e a s u r e N a m e > C o n v e r s i o n   R a t e < / M e a s u r e N a m e > < D i s p l a y N a m e > C o n v e r s i o n   R a t e < / D i s p l a y N a m e > < V i s i b l e > F a l s e < / V i s i b l e > < / i t e m > < / C a l c u l a t e d F i e l d s > < S A H o s t H a s h > 0 < / S A H o s t H a s h > < G e m i n i F i e l d L i s t V i s i b l e > T r u e < / G e m i n i F i e l d L i s t V i s i b l e > < / S e t t i n g s > ] ] > < / C u s t o m C o n t e n t > < / G e m i n i > 
</file>

<file path=customXml/item2.xml>��< ? x m l   v e r s i o n = " 1 . 0 "   e n c o d i n g = " U T F - 1 6 " ? > < G e m i n i   x m l n s = " h t t p : / / g e m i n i / p i v o t c u s t o m i z a t i o n / I s S a n d b o x E m b e d d e d " > < C u s t o m C o n t e n t > < ! [ C D A T A [ y e 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 M e a s u r e T a b l e 1 [ C o n v e r s i o n   R a t e ] < / a : K e y > < a : V a l u e > < D e s c r i p t i o n > F a i l e d   t o   r e s o l v e   n a m e   ' C o u n t i f ' .   I t   i s   n o t   a   v a l i d   t a b l e ,   v a r i a b l e ,   o r   f u n c t i o n   n a m e . < / D e s c r i p t i o n > < R o w N u m b e r > - 1 < / R o w N u m b e r > < S o u r c e > < N a m e > C o n v e r s i o n   R a t e < / N a m e > < T a b l e > T a b l e 1 < / T a b l e > < / S o u r c e > < / a : V a l u e > < / a : K e y V a l u e O f s t r i n g S a n d b o x E r r o r V S n 7 U v A O > < / E r r o r C a c h e D i c t i o n a r y > < L a s t P r o c e s s e d T i m e > 2 0 2 5 - 0 3 - 2 2 T 2 1 : 5 1 : 1 6 . 9 6 8 8 0 1 3 + 0 5 : 3 0 < / L a s t P r o c e s s e d T i m e > < / D a t a M o d e l i n g S a n d b o x . S e r i a l i z e d S a n d b o x E r r o r C a c h e > ] ] > < / C u s t o m C o n t e n t > < / G e m i n i > 
</file>

<file path=customXml/item5.xml>��< ? x m l   v e r s i o n = " 1 . 0 "   e n c o d i n g = " U T F - 1 6 " ? > < G e m i n i   x m l n s = " h t t p : / / g e m i n i / p i v o t c u s t o m i z a t i o n / d 1 6 2 9 c 0 3 - 7 6 f 3 - 4 2 b 0 - a b d d - b b 5 9 d 2 4 3 b 9 a 5 " > < C u s t o m C o n t e n t > < ! [ C D A T A [ < ? x m l   v e r s i o n = " 1 . 0 "   e n c o d i n g = " u t f - 1 6 " ? > < S e t t i n g s > < C a l c u l a t e d F i e l d s > < i t e m > < M e a s u r e N a m e > T o t a l _ I n q u i r i e s < / M e a s u r e N a m e > < D i s p l a y N a m e > T o t a l _ I n q u i r i e s < / D i s p l a y N a m e > < V i s i b l e > F a l s e < / V i s i b l e > < / i t e m > < i t e m > < M e a s u r e N a m e > C o n v e r s i o n   R a t e < / M e a s u r e N a m e > < D i s p l a y N a m e > C o n v e r s i o n   R a t e < / D i s p l a y N a m e > < V i s i b l e > F a l s e < / V i s i b l e > < / i t e m > < / C a l c u l a t e d F i e l d s > < S A H o s t H a s h > 0 < / S A H o s t H a s h > < G e m i n i F i e l d L i s t V i s i b l e > T r u e < / G e m i n i F i e l d L i s t V i s i b l e > < / S e t t i n g s > ] ] > < / C u s t o m C o n t e n t > < / G e m i n i > 
</file>

<file path=customXml/item6.xml>��< ? x m l   v e r s i o n = " 1 . 0 "   e n c o d i n g = " U T F - 1 6 " ? > < G e m i n i   x m l n s = " h t t p : / / g e m i n i / p i v o t c u s t o m i z a t i o n / 0 5 2 d 1 4 6 9 - c 9 2 f - 4 8 f e - a 1 9 5 - c f 7 5 f 9 8 9 6 7 f 0 " > < C u s t o m C o n t e n t > < ! [ C D A T A [ < ? x m l   v e r s i o n = " 1 . 0 "   e n c o d i n g = " u t f - 1 6 " ? > < S e t t i n g s > < C a l c u l a t e d F i e l d s > < i t e m > < M e a s u r e N a m e > T o t a l _ I n q u i r i e s < / M e a s u r e N a m e > < D i s p l a y N a m e > T o t a l _ I n q u i r i e s < / D i s p l a y N a m e > < V i s i b l e > F a l s e < / V i s i b l e > < / i t e m > < i t e m > < M e a s u r e N a m e > C o n v e r s i o n   R a t e < / M e a s u r e N a m e > < D i s p l a y N a m e > C o n v e r s i o n   R a t e < / D i s p l a y N a m e > < V i s i b l e > F a l s e < / V i s i b l e > < / i t e m > < / C a l c u l a t e d F i e l d s > < S A H o s t H a s h > 0 < / S A H o s t H a s h > < G e m i n i F i e l d L i s t V i s i b l e > T r u e < / G e m i n i F i e l d L i s t V i s i b l e > < / S e t t i n g s > ] ] > < / C u s t o m C o n t e n t > < / G e m i n i > 
</file>

<file path=customXml/item7.xml>��< ? x m l   v e r s i o n = " 1 . 0 "   e n c o d i n g = " U T F - 1 6 " ? > < G e m i n i   x m l n s = " h t t p : / / g e m i n i / p i v o t c u s t o m i z a t i o n / 3 1 2 c 3 7 0 0 - 5 8 5 3 - 4 d 3 7 - b 8 3 3 - f 9 a d e 3 2 3 e 7 b 0 " > < C u s t o m C o n t e n t > < ! [ C D A T A [ < ? x m l   v e r s i o n = " 1 . 0 "   e n c o d i n g = " u t f - 1 6 " ? > < S e t t i n g s > < C a l c u l a t e d F i e l d s > < i t e m > < M e a s u r e N a m e > T o t a l _ I n q u i r i e s < / M e a s u r e N a m e > < D i s p l a y N a m e > T o t a l _ I n q u i r i e s < / D i s p l a y N a m e > < V i s i b l e > F a l s e < / V i s i b l e > < / i t e m > < i t e m > < M e a s u r e N a m e > C o n v e r s i o n   R a t e < / M e a s u r e N a m e > < D i s p l a y N a m e > C o n v e r s i o n   R a t e < / D i s p l a y N a m e > < V i s i b l e > F a l s e < / V i s i b l e > < / i t e m > < / C a l c u l a t e d F i e l d s > < S A H o s t H a s h > 0 < / S A H o s t H a s h > < G e m i n i F i e l d L i s t V i s i b l e > T r u e < / G e m i n i F i e l d L i s t V i s i b l e > < / S e t t i n g s > ] ] > < / C u s t o m C o n t e n t > < / G e m i n i > 
</file>

<file path=customXml/item8.xml>��< ? x m l   v e r s i o n = " 1 . 0 "   e n c o d i n g = " U T F - 1 6 " ? > < G e m i n i   x m l n s = " h t t p : / / g e m i n i / p i v o t c u s t o m i z a t i o n / 9 b 7 e 4 e 1 a - 1 3 6 e - 4 3 2 d - 9 e b b - c 7 f b f 4 2 c c 5 7 2 " > < C u s t o m C o n t e n t > < ! [ C D A T A [ < ? x m l   v e r s i o n = " 1 . 0 "   e n c o d i n g = " u t f - 1 6 " ? > < S e t t i n g s > < C a l c u l a t e d F i e l d s > < i t e m > < M e a s u r e N a m e > T o t a l _ I n q u i r i e s < / M e a s u r e N a m e > < D i s p l a y N a m e > T o t a l _ I n q u i r i e s < / D i s p l a y N a m e > < V i s i b l e > F a l s e < / V i s i b l e > < / i t e m > < i t e m > < M e a s u r e N a m e > C o n v e r s i o n   R a t e < / M e a s u r e N a m e > < D i s p l a y N a m e > C o n v e r s i o n   R a t e < / D i s p l a y N a m e > < V i s i b l e > F a l s e < / V i s i b l e > < / i t e m > < / C a l c u l a t e d F i e l d s > < S A H o s t H a s h > 0 < / S A H o s t H a s h > < G e m i n i F i e l d L i s t V i s i b l e > T r u e < / G e m i n i F i e l d L i s t V i s i b l e > < / S e t t i n g s > ] ] > < / C u s t o m C o n t e n t > < / G e m i n i > 
</file>

<file path=customXml/item9.xml>��< ? x m l   v e r s i o n = " 1 . 0 "   e n c o d i n g = " U T F - 1 6 " ? > < G e m i n i   x m l n s = " h t t p : / / g e m i n i / p i v o t c u s t o m i z a t i o n / 5 e b d 2 9 8 3 - f c 5 3 - 4 7 9 c - b d 1 d - 9 6 a 5 c 4 3 9 e 9 1 3 " > < C u s t o m C o n t e n t > < ! [ C D A T A [ < ? x m l   v e r s i o n = " 1 . 0 "   e n c o d i n g = " u t f - 1 6 " ? > < S e t t i n g s > < C a l c u l a t e d F i e l d s > < i t e m > < M e a s u r e N a m e > T o t a l _ I n q u i r i e s < / M e a s u r e N a m e > < D i s p l a y N a m e > T o t a l _ I n q u i r i e s < / D i s p l a y N a m e > < V i s i b l e > F a l s e < / V i s i b l e > < / i t e m > < i t e m > < M e a s u r e N a m e > C o n v e r s i o n   R a t e < / M e a s u r e N a m e > < D i s p l a y N a m e > C o n v e r s i o n   R a t e 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4AEA091-E678-4FD8-8D75-65BA3B4804B9}">
  <ds:schemaRefs/>
</ds:datastoreItem>
</file>

<file path=customXml/itemProps10.xml><?xml version="1.0" encoding="utf-8"?>
<ds:datastoreItem xmlns:ds="http://schemas.openxmlformats.org/officeDocument/2006/customXml" ds:itemID="{C0456327-F811-4D56-9284-9EBAE796B53E}">
  <ds:schemaRefs/>
</ds:datastoreItem>
</file>

<file path=customXml/itemProps11.xml><?xml version="1.0" encoding="utf-8"?>
<ds:datastoreItem xmlns:ds="http://schemas.openxmlformats.org/officeDocument/2006/customXml" ds:itemID="{C1B42F98-EA2A-4CA4-A38C-6B1AA4B6D3C2}">
  <ds:schemaRefs/>
</ds:datastoreItem>
</file>

<file path=customXml/itemProps12.xml><?xml version="1.0" encoding="utf-8"?>
<ds:datastoreItem xmlns:ds="http://schemas.openxmlformats.org/officeDocument/2006/customXml" ds:itemID="{30971610-0F87-4C4E-A0A0-DEA807FF88A8}">
  <ds:schemaRefs/>
</ds:datastoreItem>
</file>

<file path=customXml/itemProps13.xml><?xml version="1.0" encoding="utf-8"?>
<ds:datastoreItem xmlns:ds="http://schemas.openxmlformats.org/officeDocument/2006/customXml" ds:itemID="{A59AE016-18D5-4BD5-AE7B-88064DBF7D5E}">
  <ds:schemaRefs/>
</ds:datastoreItem>
</file>

<file path=customXml/itemProps14.xml><?xml version="1.0" encoding="utf-8"?>
<ds:datastoreItem xmlns:ds="http://schemas.openxmlformats.org/officeDocument/2006/customXml" ds:itemID="{FFA0FD3C-0545-408C-823D-07F7806F3F58}">
  <ds:schemaRefs/>
</ds:datastoreItem>
</file>

<file path=customXml/itemProps2.xml><?xml version="1.0" encoding="utf-8"?>
<ds:datastoreItem xmlns:ds="http://schemas.openxmlformats.org/officeDocument/2006/customXml" ds:itemID="{BD4BACA6-71D1-400E-B532-5760C5782F03}">
  <ds:schemaRefs/>
</ds:datastoreItem>
</file>

<file path=customXml/itemProps3.xml><?xml version="1.0" encoding="utf-8"?>
<ds:datastoreItem xmlns:ds="http://schemas.openxmlformats.org/officeDocument/2006/customXml" ds:itemID="{E429A932-8709-4767-BEC7-8AF68236E0EE}">
  <ds:schemaRefs/>
</ds:datastoreItem>
</file>

<file path=customXml/itemProps4.xml><?xml version="1.0" encoding="utf-8"?>
<ds:datastoreItem xmlns:ds="http://schemas.openxmlformats.org/officeDocument/2006/customXml" ds:itemID="{F4803A0A-4F84-4FB6-ADBF-D7EF83E896A8}">
  <ds:schemaRefs/>
</ds:datastoreItem>
</file>

<file path=customXml/itemProps5.xml><?xml version="1.0" encoding="utf-8"?>
<ds:datastoreItem xmlns:ds="http://schemas.openxmlformats.org/officeDocument/2006/customXml" ds:itemID="{E441E766-6BD9-4165-AA19-16F1032BED02}">
  <ds:schemaRefs/>
</ds:datastoreItem>
</file>

<file path=customXml/itemProps6.xml><?xml version="1.0" encoding="utf-8"?>
<ds:datastoreItem xmlns:ds="http://schemas.openxmlformats.org/officeDocument/2006/customXml" ds:itemID="{2AFE8A6A-3582-4045-85D0-5A813ED3A6BB}">
  <ds:schemaRefs/>
</ds:datastoreItem>
</file>

<file path=customXml/itemProps7.xml><?xml version="1.0" encoding="utf-8"?>
<ds:datastoreItem xmlns:ds="http://schemas.openxmlformats.org/officeDocument/2006/customXml" ds:itemID="{AB9FD93B-A489-4442-A74B-3604F0B5591F}">
  <ds:schemaRefs/>
</ds:datastoreItem>
</file>

<file path=customXml/itemProps8.xml><?xml version="1.0" encoding="utf-8"?>
<ds:datastoreItem xmlns:ds="http://schemas.openxmlformats.org/officeDocument/2006/customXml" ds:itemID="{0B243E9D-8909-4E43-BF17-AE2D2427AD5C}">
  <ds:schemaRefs/>
</ds:datastoreItem>
</file>

<file path=customXml/itemProps9.xml><?xml version="1.0" encoding="utf-8"?>
<ds:datastoreItem xmlns:ds="http://schemas.openxmlformats.org/officeDocument/2006/customXml" ds:itemID="{0B1EAAF4-ECA4-4A90-8500-05BD224F4B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Dropoff rate</vt:lpstr>
      <vt:lpstr>Gender</vt:lpstr>
      <vt:lpstr>School's</vt:lpstr>
      <vt:lpstr>Fees</vt:lpstr>
      <vt:lpstr>Enrollmentrate</vt:lpstr>
      <vt:lpstr>Paid_Due_Amount</vt:lpstr>
      <vt:lpstr>Payment Status</vt:lpstr>
      <vt:lpstr>Percentile Score</vt:lpstr>
      <vt:lpstr>Coursewise_Performance</vt:lpstr>
      <vt:lpstr>Success Rate Coursewise</vt:lpstr>
      <vt:lpstr>Success Rate Student</vt:lpstr>
      <vt:lpstr>Batch</vt:lpstr>
      <vt:lpstr>Master Data</vt:lpstr>
      <vt:lpstr>Corelation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dahule</dc:creator>
  <cp:lastModifiedBy>gaurav dahule</cp:lastModifiedBy>
  <dcterms:created xsi:type="dcterms:W3CDTF">2025-03-19T11:49:29Z</dcterms:created>
  <dcterms:modified xsi:type="dcterms:W3CDTF">2025-04-04T07:57:23Z</dcterms:modified>
</cp:coreProperties>
</file>