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athaniel.macdonald\Documents\GitHub\RevitAirflowDesigner\Excel\"/>
    </mc:Choice>
  </mc:AlternateContent>
  <bookViews>
    <workbookView xWindow="0" yWindow="0" windowWidth="22650" windowHeight="1059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0" i="1" l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9" i="1"/>
  <c r="E26" i="1"/>
  <c r="F26" i="1" s="1"/>
  <c r="G26" i="1" s="1"/>
  <c r="H26" i="1" s="1"/>
  <c r="I26" i="1" s="1"/>
  <c r="E9" i="1"/>
  <c r="F9" i="1" s="1"/>
  <c r="G9" i="1" s="1"/>
  <c r="H9" i="1" s="1"/>
  <c r="I9" i="1" s="1"/>
  <c r="H23" i="1"/>
  <c r="I23" i="1" s="1"/>
  <c r="E10" i="1"/>
  <c r="F10" i="1" s="1"/>
  <c r="G10" i="1" s="1"/>
  <c r="H10" i="1" s="1"/>
  <c r="I10" i="1" s="1"/>
  <c r="E11" i="1"/>
  <c r="F11" i="1" s="1"/>
  <c r="G11" i="1" s="1"/>
  <c r="H11" i="1" s="1"/>
  <c r="I11" i="1" s="1"/>
  <c r="E12" i="1"/>
  <c r="F12" i="1" s="1"/>
  <c r="G12" i="1" s="1"/>
  <c r="H12" i="1" s="1"/>
  <c r="I12" i="1" s="1"/>
  <c r="E13" i="1"/>
  <c r="F13" i="1" s="1"/>
  <c r="G13" i="1" s="1"/>
  <c r="H13" i="1" s="1"/>
  <c r="I13" i="1" s="1"/>
  <c r="E14" i="1"/>
  <c r="F14" i="1" s="1"/>
  <c r="G14" i="1" s="1"/>
  <c r="H14" i="1" s="1"/>
  <c r="I14" i="1" s="1"/>
  <c r="E15" i="1"/>
  <c r="F15" i="1" s="1"/>
  <c r="G15" i="1" s="1"/>
  <c r="H15" i="1" s="1"/>
  <c r="I15" i="1" s="1"/>
  <c r="E16" i="1"/>
  <c r="F16" i="1" s="1"/>
  <c r="G16" i="1" s="1"/>
  <c r="H16" i="1" s="1"/>
  <c r="I16" i="1" s="1"/>
  <c r="E17" i="1"/>
  <c r="F17" i="1" s="1"/>
  <c r="G17" i="1" s="1"/>
  <c r="H17" i="1" s="1"/>
  <c r="I17" i="1" s="1"/>
  <c r="E18" i="1"/>
  <c r="F18" i="1" s="1"/>
  <c r="G18" i="1" s="1"/>
  <c r="H18" i="1" s="1"/>
  <c r="I18" i="1" s="1"/>
  <c r="E19" i="1"/>
  <c r="F19" i="1" s="1"/>
  <c r="G19" i="1" s="1"/>
  <c r="H19" i="1" s="1"/>
  <c r="I19" i="1" s="1"/>
  <c r="E20" i="1"/>
  <c r="F20" i="1" s="1"/>
  <c r="G20" i="1" s="1"/>
  <c r="H20" i="1" s="1"/>
  <c r="I20" i="1" s="1"/>
  <c r="E21" i="1"/>
  <c r="F21" i="1" s="1"/>
  <c r="G21" i="1" s="1"/>
  <c r="H21" i="1" s="1"/>
  <c r="I21" i="1" s="1"/>
  <c r="E22" i="1"/>
  <c r="F22" i="1" s="1"/>
  <c r="G22" i="1" s="1"/>
  <c r="H22" i="1" s="1"/>
  <c r="I22" i="1" s="1"/>
  <c r="E23" i="1"/>
  <c r="F23" i="1" s="1"/>
  <c r="G23" i="1" s="1"/>
  <c r="E24" i="1"/>
  <c r="F24" i="1" s="1"/>
  <c r="G24" i="1" s="1"/>
  <c r="H24" i="1" s="1"/>
  <c r="I24" i="1" s="1"/>
  <c r="E25" i="1"/>
  <c r="F25" i="1" s="1"/>
  <c r="G25" i="1" s="1"/>
  <c r="H25" i="1" s="1"/>
  <c r="I25" i="1" s="1"/>
  <c r="A10" i="1"/>
  <c r="B10" i="1" s="1"/>
  <c r="A11" i="1" s="1"/>
  <c r="B11" i="1" s="1"/>
  <c r="A12" i="1" s="1"/>
  <c r="B12" i="1" s="1"/>
  <c r="A13" i="1" s="1"/>
  <c r="B13" i="1" s="1"/>
  <c r="A14" i="1" s="1"/>
  <c r="B14" i="1" s="1"/>
  <c r="A15" i="1" s="1"/>
  <c r="B15" i="1" s="1"/>
  <c r="A16" i="1" s="1"/>
  <c r="B16" i="1" s="1"/>
  <c r="A17" i="1" s="1"/>
  <c r="B17" i="1" s="1"/>
  <c r="A18" i="1" s="1"/>
  <c r="B18" i="1" s="1"/>
  <c r="A19" i="1" s="1"/>
  <c r="B19" i="1" s="1"/>
  <c r="A20" i="1" s="1"/>
  <c r="B20" i="1" s="1"/>
  <c r="A21" i="1" s="1"/>
  <c r="B21" i="1" s="1"/>
  <c r="A22" i="1" s="1"/>
  <c r="B22" i="1" s="1"/>
  <c r="A23" i="1" s="1"/>
  <c r="B23" i="1" s="1"/>
  <c r="A24" i="1" s="1"/>
  <c r="B24" i="1" s="1"/>
  <c r="A25" i="1" s="1"/>
  <c r="B25" i="1" s="1"/>
  <c r="A26" i="1" s="1"/>
  <c r="B26" i="1" s="1"/>
</calcChain>
</file>

<file path=xl/sharedStrings.xml><?xml version="1.0" encoding="utf-8"?>
<sst xmlns="http://schemas.openxmlformats.org/spreadsheetml/2006/main" count="20" uniqueCount="19">
  <si>
    <t>Start</t>
  </si>
  <si>
    <t>End</t>
  </si>
  <si>
    <t>Air</t>
  </si>
  <si>
    <t>Assumptions</t>
  </si>
  <si>
    <t>0=shaft</t>
  </si>
  <si>
    <t>velocity</t>
  </si>
  <si>
    <t>fpm</t>
  </si>
  <si>
    <t>Area (sq. ft.)</t>
  </si>
  <si>
    <t>Diameter (in.)</t>
  </si>
  <si>
    <t>Guess Area (sq. ft.)</t>
  </si>
  <si>
    <t>Length</t>
  </si>
  <si>
    <t>lbs. per sq. ft.</t>
  </si>
  <si>
    <t>sheet metal weight</t>
  </si>
  <si>
    <t>Cost</t>
  </si>
  <si>
    <t>Sheet metal cost</t>
  </si>
  <si>
    <t>$/lb.</t>
  </si>
  <si>
    <t>Sheet Metal (lb.)</t>
  </si>
  <si>
    <t>Static Pressure</t>
  </si>
  <si>
    <t>in. wg./100 ft.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</si>
</sst>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quotePrefix="1"/>
    <xf numFmtId="0" fontId="2" fillId="2" borderId="0" xfId="0" applyFont="1" applyFill="1"/>
    <xf numFmtId="0" fontId="2" fillId="0" borderId="0" xfId="0" applyFont="1" applyFill="1"/>
    <xf numFmtId="0" fontId="2" fillId="0" borderId="0" xfId="0" applyFont="1"/>
    <xf numFmtId="0" fontId="0" fillId="3" borderId="0" xfId="0" applyFill="1"/>
    <xf numFmtId="0" fontId="0" fillId="4" borderId="0" xfId="0" applyFill="1"/>
    <xf numFmtId="0" fontId="0" fillId="5" borderId="0" xfId="0" applyFill="1"/>
    <xf numFmtId="0" fontId="2" fillId="5" borderId="0" xfId="0" applyFont="1" applyFill="1"/>
    <xf numFmtId="0" fontId="2" fillId="3" borderId="0" xfId="0" applyFont="1" applyFill="1"/>
    <xf numFmtId="0" fontId="2" fillId="4" borderId="0" xfId="0" applyFont="1" applyFill="1"/>
    <xf numFmtId="0" fontId="0" fillId="6" borderId="0" xfId="0" applyFill="1"/>
    <xf numFmtId="0" fontId="2" fillId="6" borderId="0" xfId="0" applyFont="1" applyFill="1"/>
    <xf numFmtId="44" fontId="0" fillId="0" borderId="0" xfId="1" applyFont="1"/>
    <xf numFmtId="2" fontId="0" fillId="0" borderId="0" xfId="0" applyNumberFormat="1"/>
    <xf numFmtId="44" fontId="2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abSelected="1" workbookViewId="0">
      <selection activeCell="E3" sqref="E3"/>
    </sheetView>
  </sheetViews>
  <sheetFormatPr defaultRowHeight="15" x14ac:dyDescent="0.25"/>
  <cols>
    <col min="1" max="1" width="18.42578125" bestFit="1" customWidth="1"/>
    <col min="2" max="2" width="5" bestFit="1" customWidth="1"/>
    <col min="3" max="3" width="13.140625" bestFit="1" customWidth="1"/>
    <col min="4" max="4" width="7" bestFit="1" customWidth="1"/>
    <col min="5" max="5" width="18.140625" bestFit="1" customWidth="1"/>
    <col min="6" max="6" width="13.5703125" bestFit="1" customWidth="1"/>
    <col min="7" max="7" width="12" bestFit="1" customWidth="1"/>
    <col min="8" max="8" width="16.140625" bestFit="1" customWidth="1"/>
    <col min="9" max="9" width="8" bestFit="1" customWidth="1"/>
    <col min="10" max="11" width="18.42578125" bestFit="1" customWidth="1"/>
    <col min="12" max="12" width="13.140625" bestFit="1" customWidth="1"/>
  </cols>
  <sheetData>
    <row r="1" spans="1:10" x14ac:dyDescent="0.25">
      <c r="A1" s="4" t="s">
        <v>3</v>
      </c>
    </row>
    <row r="2" spans="1:10" x14ac:dyDescent="0.25">
      <c r="A2" t="s">
        <v>4</v>
      </c>
    </row>
    <row r="3" spans="1:10" x14ac:dyDescent="0.25">
      <c r="A3" t="s">
        <v>5</v>
      </c>
      <c r="B3" s="11">
        <v>2000</v>
      </c>
      <c r="C3" t="s">
        <v>6</v>
      </c>
    </row>
    <row r="4" spans="1:10" x14ac:dyDescent="0.25">
      <c r="A4" t="s">
        <v>12</v>
      </c>
      <c r="B4" s="5">
        <v>1.1000000000000001</v>
      </c>
      <c r="C4" t="s">
        <v>11</v>
      </c>
    </row>
    <row r="5" spans="1:10" x14ac:dyDescent="0.25">
      <c r="A5" t="s">
        <v>14</v>
      </c>
      <c r="B5" s="7">
        <v>0.54</v>
      </c>
      <c r="C5" t="s">
        <v>15</v>
      </c>
    </row>
    <row r="6" spans="1:10" x14ac:dyDescent="0.25">
      <c r="A6" t="s">
        <v>17</v>
      </c>
      <c r="B6" s="6">
        <v>0.25</v>
      </c>
      <c r="C6" t="s">
        <v>18</v>
      </c>
    </row>
    <row r="8" spans="1:10" x14ac:dyDescent="0.25">
      <c r="A8" s="2" t="s">
        <v>0</v>
      </c>
      <c r="B8" s="2" t="s">
        <v>1</v>
      </c>
      <c r="C8" s="2" t="s">
        <v>2</v>
      </c>
      <c r="D8" s="2" t="s">
        <v>10</v>
      </c>
      <c r="E8" s="12" t="s">
        <v>9</v>
      </c>
      <c r="F8" s="3" t="s">
        <v>8</v>
      </c>
      <c r="G8" s="3" t="s">
        <v>7</v>
      </c>
      <c r="H8" s="9" t="s">
        <v>16</v>
      </c>
      <c r="I8" s="8" t="s">
        <v>13</v>
      </c>
      <c r="J8" s="10" t="s">
        <v>17</v>
      </c>
    </row>
    <row r="9" spans="1:10" x14ac:dyDescent="0.25">
      <c r="A9">
        <v>0</v>
      </c>
      <c r="B9">
        <v>1</v>
      </c>
      <c r="C9">
        <v>1000</v>
      </c>
      <c r="D9">
        <v>4</v>
      </c>
      <c r="E9">
        <f>C9/$B$3</f>
        <v>0.5</v>
      </c>
      <c r="F9">
        <f>ROUNDUP(SQRT(E9/3.14)*12*2,0)</f>
        <v>10</v>
      </c>
      <c r="G9" s="14">
        <f>3.14*((F9/12)/2)^2</f>
        <v>0.54513888888888895</v>
      </c>
      <c r="H9" s="14">
        <f>G9*D9*$B$4</f>
        <v>2.3986111111111117</v>
      </c>
      <c r="I9" s="13">
        <f>H9*$B$5</f>
        <v>1.2952500000000005</v>
      </c>
      <c r="J9">
        <f>D9*($B$6/100)</f>
        <v>0.01</v>
      </c>
    </row>
    <row r="10" spans="1:10" x14ac:dyDescent="0.25">
      <c r="A10">
        <f>B9+1</f>
        <v>2</v>
      </c>
      <c r="B10">
        <f>A10+1</f>
        <v>3</v>
      </c>
      <c r="C10">
        <v>1000</v>
      </c>
      <c r="D10" s="1">
        <v>59</v>
      </c>
      <c r="E10">
        <f>C10/$B$3</f>
        <v>0.5</v>
      </c>
      <c r="F10">
        <f t="shared" ref="F10:F26" si="0">ROUNDUP(SQRT(E10/3.14)*12*2,0)</f>
        <v>10</v>
      </c>
      <c r="G10" s="14">
        <f t="shared" ref="G10:G26" si="1">3.14*((F10/12)/2)^2</f>
        <v>0.54513888888888895</v>
      </c>
      <c r="H10" s="14">
        <f>G10*D10*$B$4</f>
        <v>35.379513888888901</v>
      </c>
      <c r="I10" s="13">
        <f>H10*$B$5</f>
        <v>19.104937500000009</v>
      </c>
      <c r="J10">
        <f t="shared" ref="J10:J26" si="2">D10*($B$6/100)</f>
        <v>0.14749999999999999</v>
      </c>
    </row>
    <row r="11" spans="1:10" x14ac:dyDescent="0.25">
      <c r="A11">
        <f t="shared" ref="A11:A26" si="3">B10+1</f>
        <v>4</v>
      </c>
      <c r="B11">
        <f t="shared" ref="B11:B26" si="4">A11+1</f>
        <v>5</v>
      </c>
      <c r="C11">
        <v>900</v>
      </c>
      <c r="D11">
        <v>2</v>
      </c>
      <c r="E11">
        <f>C11/$B$3</f>
        <v>0.45</v>
      </c>
      <c r="F11">
        <f t="shared" si="0"/>
        <v>10</v>
      </c>
      <c r="G11" s="14">
        <f t="shared" si="1"/>
        <v>0.54513888888888895</v>
      </c>
      <c r="H11" s="14">
        <f>G11*D11*$B$4</f>
        <v>1.1993055555555558</v>
      </c>
      <c r="I11" s="13">
        <f>H11*$B$5</f>
        <v>0.64762500000000023</v>
      </c>
      <c r="J11">
        <f t="shared" si="2"/>
        <v>5.0000000000000001E-3</v>
      </c>
    </row>
    <row r="12" spans="1:10" x14ac:dyDescent="0.25">
      <c r="A12">
        <f t="shared" si="3"/>
        <v>6</v>
      </c>
      <c r="B12">
        <f t="shared" si="4"/>
        <v>7</v>
      </c>
      <c r="C12">
        <v>850</v>
      </c>
      <c r="D12">
        <v>7</v>
      </c>
      <c r="E12">
        <f>C12/$B$3</f>
        <v>0.42499999999999999</v>
      </c>
      <c r="F12">
        <f t="shared" si="0"/>
        <v>9</v>
      </c>
      <c r="G12" s="14">
        <f t="shared" si="1"/>
        <v>0.44156250000000002</v>
      </c>
      <c r="H12" s="14">
        <f>G12*D12*$B$4</f>
        <v>3.4000312500000005</v>
      </c>
      <c r="I12" s="13">
        <f>H12*$B$5</f>
        <v>1.8360168750000003</v>
      </c>
      <c r="J12">
        <f t="shared" si="2"/>
        <v>1.7500000000000002E-2</v>
      </c>
    </row>
    <row r="13" spans="1:10" x14ac:dyDescent="0.25">
      <c r="A13">
        <f t="shared" si="3"/>
        <v>8</v>
      </c>
      <c r="B13">
        <f t="shared" si="4"/>
        <v>9</v>
      </c>
      <c r="C13">
        <v>850</v>
      </c>
      <c r="D13">
        <v>3</v>
      </c>
      <c r="E13">
        <f>C13/$B$3</f>
        <v>0.42499999999999999</v>
      </c>
      <c r="F13">
        <f t="shared" si="0"/>
        <v>9</v>
      </c>
      <c r="G13" s="14">
        <f t="shared" si="1"/>
        <v>0.44156250000000002</v>
      </c>
      <c r="H13" s="14">
        <f>G13*D13*$B$4</f>
        <v>1.4571562500000002</v>
      </c>
      <c r="I13" s="13">
        <f>H13*$B$5</f>
        <v>0.78686437500000017</v>
      </c>
      <c r="J13">
        <f t="shared" si="2"/>
        <v>7.4999999999999997E-3</v>
      </c>
    </row>
    <row r="14" spans="1:10" x14ac:dyDescent="0.25">
      <c r="A14">
        <f t="shared" si="3"/>
        <v>10</v>
      </c>
      <c r="B14">
        <f t="shared" si="4"/>
        <v>11</v>
      </c>
      <c r="C14">
        <v>850</v>
      </c>
      <c r="D14">
        <v>12</v>
      </c>
      <c r="E14">
        <f>C14/$B$3</f>
        <v>0.42499999999999999</v>
      </c>
      <c r="F14">
        <f t="shared" si="0"/>
        <v>9</v>
      </c>
      <c r="G14" s="14">
        <f t="shared" si="1"/>
        <v>0.44156250000000002</v>
      </c>
      <c r="H14" s="14">
        <f>G14*D14*$B$4</f>
        <v>5.8286250000000006</v>
      </c>
      <c r="I14" s="13">
        <f>H14*$B$5</f>
        <v>3.1474575000000007</v>
      </c>
      <c r="J14">
        <f t="shared" si="2"/>
        <v>0.03</v>
      </c>
    </row>
    <row r="15" spans="1:10" x14ac:dyDescent="0.25">
      <c r="A15">
        <f t="shared" si="3"/>
        <v>12</v>
      </c>
      <c r="B15">
        <f t="shared" si="4"/>
        <v>13</v>
      </c>
      <c r="C15">
        <v>700</v>
      </c>
      <c r="D15">
        <v>61</v>
      </c>
      <c r="E15">
        <f>C15/$B$3</f>
        <v>0.35</v>
      </c>
      <c r="F15">
        <f t="shared" si="0"/>
        <v>9</v>
      </c>
      <c r="G15" s="14">
        <f t="shared" si="1"/>
        <v>0.44156250000000002</v>
      </c>
      <c r="H15" s="14">
        <f>G15*D15*$B$4</f>
        <v>29.628843750000005</v>
      </c>
      <c r="I15" s="13">
        <f>H15*$B$5</f>
        <v>15.999575625000004</v>
      </c>
      <c r="J15">
        <f t="shared" si="2"/>
        <v>0.1525</v>
      </c>
    </row>
    <row r="16" spans="1:10" x14ac:dyDescent="0.25">
      <c r="A16">
        <f t="shared" si="3"/>
        <v>14</v>
      </c>
      <c r="B16">
        <f t="shared" si="4"/>
        <v>15</v>
      </c>
      <c r="C16">
        <v>600</v>
      </c>
      <c r="D16">
        <v>37</v>
      </c>
      <c r="E16">
        <f>C16/$B$3</f>
        <v>0.3</v>
      </c>
      <c r="F16">
        <f t="shared" si="0"/>
        <v>8</v>
      </c>
      <c r="G16" s="14">
        <f t="shared" si="1"/>
        <v>0.34888888888888886</v>
      </c>
      <c r="H16" s="14">
        <f>G16*D16*$B$4</f>
        <v>14.199777777777777</v>
      </c>
      <c r="I16" s="13">
        <f>H16*$B$5</f>
        <v>7.6678800000000003</v>
      </c>
      <c r="J16">
        <f t="shared" si="2"/>
        <v>9.2499999999999999E-2</v>
      </c>
    </row>
    <row r="17" spans="1:10" x14ac:dyDescent="0.25">
      <c r="A17">
        <f t="shared" si="3"/>
        <v>16</v>
      </c>
      <c r="B17">
        <f t="shared" si="4"/>
        <v>17</v>
      </c>
      <c r="C17">
        <v>400</v>
      </c>
      <c r="D17">
        <v>25</v>
      </c>
      <c r="E17">
        <f>C17/$B$3</f>
        <v>0.2</v>
      </c>
      <c r="F17">
        <f t="shared" si="0"/>
        <v>7</v>
      </c>
      <c r="G17" s="14">
        <f t="shared" si="1"/>
        <v>0.26711805555555562</v>
      </c>
      <c r="H17" s="14">
        <f>G17*D17*$B$4</f>
        <v>7.3457465277777798</v>
      </c>
      <c r="I17" s="13">
        <f>H17*$B$5</f>
        <v>3.9667031250000013</v>
      </c>
      <c r="J17">
        <f t="shared" si="2"/>
        <v>6.25E-2</v>
      </c>
    </row>
    <row r="18" spans="1:10" x14ac:dyDescent="0.25">
      <c r="A18">
        <f t="shared" si="3"/>
        <v>18</v>
      </c>
      <c r="B18">
        <f t="shared" si="4"/>
        <v>19</v>
      </c>
      <c r="C18">
        <v>400</v>
      </c>
      <c r="D18">
        <v>74</v>
      </c>
      <c r="E18">
        <f>C18/$B$3</f>
        <v>0.2</v>
      </c>
      <c r="F18">
        <f t="shared" si="0"/>
        <v>7</v>
      </c>
      <c r="G18" s="14">
        <f t="shared" si="1"/>
        <v>0.26711805555555562</v>
      </c>
      <c r="H18" s="14">
        <f>G18*D18*$B$4</f>
        <v>21.743409722222228</v>
      </c>
      <c r="I18" s="13">
        <f>H18*$B$5</f>
        <v>11.741441250000005</v>
      </c>
      <c r="J18">
        <f t="shared" si="2"/>
        <v>0.185</v>
      </c>
    </row>
    <row r="19" spans="1:10" x14ac:dyDescent="0.25">
      <c r="A19">
        <f t="shared" si="3"/>
        <v>20</v>
      </c>
      <c r="B19">
        <f t="shared" si="4"/>
        <v>21</v>
      </c>
      <c r="C19">
        <v>400</v>
      </c>
      <c r="D19">
        <v>74</v>
      </c>
      <c r="E19">
        <f>C19/$B$3</f>
        <v>0.2</v>
      </c>
      <c r="F19">
        <f t="shared" si="0"/>
        <v>7</v>
      </c>
      <c r="G19" s="14">
        <f t="shared" si="1"/>
        <v>0.26711805555555562</v>
      </c>
      <c r="H19" s="14">
        <f>G19*D19*$B$4</f>
        <v>21.743409722222228</v>
      </c>
      <c r="I19" s="13">
        <f>H19*$B$5</f>
        <v>11.741441250000005</v>
      </c>
      <c r="J19">
        <f t="shared" si="2"/>
        <v>0.185</v>
      </c>
    </row>
    <row r="20" spans="1:10" x14ac:dyDescent="0.25">
      <c r="A20">
        <f t="shared" si="3"/>
        <v>22</v>
      </c>
      <c r="B20">
        <f t="shared" si="4"/>
        <v>23</v>
      </c>
      <c r="C20">
        <v>400</v>
      </c>
      <c r="D20">
        <v>32</v>
      </c>
      <c r="E20">
        <f>C20/$B$3</f>
        <v>0.2</v>
      </c>
      <c r="F20">
        <f t="shared" si="0"/>
        <v>7</v>
      </c>
      <c r="G20" s="14">
        <f t="shared" si="1"/>
        <v>0.26711805555555562</v>
      </c>
      <c r="H20" s="14">
        <f>G20*D20*$B$4</f>
        <v>9.4025555555555584</v>
      </c>
      <c r="I20" s="13">
        <f>H20*$B$5</f>
        <v>5.0773800000000016</v>
      </c>
      <c r="J20">
        <f t="shared" si="2"/>
        <v>0.08</v>
      </c>
    </row>
    <row r="21" spans="1:10" x14ac:dyDescent="0.25">
      <c r="A21">
        <f t="shared" si="3"/>
        <v>24</v>
      </c>
      <c r="B21">
        <f t="shared" si="4"/>
        <v>25</v>
      </c>
      <c r="C21">
        <v>200</v>
      </c>
      <c r="D21">
        <v>63</v>
      </c>
      <c r="E21">
        <f>C21/$B$3</f>
        <v>0.1</v>
      </c>
      <c r="F21">
        <f t="shared" si="0"/>
        <v>5</v>
      </c>
      <c r="G21" s="14">
        <f t="shared" si="1"/>
        <v>0.13628472222222224</v>
      </c>
      <c r="H21" s="14">
        <f>G21*D21*$B$4</f>
        <v>9.4445312500000025</v>
      </c>
      <c r="I21" s="13">
        <f>H21*$B$5</f>
        <v>5.1000468750000021</v>
      </c>
      <c r="J21">
        <f t="shared" si="2"/>
        <v>0.1575</v>
      </c>
    </row>
    <row r="22" spans="1:10" x14ac:dyDescent="0.25">
      <c r="A22">
        <f t="shared" si="3"/>
        <v>26</v>
      </c>
      <c r="B22">
        <f t="shared" si="4"/>
        <v>27</v>
      </c>
      <c r="C22">
        <v>200</v>
      </c>
      <c r="D22">
        <v>12</v>
      </c>
      <c r="E22">
        <f>C22/$B$3</f>
        <v>0.1</v>
      </c>
      <c r="F22">
        <f t="shared" si="0"/>
        <v>5</v>
      </c>
      <c r="G22" s="14">
        <f t="shared" si="1"/>
        <v>0.13628472222222224</v>
      </c>
      <c r="H22" s="14">
        <f>G22*D22*$B$4</f>
        <v>1.7989583333333339</v>
      </c>
      <c r="I22" s="13">
        <f>H22*$B$5</f>
        <v>0.9714375000000004</v>
      </c>
      <c r="J22">
        <f t="shared" si="2"/>
        <v>0.03</v>
      </c>
    </row>
    <row r="23" spans="1:10" x14ac:dyDescent="0.25">
      <c r="A23">
        <f t="shared" si="3"/>
        <v>28</v>
      </c>
      <c r="B23">
        <f t="shared" si="4"/>
        <v>29</v>
      </c>
      <c r="C23">
        <v>200</v>
      </c>
      <c r="D23">
        <v>42</v>
      </c>
      <c r="E23">
        <f>C23/$B$3</f>
        <v>0.1</v>
      </c>
      <c r="F23">
        <f t="shared" si="0"/>
        <v>5</v>
      </c>
      <c r="G23" s="14">
        <f t="shared" si="1"/>
        <v>0.13628472222222224</v>
      </c>
      <c r="H23" s="14">
        <f>G23*D23*$B$4</f>
        <v>6.296354166666668</v>
      </c>
      <c r="I23" s="13">
        <f>H23*$B$5</f>
        <v>3.4000312500000009</v>
      </c>
      <c r="J23">
        <f t="shared" si="2"/>
        <v>0.105</v>
      </c>
    </row>
    <row r="24" spans="1:10" x14ac:dyDescent="0.25">
      <c r="A24">
        <f t="shared" si="3"/>
        <v>30</v>
      </c>
      <c r="B24">
        <f t="shared" si="4"/>
        <v>31</v>
      </c>
      <c r="C24">
        <v>100</v>
      </c>
      <c r="D24">
        <v>53</v>
      </c>
      <c r="E24">
        <f>C24/$B$3</f>
        <v>0.05</v>
      </c>
      <c r="F24">
        <f t="shared" si="0"/>
        <v>4</v>
      </c>
      <c r="G24" s="14">
        <f t="shared" si="1"/>
        <v>8.7222222222222215E-2</v>
      </c>
      <c r="H24" s="14">
        <f>G24*D24*$B$4</f>
        <v>5.0850555555555559</v>
      </c>
      <c r="I24" s="13">
        <f>H24*$B$5</f>
        <v>2.7459300000000004</v>
      </c>
      <c r="J24">
        <f t="shared" si="2"/>
        <v>0.13250000000000001</v>
      </c>
    </row>
    <row r="25" spans="1:10" x14ac:dyDescent="0.25">
      <c r="A25">
        <f t="shared" si="3"/>
        <v>32</v>
      </c>
      <c r="B25">
        <f t="shared" si="4"/>
        <v>33</v>
      </c>
      <c r="C25">
        <v>100</v>
      </c>
      <c r="D25">
        <v>2</v>
      </c>
      <c r="E25">
        <f>C25/$B$3</f>
        <v>0.05</v>
      </c>
      <c r="F25">
        <f t="shared" si="0"/>
        <v>4</v>
      </c>
      <c r="G25" s="14">
        <f t="shared" si="1"/>
        <v>8.7222222222222215E-2</v>
      </c>
      <c r="H25" s="14">
        <f>G25*D25*$B$4</f>
        <v>0.19188888888888889</v>
      </c>
      <c r="I25" s="13">
        <f>H25*$B$5</f>
        <v>0.10362</v>
      </c>
      <c r="J25">
        <f t="shared" si="2"/>
        <v>5.0000000000000001E-3</v>
      </c>
    </row>
    <row r="26" spans="1:10" x14ac:dyDescent="0.25">
      <c r="A26">
        <f t="shared" si="3"/>
        <v>34</v>
      </c>
      <c r="B26">
        <f t="shared" si="4"/>
        <v>35</v>
      </c>
      <c r="C26">
        <v>100</v>
      </c>
      <c r="D26">
        <v>15</v>
      </c>
      <c r="E26">
        <f>C26/$B$3</f>
        <v>0.05</v>
      </c>
      <c r="F26">
        <f>ROUNDUP(SQRT(E26/3.14)*12*2,0)</f>
        <v>4</v>
      </c>
      <c r="G26" s="14">
        <f>3.14*((F26/12)/2)^2</f>
        <v>8.7222222222222215E-2</v>
      </c>
      <c r="H26" s="14">
        <f>G26*D26*$B$4</f>
        <v>1.4391666666666665</v>
      </c>
      <c r="I26" s="13">
        <f>H26*$B$5</f>
        <v>0.77715000000000001</v>
      </c>
      <c r="J26">
        <f t="shared" si="2"/>
        <v>3.7499999999999999E-2</v>
      </c>
    </row>
    <row r="27" spans="1:10" x14ac:dyDescent="0.25">
      <c r="F27" s="4"/>
      <c r="H27" s="4"/>
      <c r="I27" s="1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CRB Consulting Engineers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Nathaniel MacDonald</dc:creator>
  <cp:lastModifiedBy>Nathaniel MacDonald</cp:lastModifiedBy>
  <dcterms:created xsi:type="dcterms:W3CDTF">2017-10-21T20:33:23Z</dcterms:created>
  <dcterms:modified xsi:type="dcterms:W3CDTF">2017-10-21T21:33:18Z</dcterms:modified>
</cp:coreProperties>
</file>