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pro-sw\GLP1-weight-tracking\"/>
    </mc:Choice>
  </mc:AlternateContent>
  <xr:revisionPtr revIDLastSave="0" documentId="13_ncr:1_{C9FD148D-14A1-4D46-B070-B3BAA74CFF5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<sst xmlns="http://schemas.openxmlformats.org/spreadsheetml/2006/main" count="38" uniqueCount="38">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</sst>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2" totalsRowShown="0">
  <autoFilter ref="A2:H22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16" sqref="F16"/>
    </sheetView>
  </sheetViews>
  <sheetFormatPr defaultRowHeight="15" x14ac:dyDescent="0.3"/>
  <cols>
    <col min="1" max="5" width="14.75" customWidth="1"/>
    <col min="6" max="8" width="18.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3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3">
      <c r="A11" s="1">
        <v>45892</v>
      </c>
    </row>
    <row r="12" spans="1:8" x14ac:dyDescent="0.3">
      <c r="A12" s="1">
        <v>45893</v>
      </c>
      <c r="C12">
        <v>106.5</v>
      </c>
      <c r="E12">
        <v>28.8</v>
      </c>
      <c r="F12">
        <v>2.5</v>
      </c>
    </row>
    <row r="13" spans="1:8" x14ac:dyDescent="0.3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3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3">
      <c r="A15" s="1">
        <v>45896</v>
      </c>
      <c r="B15">
        <v>105.2</v>
      </c>
      <c r="D15">
        <v>30</v>
      </c>
      <c r="F15">
        <v>2.5</v>
      </c>
    </row>
    <row r="16" spans="1: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3"/>
  <cols>
    <col min="1" max="1" width="32.75" customWidth="1"/>
    <col min="2" max="4" width="24.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45890</v>
      </c>
    </row>
    <row r="6" spans="1:5" x14ac:dyDescent="0.3">
      <c r="A6" s="2" t="s">
        <v>13</v>
      </c>
      <c r="B6" s="1">
        <f>IF(LEN(B3)&gt;0,B3,INDEX('Daily Log'!$A:$A,COUNTA('Daily Log'!$A:$A)))</f>
        <v>45896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107</v>
      </c>
      <c r="D9" t="s">
        <v>24</v>
      </c>
      <c r="E9" s="3">
        <f>INDEX('Daily Log'!$D:$D, MATCH($B$5,'Daily Log'!$A:$A, 0))</f>
        <v>30.4</v>
      </c>
    </row>
    <row r="10" spans="1:5" x14ac:dyDescent="0.3">
      <c r="A10" t="s">
        <v>16</v>
      </c>
      <c r="B10" s="3">
        <f>INDEX('Daily Log'!$B:$B, MATCH($B$6,'Daily Log'!$A:$A, 0))</f>
        <v>105.2</v>
      </c>
      <c r="D10" t="s">
        <v>25</v>
      </c>
      <c r="E10" s="3">
        <f>INDEX('Daily Log'!$D:$D, MATCH($B$6,'Daily Log'!$A:$A, 0))</f>
        <v>30</v>
      </c>
    </row>
    <row r="11" spans="1:5" x14ac:dyDescent="0.3">
      <c r="A11" t="s">
        <v>17</v>
      </c>
      <c r="B11" s="3">
        <f>B10-B9</f>
        <v>-1.7999999999999972</v>
      </c>
      <c r="D11" t="s">
        <v>26</v>
      </c>
      <c r="E11" s="3">
        <f>E10-E9</f>
        <v>-0.39999999999999858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75.685714285714297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21.642857142857142</v>
      </c>
    </row>
    <row r="13" spans="1:5" x14ac:dyDescent="0.3">
      <c r="A13" t="s">
        <v>19</v>
      </c>
      <c r="B13" s="3">
        <f>INDEX('Daily Log'!$C:$C, MATCH($B$5,'Daily Log'!$A:$A, 0))</f>
        <v>106.8</v>
      </c>
      <c r="D13" t="s">
        <v>28</v>
      </c>
      <c r="E13" s="3">
        <f>INDEX('Daily Log'!$E:$E, MATCH($B$5,'Daily Log'!$A:$A, 0))</f>
        <v>27</v>
      </c>
    </row>
    <row r="14" spans="1:5" x14ac:dyDescent="0.3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3">
      <c r="A15" t="s">
        <v>21</v>
      </c>
      <c r="B15" s="3">
        <f>B14-B13</f>
        <v>-106.8</v>
      </c>
      <c r="D15" t="s">
        <v>30</v>
      </c>
      <c r="E15" s="3">
        <f>E14-E13</f>
        <v>-27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76.04285714285713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20.099999999999998</v>
      </c>
    </row>
    <row r="17" spans="1:5" x14ac:dyDescent="0.3">
      <c r="A17" t="s">
        <v>23</v>
      </c>
      <c r="B17" s="3">
        <f>IF(AND(B12&lt;&gt;"",B16&lt;&gt;""),AVERAGE(B12,B16),"")</f>
        <v>75.864285714285714</v>
      </c>
      <c r="D17" t="s">
        <v>32</v>
      </c>
      <c r="E17" s="3">
        <f>IF(AND(E12&lt;&gt;"",E16&lt;&gt;""),AVERAGE(E12,E16),"")</f>
        <v>20.87142857142857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3"/>
  <cols>
    <col min="1" max="1" width="100.75" customWidth="1"/>
  </cols>
  <sheetData>
    <row r="1" spans="1:1" ht="180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2025-08-27T01:47:11Z</dcterms:modified>
</cp:coreProperties>
</file>