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s\"/>
    </mc:Choice>
  </mc:AlternateContent>
  <xr:revisionPtr revIDLastSave="0" documentId="13_ncr:1_{79554566-D374-4777-96D2-27809780731E}" xr6:coauthVersionLast="47" xr6:coauthVersionMax="47" xr10:uidLastSave="{00000000-0000-0000-0000-000000000000}"/>
  <bookViews>
    <workbookView xWindow="-120" yWindow="-120" windowWidth="29040" windowHeight="15840" xr2:uid="{F6DCC6FC-EFF5-43AD-907B-E1D254F9047A}"/>
  </bookViews>
  <sheets>
    <sheet name="Emitter bypass" sheetId="1" r:id="rId1"/>
    <sheet name="Collector feed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12" i="2"/>
  <c r="B12" i="1"/>
  <c r="B13" i="1" s="1"/>
  <c r="B13" i="2" l="1"/>
  <c r="B14" i="1"/>
  <c r="B15" i="1" s="1"/>
  <c r="B16" i="1" s="1"/>
  <c r="B17" i="1" s="1"/>
  <c r="B18" i="1" l="1"/>
  <c r="B19" i="1"/>
  <c r="B20" i="1" s="1"/>
  <c r="B24" i="1" l="1"/>
  <c r="B22" i="1"/>
  <c r="B23" i="1" s="1"/>
  <c r="B21" i="1"/>
  <c r="B15" i="2"/>
  <c r="B16" i="2" s="1"/>
  <c r="B17" i="2" s="1"/>
  <c r="B18" i="2" l="1"/>
  <c r="B19" i="2"/>
  <c r="B20" i="2" s="1"/>
  <c r="B21" i="2" l="1"/>
  <c r="B22" i="2"/>
  <c r="B23" i="2" s="1"/>
</calcChain>
</file>

<file path=xl/sharedStrings.xml><?xml version="1.0" encoding="utf-8"?>
<sst xmlns="http://schemas.openxmlformats.org/spreadsheetml/2006/main" count="107" uniqueCount="43">
  <si>
    <t>K</t>
  </si>
  <si>
    <t>Re =</t>
  </si>
  <si>
    <t>μF</t>
  </si>
  <si>
    <t>Vcc =</t>
  </si>
  <si>
    <t>V</t>
  </si>
  <si>
    <t xml:space="preserve"> β =</t>
  </si>
  <si>
    <t>R1 =</t>
  </si>
  <si>
    <t>R2 =</t>
  </si>
  <si>
    <t>R3 =</t>
  </si>
  <si>
    <t>R4 =</t>
  </si>
  <si>
    <t>R5 =</t>
  </si>
  <si>
    <t>C1 =</t>
  </si>
  <si>
    <t>C2 =</t>
  </si>
  <si>
    <t>Vbe =</t>
  </si>
  <si>
    <t>Rb =</t>
  </si>
  <si>
    <t>β.(R4+R5)</t>
  </si>
  <si>
    <t>Vb =</t>
  </si>
  <si>
    <t>Ve =</t>
  </si>
  <si>
    <t>Vb-Vbe</t>
  </si>
  <si>
    <t>Ie =</t>
  </si>
  <si>
    <t>mA</t>
  </si>
  <si>
    <t>Ve/(R4+R5)</t>
  </si>
  <si>
    <t>Ic =</t>
  </si>
  <si>
    <t>Ie*β/(β+1)</t>
  </si>
  <si>
    <t>Vc =</t>
  </si>
  <si>
    <t>Vcc-Ic.R3</t>
  </si>
  <si>
    <t>re =</t>
  </si>
  <si>
    <t>25.5mV/Ic</t>
  </si>
  <si>
    <t>Av =</t>
  </si>
  <si>
    <t>(Vcc/R1+Vbe/Rb).Zin</t>
  </si>
  <si>
    <t>fin =</t>
  </si>
  <si>
    <t>Hz</t>
  </si>
  <si>
    <t>R1||R2||Rb</t>
  </si>
  <si>
    <t>Zin(dc) =</t>
  </si>
  <si>
    <t>Zin(ac) =</t>
  </si>
  <si>
    <t>1/2π.C1.Zin(ac)</t>
  </si>
  <si>
    <t>fbp =</t>
  </si>
  <si>
    <t>R4+re</t>
  </si>
  <si>
    <t>R3/Re</t>
  </si>
  <si>
    <t>R1||R2||β.Re</t>
  </si>
  <si>
    <t>1/2π.C2.Re</t>
  </si>
  <si>
    <t>β.R4</t>
  </si>
  <si>
    <t>Ve/R4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</si>
</sst>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188629</xdr:rowOff>
    </xdr:from>
    <xdr:to>
      <xdr:col>19</xdr:col>
      <xdr:colOff>313947</xdr:colOff>
      <xdr:row>22</xdr:row>
      <xdr:rowOff>161349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14005-87FF-4F72-BC2F-A2C4E7CD7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138" y="188629"/>
          <a:ext cx="9477654" cy="416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65689</xdr:colOff>
      <xdr:row>0</xdr:row>
      <xdr:rowOff>45981</xdr:rowOff>
    </xdr:from>
    <xdr:to>
      <xdr:col>19</xdr:col>
      <xdr:colOff>1922</xdr:colOff>
      <xdr:row>23</xdr:row>
      <xdr:rowOff>131378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46D9C-7518-46A4-89D1-D98E50AB8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827" y="45981"/>
          <a:ext cx="9099940" cy="4466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E4F7-E40B-401A-8407-3E4E83059901}">
  <dimension ref="A1:D24"/>
  <sheetViews>
    <sheetView tabSelected="1" zoomScale="145" zoomScaleNormal="145" workbookViewId="0">
      <selection activeCell="A11" sqref="A11"/>
    </sheetView>
  </sheetViews>
  <sheetFormatPr defaultRowHeight="15" x14ac:dyDescent="0.25"/>
  <cols>
    <col min="1" max="1" width="8.5703125" bestFit="1" customWidth="1"/>
    <col min="2" max="2" width="6.85546875" customWidth="1"/>
    <col min="3" max="3" width="5" customWidth="1"/>
    <col min="4" max="4" width="19.7109375" bestFit="1" customWidth="1"/>
  </cols>
  <sheetData>
    <row r="1" spans="1:4" x14ac:dyDescent="0.25">
      <c r="A1" s="1" t="s">
        <v>3</v>
      </c>
      <c r="B1">
        <v>12</v>
      </c>
      <c r="C1" t="s">
        <v>4</v>
      </c>
    </row>
    <row r="2" spans="1:4" x14ac:dyDescent="0.25">
      <c r="A2" s="1" t="s">
        <v>6</v>
      </c>
      <c r="B2">
        <v>10</v>
      </c>
      <c r="C2" t="s">
        <v>0</v>
      </c>
    </row>
    <row r="3" spans="1:4" x14ac:dyDescent="0.25">
      <c r="A3" s="1" t="s">
        <v>7</v>
      </c>
      <c r="B3">
        <v>4.7</v>
      </c>
      <c r="C3" t="s">
        <v>0</v>
      </c>
    </row>
    <row r="4" spans="1:4" x14ac:dyDescent="0.25">
      <c r="A4" s="1" t="s">
        <v>8</v>
      </c>
      <c r="B4">
        <v>1</v>
      </c>
      <c r="C4" t="s">
        <v>0</v>
      </c>
    </row>
    <row r="5" spans="1:4" x14ac:dyDescent="0.25">
      <c r="A5" s="1" t="s">
        <v>9</v>
      </c>
      <c r="B5">
        <v>0.1</v>
      </c>
      <c r="C5" t="s">
        <v>0</v>
      </c>
    </row>
    <row r="6" spans="1:4" x14ac:dyDescent="0.25">
      <c r="A6" s="1" t="s">
        <v>10</v>
      </c>
      <c r="B6">
        <v>0.33</v>
      </c>
      <c r="C6" t="s">
        <v>0</v>
      </c>
    </row>
    <row r="7" spans="1:4" x14ac:dyDescent="0.25">
      <c r="A7" s="1" t="s">
        <v>11</v>
      </c>
      <c r="B7">
        <v>1</v>
      </c>
      <c r="C7" t="s">
        <v>2</v>
      </c>
    </row>
    <row r="8" spans="1:4" x14ac:dyDescent="0.25">
      <c r="A8" s="1" t="s">
        <v>12</v>
      </c>
      <c r="B8">
        <v>47</v>
      </c>
      <c r="C8" t="s">
        <v>2</v>
      </c>
    </row>
    <row r="9" spans="1:4" x14ac:dyDescent="0.25">
      <c r="A9" s="1" t="s">
        <v>13</v>
      </c>
      <c r="B9">
        <v>0.65</v>
      </c>
      <c r="C9" t="s">
        <v>4</v>
      </c>
    </row>
    <row r="10" spans="1:4" x14ac:dyDescent="0.25">
      <c r="A10" s="1" t="s">
        <v>5</v>
      </c>
      <c r="B10">
        <v>200</v>
      </c>
    </row>
    <row r="12" spans="1:4" x14ac:dyDescent="0.25">
      <c r="A12" s="1" t="s">
        <v>14</v>
      </c>
      <c r="B12">
        <f>B10*(B5+B6)</f>
        <v>86.000000000000014</v>
      </c>
      <c r="C12" t="s">
        <v>0</v>
      </c>
      <c r="D12" t="s">
        <v>15</v>
      </c>
    </row>
    <row r="13" spans="1:4" x14ac:dyDescent="0.25">
      <c r="A13" s="1" t="s">
        <v>33</v>
      </c>
      <c r="B13">
        <f>1/(1/B2+1/B3+1/B12)</f>
        <v>3.0826723611958506</v>
      </c>
      <c r="C13" t="s">
        <v>0</v>
      </c>
      <c r="D13" t="s">
        <v>32</v>
      </c>
    </row>
    <row r="14" spans="1:4" x14ac:dyDescent="0.25">
      <c r="A14" s="1" t="s">
        <v>16</v>
      </c>
      <c r="B14">
        <f>(B1/B2+B9/B12)*B13</f>
        <v>3.7225061012812688</v>
      </c>
      <c r="C14" t="s">
        <v>4</v>
      </c>
      <c r="D14" t="s">
        <v>29</v>
      </c>
    </row>
    <row r="15" spans="1:4" x14ac:dyDescent="0.25">
      <c r="A15" s="1" t="s">
        <v>17</v>
      </c>
      <c r="B15">
        <f>B14-B9</f>
        <v>3.0725061012812689</v>
      </c>
      <c r="C15" t="s">
        <v>4</v>
      </c>
      <c r="D15" t="s">
        <v>18</v>
      </c>
    </row>
    <row r="16" spans="1:4" x14ac:dyDescent="0.25">
      <c r="A16" s="1" t="s">
        <v>19</v>
      </c>
      <c r="B16">
        <f>B15/(B5+B6)</f>
        <v>7.1453630262355086</v>
      </c>
      <c r="C16" t="s">
        <v>20</v>
      </c>
      <c r="D16" t="s">
        <v>21</v>
      </c>
    </row>
    <row r="17" spans="1:4" x14ac:dyDescent="0.25">
      <c r="A17" s="1" t="s">
        <v>22</v>
      </c>
      <c r="B17">
        <f>B16*B10/(B10+1)</f>
        <v>7.1098139564532428</v>
      </c>
      <c r="C17" t="s">
        <v>20</v>
      </c>
      <c r="D17" t="s">
        <v>23</v>
      </c>
    </row>
    <row r="18" spans="1:4" x14ac:dyDescent="0.25">
      <c r="A18" s="1" t="s">
        <v>24</v>
      </c>
      <c r="B18">
        <f>B1-(B17*B4)</f>
        <v>4.8901860435467572</v>
      </c>
      <c r="C18" t="s">
        <v>4</v>
      </c>
      <c r="D18" t="s">
        <v>25</v>
      </c>
    </row>
    <row r="19" spans="1:4" x14ac:dyDescent="0.25">
      <c r="A19" s="1" t="s">
        <v>26</v>
      </c>
      <c r="B19">
        <f>0.0255/B17</f>
        <v>3.5865917387127764E-3</v>
      </c>
      <c r="C19" t="s">
        <v>0</v>
      </c>
      <c r="D19" t="s">
        <v>27</v>
      </c>
    </row>
    <row r="20" spans="1:4" x14ac:dyDescent="0.25">
      <c r="A20" s="1" t="s">
        <v>1</v>
      </c>
      <c r="B20">
        <f>B5+B19</f>
        <v>0.10358659173871278</v>
      </c>
      <c r="C20" t="s">
        <v>0</v>
      </c>
      <c r="D20" t="s">
        <v>37</v>
      </c>
    </row>
    <row r="21" spans="1:4" x14ac:dyDescent="0.25">
      <c r="A21" s="1" t="s">
        <v>28</v>
      </c>
      <c r="B21">
        <f>B4/B20</f>
        <v>9.6537590745567137</v>
      </c>
      <c r="D21" t="s">
        <v>38</v>
      </c>
    </row>
    <row r="22" spans="1:4" x14ac:dyDescent="0.25">
      <c r="A22" s="1" t="s">
        <v>34</v>
      </c>
      <c r="B22">
        <f>1/(1/B2+1/B3+1/(B10*B20))</f>
        <v>2.7698164572530692</v>
      </c>
      <c r="C22" t="s">
        <v>0</v>
      </c>
      <c r="D22" t="s">
        <v>39</v>
      </c>
    </row>
    <row r="23" spans="1:4" x14ac:dyDescent="0.25">
      <c r="A23" s="1" t="s">
        <v>30</v>
      </c>
      <c r="B23">
        <f>1000/(2*PI()*B7*B22)</f>
        <v>57.460465539198665</v>
      </c>
      <c r="C23" t="s">
        <v>31</v>
      </c>
      <c r="D23" t="s">
        <v>35</v>
      </c>
    </row>
    <row r="24" spans="1:4" x14ac:dyDescent="0.25">
      <c r="A24" s="1" t="s">
        <v>36</v>
      </c>
      <c r="B24">
        <f>1000/(2*PI()*B8*B20)</f>
        <v>32.690286726254079</v>
      </c>
      <c r="C24" t="s">
        <v>31</v>
      </c>
      <c r="D24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049-ABB3-4336-8C0E-2E871C474CD7}">
  <dimension ref="A1:D24"/>
  <sheetViews>
    <sheetView zoomScale="145" zoomScaleNormal="145" workbookViewId="0">
      <selection activeCell="A11" sqref="A11"/>
    </sheetView>
  </sheetViews>
  <sheetFormatPr defaultRowHeight="15" x14ac:dyDescent="0.25"/>
  <cols>
    <col min="1" max="1" width="8.5703125" bestFit="1" customWidth="1"/>
    <col min="2" max="2" width="6.85546875" customWidth="1"/>
    <col min="3" max="3" width="5" customWidth="1"/>
    <col min="4" max="4" width="19.7109375" bestFit="1" customWidth="1"/>
  </cols>
  <sheetData>
    <row r="1" spans="1:4" x14ac:dyDescent="0.25">
      <c r="A1" s="1" t="s">
        <v>3</v>
      </c>
      <c r="B1">
        <v>15</v>
      </c>
      <c r="C1" t="s">
        <v>4</v>
      </c>
    </row>
    <row r="2" spans="1:4" x14ac:dyDescent="0.25">
      <c r="A2" s="1" t="s">
        <v>6</v>
      </c>
      <c r="B2">
        <v>150</v>
      </c>
      <c r="C2" t="s">
        <v>0</v>
      </c>
    </row>
    <row r="3" spans="1:4" x14ac:dyDescent="0.25">
      <c r="A3" s="1" t="s">
        <v>7</v>
      </c>
      <c r="B3">
        <v>22</v>
      </c>
      <c r="C3" t="s">
        <v>0</v>
      </c>
    </row>
    <row r="4" spans="1:4" x14ac:dyDescent="0.25">
      <c r="A4" s="1" t="s">
        <v>8</v>
      </c>
      <c r="B4">
        <v>3.9</v>
      </c>
      <c r="C4" t="s">
        <v>0</v>
      </c>
    </row>
    <row r="5" spans="1:4" x14ac:dyDescent="0.25">
      <c r="A5" s="1" t="s">
        <v>9</v>
      </c>
      <c r="B5">
        <v>0.12</v>
      </c>
      <c r="C5" t="s">
        <v>0</v>
      </c>
    </row>
    <row r="6" spans="1:4" x14ac:dyDescent="0.25">
      <c r="A6" s="1"/>
    </row>
    <row r="7" spans="1:4" x14ac:dyDescent="0.25">
      <c r="A7" s="1" t="s">
        <v>11</v>
      </c>
      <c r="B7">
        <v>4.7</v>
      </c>
      <c r="C7" t="s">
        <v>2</v>
      </c>
    </row>
    <row r="8" spans="1:4" x14ac:dyDescent="0.25">
      <c r="A8" s="1"/>
    </row>
    <row r="9" spans="1:4" x14ac:dyDescent="0.25">
      <c r="A9" s="1" t="s">
        <v>13</v>
      </c>
      <c r="B9">
        <v>0.65</v>
      </c>
      <c r="C9" t="s">
        <v>4</v>
      </c>
    </row>
    <row r="10" spans="1:4" x14ac:dyDescent="0.25">
      <c r="A10" s="1" t="s">
        <v>5</v>
      </c>
      <c r="B10">
        <v>500</v>
      </c>
    </row>
    <row r="12" spans="1:4" x14ac:dyDescent="0.25">
      <c r="A12" s="1" t="s">
        <v>14</v>
      </c>
      <c r="B12">
        <f>B10*B5</f>
        <v>60</v>
      </c>
      <c r="C12" t="s">
        <v>0</v>
      </c>
      <c r="D12" t="s">
        <v>41</v>
      </c>
    </row>
    <row r="13" spans="1:4" x14ac:dyDescent="0.25">
      <c r="A13" s="1" t="s">
        <v>33</v>
      </c>
      <c r="B13">
        <f>1/(1/B2+1/B3+1/B12)</f>
        <v>14.537444933920705</v>
      </c>
      <c r="C13" t="s">
        <v>0</v>
      </c>
      <c r="D13" t="s">
        <v>32</v>
      </c>
    </row>
    <row r="14" spans="1:4" x14ac:dyDescent="0.25">
      <c r="A14" s="1" t="s">
        <v>16</v>
      </c>
      <c r="B14">
        <f>(B1/2/B2+B9/B12)*B13</f>
        <v>0.88436123348017626</v>
      </c>
      <c r="C14" t="s">
        <v>4</v>
      </c>
      <c r="D14" t="s">
        <v>29</v>
      </c>
    </row>
    <row r="15" spans="1:4" x14ac:dyDescent="0.25">
      <c r="A15" s="1" t="s">
        <v>17</v>
      </c>
      <c r="B15">
        <f>B14-B9</f>
        <v>0.23436123348017623</v>
      </c>
      <c r="C15" t="s">
        <v>4</v>
      </c>
      <c r="D15" t="s">
        <v>18</v>
      </c>
    </row>
    <row r="16" spans="1:4" x14ac:dyDescent="0.25">
      <c r="A16" s="1" t="s">
        <v>19</v>
      </c>
      <c r="B16">
        <f>B15/B5</f>
        <v>1.9530102790014687</v>
      </c>
      <c r="C16" t="s">
        <v>20</v>
      </c>
      <c r="D16" t="s">
        <v>42</v>
      </c>
    </row>
    <row r="17" spans="1:4" x14ac:dyDescent="0.25">
      <c r="A17" s="1" t="s">
        <v>22</v>
      </c>
      <c r="B17">
        <f>B16*B10/(B10+1)</f>
        <v>1.9491120548916854</v>
      </c>
      <c r="C17" t="s">
        <v>20</v>
      </c>
      <c r="D17" t="s">
        <v>23</v>
      </c>
    </row>
    <row r="18" spans="1:4" x14ac:dyDescent="0.25">
      <c r="A18" s="1" t="s">
        <v>24</v>
      </c>
      <c r="B18">
        <f>B1-(B17*B4)</f>
        <v>7.3984629859224276</v>
      </c>
      <c r="C18" t="s">
        <v>4</v>
      </c>
      <c r="D18" t="s">
        <v>25</v>
      </c>
    </row>
    <row r="19" spans="1:4" x14ac:dyDescent="0.25">
      <c r="A19" s="1" t="s">
        <v>26</v>
      </c>
      <c r="B19">
        <f>0.0255/B17</f>
        <v>1.3082880451127817E-2</v>
      </c>
      <c r="C19" t="s">
        <v>0</v>
      </c>
      <c r="D19" t="s">
        <v>27</v>
      </c>
    </row>
    <row r="20" spans="1:4" x14ac:dyDescent="0.25">
      <c r="A20" s="1" t="s">
        <v>1</v>
      </c>
      <c r="B20">
        <f>B5+B19</f>
        <v>0.13308288045112782</v>
      </c>
      <c r="C20" t="s">
        <v>0</v>
      </c>
      <c r="D20" t="s">
        <v>37</v>
      </c>
    </row>
    <row r="21" spans="1:4" x14ac:dyDescent="0.25">
      <c r="A21" s="1" t="s">
        <v>28</v>
      </c>
      <c r="B21">
        <f>B4/B20</f>
        <v>29.305046500193551</v>
      </c>
      <c r="D21" t="s">
        <v>38</v>
      </c>
    </row>
    <row r="22" spans="1:4" x14ac:dyDescent="0.25">
      <c r="A22" s="1" t="s">
        <v>34</v>
      </c>
      <c r="B22">
        <f>1/(1/B2+1/B3+1/(B10*B20))</f>
        <v>14.892156713192328</v>
      </c>
      <c r="C22" t="s">
        <v>0</v>
      </c>
      <c r="D22" t="s">
        <v>39</v>
      </c>
    </row>
    <row r="23" spans="1:4" x14ac:dyDescent="0.25">
      <c r="A23" s="1" t="s">
        <v>30</v>
      </c>
      <c r="B23">
        <f>1000/(2*PI()*B7*B22)</f>
        <v>2.2738649949434024</v>
      </c>
      <c r="C23" t="s">
        <v>31</v>
      </c>
      <c r="D23" t="s">
        <v>35</v>
      </c>
    </row>
    <row r="24" spans="1:4" x14ac:dyDescent="0.25">
      <c r="A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Emitter bypass</vt:lpstr>
      <vt:lpstr>Collector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2022-04-11T17:24:21Z</dcterms:created>
  <dcterms:modified xsi:type="dcterms:W3CDTF">2022-04-11T22:09:11Z</dcterms:modified>
</cp:coreProperties>
</file>