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gue\Documents\1. REVISTAS\Ciberseguridad\"/>
    </mc:Choice>
  </mc:AlternateContent>
  <xr:revisionPtr revIDLastSave="0" documentId="13_ncr:1_{E170E2DD-E9CF-434C-A061-060555A7084E}" xr6:coauthVersionLast="47" xr6:coauthVersionMax="47" xr10:uidLastSave="{00000000-0000-0000-0000-000000000000}"/>
  <bookViews>
    <workbookView xWindow="-110" yWindow="-110" windowWidth="19420" windowHeight="10420" activeTab="2" xr2:uid="{00000000-000D-0000-FFFF-FFFF00000000}"/>
  </bookViews>
  <sheets>
    <sheet name="savedrecs" sheetId="1" r:id="rId1"/>
    <sheet name="Gráfico1" sheetId="3" r:id="rId2"/>
    <sheet name="Ciberseguridad y des. sostenibl" sheetId="2" r:id="rId3"/>
    <sheet name="Hoja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F2" i="1" l="1"/>
  <c r="BT2" i="1"/>
  <c r="BF3" i="1"/>
  <c r="BT3" i="1"/>
  <c r="BT4" i="1"/>
  <c r="BF5" i="1"/>
  <c r="BT5" i="1"/>
  <c r="BF6" i="1"/>
  <c r="BT6" i="1"/>
  <c r="BF7" i="1"/>
  <c r="BT7" i="1"/>
  <c r="BF8" i="1"/>
  <c r="BT8" i="1"/>
  <c r="BF9" i="1"/>
  <c r="BT9" i="1"/>
  <c r="BF10" i="1"/>
  <c r="BT10" i="1"/>
  <c r="BT11" i="1"/>
  <c r="BF12" i="1"/>
  <c r="BT12" i="1"/>
  <c r="BF13" i="1"/>
  <c r="BT13" i="1"/>
  <c r="BF14" i="1"/>
  <c r="BT14" i="1"/>
  <c r="BF15" i="1"/>
  <c r="BT15" i="1"/>
  <c r="BF16" i="1"/>
  <c r="BT16" i="1"/>
  <c r="BF17" i="1"/>
  <c r="BT17" i="1"/>
  <c r="BF18" i="1"/>
  <c r="BT18" i="1"/>
  <c r="BF19" i="1"/>
  <c r="BT19" i="1"/>
  <c r="BF20" i="1"/>
  <c r="BT20" i="1"/>
  <c r="BF21" i="1"/>
  <c r="BT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Francisco</author>
  </authors>
  <commentList>
    <comment ref="K4" authorId="0" shapeId="0" xr:uid="{00000000-0006-0000-0100-000001000000}">
      <text>
        <r>
          <rPr>
            <b/>
            <sz val="9"/>
            <color indexed="81"/>
            <rFont val="Tahoma"/>
            <family val="2"/>
          </rPr>
          <t>Francisco:</t>
        </r>
        <r>
          <rPr>
            <sz val="9"/>
            <color indexed="81"/>
            <rFont val="Tahoma"/>
            <family val="2"/>
          </rPr>
          <t xml:space="preserve">
El documento discute algunos de los impactos sociales de la Industria 4.0 en la sección 2.4. Se menciona que la Industria 4.0 puede tener un impacto significativo en la fuerza laboral, ya que la automatización y la digitalización pueden reemplazar algunos trabajos y requerir habilidades diferentes para otros. También se menciona que la Industria 4.0 puede tener un impacto en la calidad de vida de las personas, ya que puede mejorar la seguridad y la eficiencia en la producción, lo que puede llevar a una mayor disponibilidad de productos y servicios. 
Sin embargo, también se menciona que la Industria 4.0 puede tener un impacto negativo en la privacidad y la seguridad de los datos, ya que la digitalización y la interconexión pueden aumentar la vulnerabilidad a los ataques cibernéticos y la exposición de datos personales</t>
        </r>
      </text>
    </comment>
    <comment ref="L4" authorId="0" shapeId="0" xr:uid="{00000000-0006-0000-0100-000002000000}">
      <text>
        <r>
          <rPr>
            <b/>
            <sz val="9"/>
            <color indexed="81"/>
            <rFont val="Tahoma"/>
            <family val="2"/>
          </rPr>
          <t>Francisco:</t>
        </r>
        <r>
          <rPr>
            <sz val="9"/>
            <color indexed="81"/>
            <rFont val="Tahoma"/>
            <family val="2"/>
          </rPr>
          <t xml:space="preserve">
En términos ambientales, menciona que la Industria 4.0 puede tener un impacto positivo al reducir el consumo de energía y recursos, así como las emisiones de gases de efecto invernaderos y la cantidad de residuops generados por la producción.</t>
        </r>
      </text>
    </comment>
    <comment ref="M4" authorId="0" shapeId="0" xr:uid="{00000000-0006-0000-0100-000003000000}">
      <text>
        <r>
          <rPr>
            <b/>
            <sz val="9"/>
            <color indexed="81"/>
            <rFont val="Tahoma"/>
            <family val="2"/>
          </rPr>
          <t>Francisco:</t>
        </r>
        <r>
          <rPr>
            <sz val="9"/>
            <color indexed="81"/>
            <rFont val="Tahoma"/>
            <family val="2"/>
          </rPr>
          <t xml:space="preserve">
La Industria 4.0 puede impactar en mejorar la eficiencia y productivividad , creación de empleo,</t>
        </r>
      </text>
    </comment>
    <comment ref="P5" authorId="0" shapeId="0" xr:uid="{00000000-0006-0000-0100-000004000000}">
      <text>
        <r>
          <rPr>
            <b/>
            <sz val="9"/>
            <color indexed="81"/>
            <rFont val="Tahoma"/>
            <family val="2"/>
          </rPr>
          <t>Francisco:</t>
        </r>
        <r>
          <rPr>
            <sz val="9"/>
            <color indexed="81"/>
            <rFont val="Tahoma"/>
            <family val="2"/>
          </rPr>
          <t xml:space="preserve">
La teoría en la que se basa este artículo es la teoría de sistemas socio-técnicos (STS, por sus siglas en inglés). La teoría STS enfatiza la importancia de considerar tanto factores técnicos como sociales en el diseño e implementación de sistemas. En el contexto de la ciberseguridad, la teoría STS sugiere que las medidas efectivas de ciberseguridad requieren un enfoque holístico que considere tanto factores técnicos como sociales, como el comportamiento humano y la cultura organizacional. El artículo argumenta que los marcos de ciberseguridad existentes a menudo se centran demasiado en medidas técnicas y no abordan adecuadamente los factores sociales y organizacionales que pueden contribuir a las brechas de seguridad. Al adoptar un enfoque socio-técnico para la ciberseguridad, las organizaciones pueden identificar y abordar mejor las brechas de seguridad y optimizar sus medidas de seguridad.</t>
        </r>
      </text>
    </comment>
    <comment ref="K9" authorId="0" shapeId="0" xr:uid="{00000000-0006-0000-0100-000006000000}">
      <text>
        <r>
          <rPr>
            <b/>
            <sz val="9"/>
            <color indexed="81"/>
            <rFont val="Tahoma"/>
            <family val="2"/>
          </rPr>
          <t>Francisco:</t>
        </r>
        <r>
          <rPr>
            <sz val="9"/>
            <color indexed="81"/>
            <rFont val="Tahoma"/>
            <family val="2"/>
          </rPr>
          <t xml:space="preserve">
Mejora de condiciones laborales y la brecha digital</t>
        </r>
      </text>
    </comment>
    <comment ref="L9" authorId="0" shapeId="0" xr:uid="{00000000-0006-0000-0100-000007000000}">
      <text>
        <r>
          <rPr>
            <b/>
            <sz val="9"/>
            <color indexed="81"/>
            <rFont val="Tahoma"/>
            <family val="2"/>
          </rPr>
          <t>Francisco:</t>
        </r>
        <r>
          <rPr>
            <sz val="9"/>
            <color indexed="81"/>
            <rFont val="Tahoma"/>
            <family val="2"/>
          </rPr>
          <t xml:space="preserve">
Gestión de residuos, reducción de emisiones y conservación de recursos naturales.</t>
        </r>
      </text>
    </comment>
    <comment ref="M9" authorId="0" shapeId="0" xr:uid="{00000000-0006-0000-0100-000008000000}">
      <text>
        <r>
          <rPr>
            <b/>
            <sz val="9"/>
            <color indexed="81"/>
            <rFont val="Tahoma"/>
            <family val="2"/>
          </rPr>
          <t>Francisco:</t>
        </r>
        <r>
          <rPr>
            <sz val="9"/>
            <color indexed="81"/>
            <rFont val="Tahoma"/>
            <family val="2"/>
          </rPr>
          <t xml:space="preserve">
Mejorar la eficiencia y reducir los costos de la industria del aceite.</t>
        </r>
      </text>
    </comment>
    <comment ref="D11" authorId="0" shapeId="0" xr:uid="{00000000-0006-0000-0100-000009000000}">
      <text>
        <r>
          <rPr>
            <b/>
            <sz val="9"/>
            <color indexed="81"/>
            <rFont val="Tahoma"/>
            <family val="2"/>
          </rPr>
          <t>Francisco:</t>
        </r>
        <r>
          <rPr>
            <sz val="9"/>
            <color indexed="81"/>
            <rFont val="Tahoma"/>
            <family val="2"/>
          </rPr>
          <t xml:space="preserve">
Aquí hay cuestiones im portante sobre la ciberseguridad y la energía</t>
        </r>
      </text>
    </comment>
    <comment ref="K11" authorId="0" shapeId="0" xr:uid="{00000000-0006-0000-0100-00000A000000}">
      <text>
        <r>
          <rPr>
            <b/>
            <sz val="9"/>
            <color indexed="81"/>
            <rFont val="Tahoma"/>
            <family val="2"/>
          </rPr>
          <t>Francisco:</t>
        </r>
        <r>
          <rPr>
            <sz val="9"/>
            <color indexed="81"/>
            <rFont val="Tahoma"/>
            <family val="2"/>
          </rPr>
          <t xml:space="preserve">
Al salvaguardar la infraestructura crítica y mantener la confiabilidad de los sistemas Energía-TIC, la ciberseguridad contribuye a la esfera social al garantizar la disponibilidad y accesibilidad de los servicios energéticos para las comunidades</t>
        </r>
      </text>
    </comment>
    <comment ref="L11" authorId="0" shapeId="0" xr:uid="{00000000-0006-0000-0100-00000B000000}">
      <text>
        <r>
          <rPr>
            <b/>
            <sz val="9"/>
            <color indexed="81"/>
            <rFont val="Tahoma"/>
            <family val="2"/>
          </rPr>
          <t>Francisco:</t>
        </r>
        <r>
          <rPr>
            <sz val="9"/>
            <color indexed="81"/>
            <rFont val="Tahoma"/>
            <family val="2"/>
          </rPr>
          <t xml:space="preserve">
En el ámbito ambiental, la ciberseguridad ayuda a proteger los sistemas Energía-TIC de las amenazas cibernéticas, reduciendo el riesgo de interrupciones y asegurando el funcionamiento eficiente de las fuentes de energía renovables. Esto contribuye a la transición hacia una economía energética más ecológica y sustentable.</t>
        </r>
      </text>
    </comment>
    <comment ref="M11" authorId="0" shapeId="0" xr:uid="{00000000-0006-0000-0100-00000C000000}">
      <text>
        <r>
          <rPr>
            <b/>
            <sz val="9"/>
            <color indexed="81"/>
            <rFont val="Tahoma"/>
            <family val="2"/>
          </rPr>
          <t>Francisco:</t>
        </r>
        <r>
          <rPr>
            <sz val="9"/>
            <color indexed="81"/>
            <rFont val="Tahoma"/>
            <family val="2"/>
          </rPr>
          <t xml:space="preserve">
Desde una perspectiva económica, la ciberseguridad en los sistemas Energía-TIC promueve la confianza en las tecnologías digitales, atrayendo inversiones y fomentando la innovación en el sector energético. También ayuda a prevenir las pérdidas económicas causadas por los ciberataques y asegura la integridad de los sistemas energéticos, apoyando el crecimiento económico y la productividad.</t>
        </r>
      </text>
    </comment>
    <comment ref="L13" authorId="0" shapeId="0" xr:uid="{98A1F8CD-5ED9-4CF0-9627-131FF3E186C5}">
      <text>
        <r>
          <rPr>
            <b/>
            <sz val="9"/>
            <color indexed="81"/>
            <rFont val="Tahoma"/>
            <family val="2"/>
          </rPr>
          <t>Francisco:</t>
        </r>
        <r>
          <rPr>
            <sz val="9"/>
            <color indexed="81"/>
            <rFont val="Tahoma"/>
            <family val="2"/>
          </rPr>
          <t xml:space="preserve">
la ciberseguridad es un concepto multidimensional que se cruza con las esferas social, económica y ambiental. Es esencial para proteger a las personas, promover el crecimiento económico y garantizar la sustentabilidad y resiliencia de los sistemas digitales frente a las amenazas cibernéticas en evolución.</t>
        </r>
      </text>
    </comment>
    <comment ref="O14" authorId="0" shapeId="0" xr:uid="{5202852F-336F-4008-8C1C-E16B47DC6A95}">
      <text>
        <r>
          <rPr>
            <b/>
            <sz val="9"/>
            <color indexed="81"/>
            <rFont val="Tahoma"/>
            <charset val="1"/>
          </rPr>
          <t>Francisco:</t>
        </r>
        <r>
          <rPr>
            <sz val="9"/>
            <color indexed="81"/>
            <rFont val="Tahoma"/>
            <charset val="1"/>
          </rPr>
          <t xml:space="preserve">
El concepto de gobernanza policéntrica también se emplea como lente para ver los esfuerzos hacia la ciberseguridad y la ciberpaz. La literatura sobre gobernanza policéntrica se utiliza para comprender las complejidades de la gestión de la ciberseguridad e identificar posibles estrategias para abordar los desafíos en el campo</t>
        </r>
      </text>
    </comment>
    <comment ref="L15" authorId="0" shapeId="0" xr:uid="{DD4859EA-5288-49EF-8FC9-AF37F125F784}">
      <text>
        <r>
          <rPr>
            <b/>
            <sz val="9"/>
            <color indexed="81"/>
            <rFont val="Tahoma"/>
            <family val="2"/>
          </rPr>
          <t>Francisco:</t>
        </r>
        <r>
          <rPr>
            <sz val="9"/>
            <color indexed="81"/>
            <rFont val="Tahoma"/>
            <family val="2"/>
          </rPr>
          <t xml:space="preserve">
La ciberseguridad juega un papel crucial en el logro del desarrollo sostenible al abordar los impactos ambientales de los dispositivos de Tecnologías de la Información y la Comunicación (TIC) y garantizar la protección de datos y la privacidad</t>
        </r>
      </text>
    </comment>
    <comment ref="H17" authorId="0" shapeId="0" xr:uid="{1811DA68-FE41-4687-AA03-E1B757F6294E}">
      <text>
        <r>
          <rPr>
            <b/>
            <sz val="9"/>
            <color indexed="81"/>
            <rFont val="Tahoma"/>
            <family val="2"/>
          </rPr>
          <t>Francisco:</t>
        </r>
        <r>
          <rPr>
            <sz val="9"/>
            <color indexed="81"/>
            <rFont val="Tahoma"/>
            <family val="2"/>
          </rPr>
          <t xml:space="preserve">
NO trae concepto propio, conceptualiza de otras dos organizaciones</t>
        </r>
      </text>
    </comment>
    <comment ref="K18" authorId="0" shapeId="0" xr:uid="{782A1AE8-CAE7-4BDE-9CD4-8FE71EBE799E}">
      <text>
        <r>
          <rPr>
            <b/>
            <sz val="9"/>
            <color indexed="81"/>
            <rFont val="Tahoma"/>
            <family val="2"/>
          </rPr>
          <t>Francisco:</t>
        </r>
        <r>
          <rPr>
            <sz val="9"/>
            <color indexed="81"/>
            <rFont val="Tahoma"/>
            <family val="2"/>
          </rPr>
          <t xml:space="preserve">
La ciberseguridad es crucial para el elemento social, ya que protege la información personal y la privacidad de las personas, garantizando su seguridad en el mundo digital. Ayuda a mantener la confianza en las transacciones y la comunicación en línea</t>
        </r>
      </text>
    </comment>
    <comment ref="M18" authorId="0" shapeId="0" xr:uid="{048E9BE5-343A-4571-B9E3-21E684D03CA5}">
      <text>
        <r>
          <rPr>
            <b/>
            <sz val="9"/>
            <color indexed="81"/>
            <rFont val="Tahoma"/>
            <family val="2"/>
          </rPr>
          <t>Francisco:</t>
        </r>
        <r>
          <rPr>
            <sz val="9"/>
            <color indexed="81"/>
            <rFont val="Tahoma"/>
            <family val="2"/>
          </rPr>
          <t xml:space="preserve">
 Si estas empresas sufren una violación de seguridad, puede haber consecuencias económica negativas</t>
        </r>
      </text>
    </comment>
    <comment ref="L19" authorId="0" shapeId="0" xr:uid="{7C8D8F03-BFE7-4330-A704-7B4F63EF7510}">
      <text>
        <r>
          <rPr>
            <b/>
            <sz val="9"/>
            <color indexed="81"/>
            <rFont val="Tahoma"/>
            <family val="2"/>
          </rPr>
          <t>Francisco:</t>
        </r>
        <r>
          <rPr>
            <sz val="9"/>
            <color indexed="81"/>
            <rFont val="Tahoma"/>
            <family val="2"/>
          </rPr>
          <t xml:space="preserve">
 se menciona que la tecnología digital puede contribuir al desarrollo sostenible en el sector mineral y de materias primas, lo que puede tener un impacto positivo en el medio ambiente</t>
        </r>
      </text>
    </comment>
    <comment ref="M20" authorId="0" shapeId="0" xr:uid="{CD68C008-FC42-4A62-A152-01998D6EBF1D}">
      <text>
        <r>
          <rPr>
            <b/>
            <sz val="9"/>
            <color indexed="81"/>
            <rFont val="Tahoma"/>
            <family val="2"/>
          </rPr>
          <t>Francisco:</t>
        </r>
        <r>
          <rPr>
            <sz val="9"/>
            <color indexed="81"/>
            <rFont val="Tahoma"/>
            <family val="2"/>
          </rPr>
          <t xml:space="preserve">
La ciberseguridad es crucial para el elemento económico ya que garantiza la protección de la información sensible, evita pérdidas financieras por ciberataques y mantiene la confianza de los grupos de interés</t>
        </r>
      </text>
    </comment>
    <comment ref="K21" authorId="0" shapeId="0" xr:uid="{33942F64-8E1E-4D3D-A0E6-B8E69DAC74B6}">
      <text>
        <r>
          <rPr>
            <b/>
            <sz val="9"/>
            <color indexed="81"/>
            <rFont val="Tahoma"/>
            <family val="2"/>
          </rPr>
          <t>Francisco:</t>
        </r>
        <r>
          <rPr>
            <sz val="9"/>
            <color indexed="81"/>
            <rFont val="Tahoma"/>
            <family val="2"/>
          </rPr>
          <t xml:space="preserve">
La ciberseguridad es crucial para el ámbito social, ya que protege la privacidad de las personas, evita el robo de identidad y garantiza la seguridad de la información personal</t>
        </r>
      </text>
    </comment>
    <comment ref="M21" authorId="0" shapeId="0" xr:uid="{BF88ED2E-A37D-4D64-B97D-299BFD9024D5}">
      <text>
        <r>
          <rPr>
            <b/>
            <sz val="9"/>
            <color indexed="81"/>
            <rFont val="Tahoma"/>
            <family val="2"/>
          </rPr>
          <t>Francisco:</t>
        </r>
        <r>
          <rPr>
            <sz val="9"/>
            <color indexed="81"/>
            <rFont val="Tahoma"/>
            <family val="2"/>
          </rPr>
          <t xml:space="preserve">
ciberseguridad es esencial para el crecimiento y sustentabilidad de los negocios electrónicos, ya que promueve la confianza en las transacciones en línea</t>
        </r>
      </text>
    </comment>
    <comment ref="K23" authorId="0" shapeId="0" xr:uid="{9D8CD394-20A9-4A6A-83FD-DE1581F62392}">
      <text>
        <r>
          <rPr>
            <b/>
            <sz val="9"/>
            <color indexed="81"/>
            <rFont val="Tahoma"/>
            <family val="2"/>
          </rPr>
          <t>Francisco:</t>
        </r>
        <r>
          <rPr>
            <sz val="9"/>
            <color indexed="81"/>
            <rFont val="Tahoma"/>
            <family val="2"/>
          </rPr>
          <t xml:space="preserve">
Ayuda a prevenir los delitos cibernéticos, como el robo de identidad y el fraude, que pueden tener implicaciones sociales significativas.</t>
        </r>
      </text>
    </comment>
    <comment ref="L23" authorId="0" shapeId="0" xr:uid="{A6CFD06A-D40D-4CE1-9C42-105E53F1F493}">
      <text>
        <r>
          <rPr>
            <b/>
            <sz val="9"/>
            <color indexed="81"/>
            <rFont val="Tahoma"/>
            <family val="2"/>
          </rPr>
          <t>Francisco:</t>
        </r>
        <r>
          <rPr>
            <sz val="9"/>
            <color indexed="81"/>
            <rFont val="Tahoma"/>
            <family val="2"/>
          </rPr>
          <t xml:space="preserve">
 La ciberseguridad verde garantiza la seguridad de la producción de energía, producción de bienes y servicios, y otras actividades en el Sector de Bienes y Servicios Ambientales (EGSS), contribuyendo a los esfuerzos de desarrollo sustentable.</t>
        </r>
      </text>
    </comment>
    <comment ref="M23" authorId="0" shapeId="0" xr:uid="{2D109301-52BC-4F40-9F04-1F3BC47A40A2}">
      <text>
        <r>
          <rPr>
            <b/>
            <sz val="9"/>
            <color indexed="81"/>
            <rFont val="Tahoma"/>
            <family val="2"/>
          </rPr>
          <t>Francisco:</t>
        </r>
        <r>
          <rPr>
            <sz val="9"/>
            <color indexed="81"/>
            <rFont val="Tahoma"/>
            <family val="2"/>
          </rPr>
          <t xml:space="preserve">
Ayuda a prevenir ciberataques que pueden interrumpir las operaciones, causar pérdidas financieras y dañar la reputación. Las medidas de ciberseguridad también fomentan la confianza en las transacciones digitales, facilitando el comercio electrónico y la innovación digital, que son vitales para el crecimiento económico.</t>
        </r>
      </text>
    </comment>
    <comment ref="K24" authorId="0" shapeId="0" xr:uid="{39580542-62E9-4FD3-923A-A52CC835402D}">
      <text>
        <r>
          <rPr>
            <b/>
            <sz val="9"/>
            <color indexed="81"/>
            <rFont val="Tahoma"/>
            <family val="2"/>
          </rPr>
          <t>Francisco:</t>
        </r>
        <r>
          <rPr>
            <sz val="9"/>
            <color indexed="81"/>
            <rFont val="Tahoma"/>
            <family val="2"/>
          </rPr>
          <t xml:space="preserve">
Garantiza el manejo y manejo seguros de datos biológicos, investigación y tecnologías, minimizando el daño potencial a humanos, animales y al medio ambiente. Esto promueve la confianza pública y apoya el uso ético y responsable de los recursos biológicos. 
</t>
        </r>
      </text>
    </comment>
    <comment ref="L24" authorId="0" shapeId="0" xr:uid="{6E490402-97C6-4322-B81A-A2B90ADFC2BE}">
      <text>
        <r>
          <rPr>
            <b/>
            <sz val="9"/>
            <color indexed="81"/>
            <rFont val="Tahoma"/>
            <family val="2"/>
          </rPr>
          <t>Francisco:</t>
        </r>
        <r>
          <rPr>
            <sz val="9"/>
            <color indexed="81"/>
            <rFont val="Tahoma"/>
            <family val="2"/>
          </rPr>
          <t xml:space="preserve">
a ciberbioseguridad ayuda a prevenir el mal uso o acceso no autorizado a los sistemas biológicos, reduciendo el riesgo de daños ecológicos y contaminación. Apoya el manejo sustentable y la conservación de los recursos biológicos, asegurando su viabilidad a largo plazo y minimizando los impactos negativos sobre los ecosistemas.</t>
        </r>
      </text>
    </comment>
    <comment ref="M24" authorId="0" shapeId="0" xr:uid="{381201CD-F6A6-49D7-99BA-6CFBC8E59428}">
      <text>
        <r>
          <rPr>
            <b/>
            <sz val="9"/>
            <color indexed="81"/>
            <rFont val="Tahoma"/>
            <family val="2"/>
          </rPr>
          <t>Francisco:</t>
        </r>
        <r>
          <rPr>
            <sz val="9"/>
            <color indexed="81"/>
            <rFont val="Tahoma"/>
            <family val="2"/>
          </rPr>
          <t xml:space="preserve">
Fomenta la confianza en sectores como la salud, la agricultura y la biotecnología, promoviendo la innovación y el crecimiento económico</t>
        </r>
      </text>
    </comment>
    <comment ref="K26" authorId="0" shapeId="0" xr:uid="{B6D7916E-871A-471D-AE47-6796028C090B}">
      <text>
        <r>
          <rPr>
            <b/>
            <sz val="9"/>
            <color indexed="81"/>
            <rFont val="Tahoma"/>
            <family val="2"/>
          </rPr>
          <t>Francisco:</t>
        </r>
        <r>
          <rPr>
            <sz val="9"/>
            <color indexed="81"/>
            <rFont val="Tahoma"/>
            <family val="2"/>
          </rPr>
          <t xml:space="preserve">
Ayuda a prevenir el robo de identidad, el ciberacoso y otros daños sociales.</t>
        </r>
      </text>
    </comment>
    <comment ref="M26" authorId="0" shapeId="0" xr:uid="{BD35D38B-473E-4CE5-BEDC-59B5C9F015A7}">
      <text>
        <r>
          <rPr>
            <b/>
            <sz val="9"/>
            <color indexed="81"/>
            <rFont val="Tahoma"/>
            <family val="2"/>
          </rPr>
          <t>Francisco:</t>
        </r>
        <r>
          <rPr>
            <sz val="9"/>
            <color indexed="81"/>
            <rFont val="Tahoma"/>
            <family val="2"/>
          </rPr>
          <t xml:space="preserve">
Ayuda a salvaguardar la propiedad intelectual, los secretos comerciales y la información comercial confidencial.</t>
        </r>
      </text>
    </comment>
    <comment ref="K27" authorId="0" shapeId="0" xr:uid="{E5758D06-7EED-4A22-AE35-70F5E82450FF}">
      <text>
        <r>
          <rPr>
            <b/>
            <sz val="9"/>
            <color indexed="81"/>
            <rFont val="Tahoma"/>
            <family val="2"/>
          </rPr>
          <t>Francisco: Vida y bienestar: Reducctión de la tasa de mortalidad. Facilidad y accesibilidad</t>
        </r>
      </text>
    </comment>
    <comment ref="L27" authorId="0" shapeId="0" xr:uid="{838DE2A0-4721-463D-9AA0-BADBC0B40B0D}">
      <text>
        <r>
          <rPr>
            <b/>
            <sz val="9"/>
            <color indexed="81"/>
            <rFont val="Tahoma"/>
            <family val="2"/>
          </rPr>
          <t>Francisco:</t>
        </r>
        <r>
          <rPr>
            <sz val="9"/>
            <color indexed="81"/>
            <rFont val="Tahoma"/>
            <family val="2"/>
          </rPr>
          <t xml:space="preserve">
Medioambienta seguro, conducción segura, transportación inteligente, eco-friendliness.</t>
        </r>
      </text>
    </comment>
    <comment ref="M27" authorId="0" shapeId="0" xr:uid="{D726CD36-DEBF-4E1A-9D8B-517AC8BE081A}">
      <text>
        <r>
          <rPr>
            <b/>
            <sz val="9"/>
            <color indexed="81"/>
            <rFont val="Tahoma"/>
            <family val="2"/>
          </rPr>
          <t>Francisco:</t>
        </r>
        <r>
          <rPr>
            <sz val="9"/>
            <color indexed="81"/>
            <rFont val="Tahoma"/>
            <family val="2"/>
          </rPr>
          <t xml:space="preserve">
Innovación y desarrollo. Economización del combustible, menor tiempo de transpote, reducción de congestión trafico.</t>
        </r>
      </text>
    </comment>
    <comment ref="K28" authorId="0" shapeId="0" xr:uid="{306A670B-E1DD-40AA-B381-A5EE6DB2CBA8}">
      <text>
        <r>
          <rPr>
            <b/>
            <sz val="9"/>
            <color indexed="81"/>
            <rFont val="Tahoma"/>
            <family val="2"/>
          </rPr>
          <t>Francisco:</t>
        </r>
        <r>
          <rPr>
            <sz val="9"/>
            <color indexed="81"/>
            <rFont val="Tahoma"/>
            <family val="2"/>
          </rPr>
          <t xml:space="preserve">
La ciberseguridad es crucial para la esfera social, ya que ayuda a proteger la privacidad de las personas, la información personal y la seguridad en línea, asegurando un entorno digital seguro</t>
        </r>
      </text>
    </comment>
    <comment ref="K30" authorId="0" shapeId="0" xr:uid="{06159FEC-48B0-4DE8-B055-E29AA8125A21}">
      <text>
        <r>
          <rPr>
            <b/>
            <sz val="9"/>
            <color indexed="81"/>
            <rFont val="Tahoma"/>
            <family val="2"/>
          </rPr>
          <t>Francisco:</t>
        </r>
        <r>
          <rPr>
            <sz val="9"/>
            <color indexed="81"/>
            <rFont val="Tahoma"/>
            <family val="2"/>
          </rPr>
          <t xml:space="preserve">
la ciberseguridad de los vehículos autónomos es esencial para la seguridad y la estabilidad social, uno de los criterios clave para una ciudad sostenible.</t>
        </r>
      </text>
    </comment>
    <comment ref="L30" authorId="0" shapeId="0" xr:uid="{91EEA349-AB8A-4567-9023-76219A0B505F}">
      <text>
        <r>
          <rPr>
            <b/>
            <sz val="9"/>
            <color indexed="81"/>
            <rFont val="Tahoma"/>
            <family val="2"/>
          </rPr>
          <t>Francisco:</t>
        </r>
        <r>
          <rPr>
            <sz val="9"/>
            <color indexed="81"/>
            <rFont val="Tahoma"/>
            <family val="2"/>
          </rPr>
          <t xml:space="preserve">
a ciberseguridad apoya la adopción de soluciones de transporte sustentables como los vehículos autónomos (AV), que pueden ayudar a mitigar los impactos ambientales negativos de los sistemas de transporte tradicionales</t>
        </r>
      </text>
    </comment>
    <comment ref="M30" authorId="0" shapeId="0" xr:uid="{6459A26B-CAC0-48C5-938A-449EF4F669AE}">
      <text>
        <r>
          <rPr>
            <b/>
            <sz val="9"/>
            <color indexed="81"/>
            <rFont val="Tahoma"/>
            <family val="2"/>
          </rPr>
          <t>Francisco:</t>
        </r>
        <r>
          <rPr>
            <sz val="9"/>
            <color indexed="81"/>
            <rFont val="Tahoma"/>
            <family val="2"/>
          </rPr>
          <t xml:space="preserve">
La ciberseguridad en AV es esencial para la sustentabilidad económica, ya que ayuda a ahorrar costos, construir la competitividad de las empresas y prevenir ciberataques que pueden resultar en pérdidas significativas de productivida</t>
        </r>
      </text>
    </comment>
  </commentList>
</comments>
</file>

<file path=xl/sharedStrings.xml><?xml version="1.0" encoding="utf-8"?>
<sst xmlns="http://schemas.openxmlformats.org/spreadsheetml/2006/main" count="1638" uniqueCount="766">
  <si>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</si>
  <si>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</si>
  <si>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</si>
  <si>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</si>
  <si>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</si>
  <si>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</si>
  <si>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</si>
  <si>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</si>
  <si>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</si>
  <si>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</si>
  <si>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</si>
  <si>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</si>
  <si>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</si>
  <si>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</si>
  <si>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</si>
  <si>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</si>
  <si>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</si>
  <si>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</si>
  <si>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</si>
  <si>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</si>
  <si>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</si>
  <si>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</si>
  <si>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</si>
  <si>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</si>
  <si>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</si>
  <si>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</si>
  <si>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</si>
  <si>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</si>
  <si>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</si>
  <si>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</si>
  <si>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</si>
  <si>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</si>
  <si>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</si>
  <si>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</si>
  <si>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</si>
  <si>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</si>
  <si>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</si>
  <si>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</si>
  <si>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</si>
  <si>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</si>
  <si>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</si>
  <si>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</si>
  <si>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</si>
  <si>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</si>
  <si>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</si>
  <si>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</si>
  <si>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</si>
  <si>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</si>
  <si>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</si>
  <si>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</si>
  <si>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</si>
  <si>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</si>
  <si>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</si>
  <si>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</si>
  <si>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</si>
  <si>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</si>
  <si>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</si>
  <si>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</si>
  <si>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</si>
  <si>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</si>
  <si>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</si>
  <si>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</si>
  <si>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</si>
  <si>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</si>
  <si>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</si>
  <si>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</si>
  <si>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</si>
  <si>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</si>
  <si>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</si>
  <si>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</si>
  <si>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</si>
  <si>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</si>
  <si>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J</t>
  </si>
  <si>
    <t>AL-Dosari, K; Fetais, N; Kucukvar, M</t>
  </si>
  <si>
    <t/>
  </si>
  <si>
    <t>AL-Dosari, Khalifa; Fetais, Noora; Kucukvar, Murat</t>
  </si>
  <si>
    <t>A shift to green cybersecurity sustainability development: Using triple bottom-line sustainability assessment in Qatar transportation sector</t>
  </si>
  <si>
    <t>INTERNATIONAL JOURNAL OF SUSTAINABLE TRANSPORTATION</t>
  </si>
  <si>
    <t>English</t>
  </si>
  <si>
    <t>Article; Early Access</t>
  </si>
  <si>
    <t>Green cybersecurity; quantitative research; sustainability development; transport sector; triple bottom-line</t>
  </si>
  <si>
    <t>MEASUREMENT MODEL; INFRASTRUCTURE; INDUSTRY</t>
  </si>
  <si>
    <t>Green cybersecurity is the emerging trend in the new era and this green cybersecurity technology minimizes the negative effects of IT operations and implements a green sustainable environment. Therefore, the study conceptually draws the concept of green cybersecurity by applying the theory of reasoned action (TRA) assumptions that logically support green information technology acceptance. Using a convenient sampling, the data were collected from Qatar transport industries, particularly the IT experts and managers, to get responses on the implementation of green cybersecurity and sustainability of 5 transport companies in Doha, Qatar. Using Smart PLS-SEM, the study employed the SEM technique to test the proposed hypotheses. The results reported that green cybersecurity's control/position, integrity, and authenticity significantly and positively influenced TBL sustainability, but confidentiality, availability, and utility do not. The implementation of industry 4.0 makes them accessible and more effective to ensure TBL sustainable development in the transport industries in Qatar. Applying green cybersecurity in this setting will improve services in transportation sector. A green cybersecurity platform will make it a point to systematically search for and promote innovations made possible by smart green technologies to avoid carbon-emission vehicles. Through the efficient and cutting-edge green, cybersecurity will be Qatar's transportation sector's primary responsibility to contribute to Qatar's sustainable development. In order to accomplish this goal, the regulator must create and implement it. In addition, it emphasizes the importance of adopting green cybersecurity to confront the difficulties facing city transportation all over Qatar as a foundational component of achieving long-term sustainable development.</t>
  </si>
  <si>
    <t>[AL-Dosari, Khalifa; Fetais, Noora; Kucukvar, Murat] Qatar Univ, Coll Engn, Doha, Qatar</t>
  </si>
  <si>
    <t>Qatar University</t>
  </si>
  <si>
    <t>AL-Dosari, K (corresponding author), Qatar Univ, Coll Engn, Doha, Qatar.</t>
  </si>
  <si>
    <t>200704317@qu.edu.qa</t>
  </si>
  <si>
    <t>TAYLOR &amp; FRANCIS INC</t>
  </si>
  <si>
    <t>PHILADELPHIA</t>
  </si>
  <si>
    <t>530 WALNUT STREET, STE 850, PHILADELPHIA, PA 19106 USA</t>
  </si>
  <si>
    <t>1556-8318</t>
  </si>
  <si>
    <t>1556-8334</t>
  </si>
  <si>
    <t>INT J SUSTAIN TRANSP</t>
  </si>
  <si>
    <t>Int. J. Sustain. Transp.</t>
  </si>
  <si>
    <t>2023 JAN 20</t>
  </si>
  <si>
    <t>10.1080/15568318.2023.2171321</t>
  </si>
  <si>
    <t>JAN 2023</t>
  </si>
  <si>
    <t>Green &amp; Sustainable Science &amp; Technology; Environmental Studies; Transportation</t>
  </si>
  <si>
    <t>Social Science Citation Index (SSCI)</t>
  </si>
  <si>
    <t>Science &amp; Technology - Other Topics; Environmental Sciences &amp; Ecology; Transportation</t>
  </si>
  <si>
    <t>8M2GQ</t>
  </si>
  <si>
    <t>hybrid</t>
  </si>
  <si>
    <t>2023-08-21</t>
  </si>
  <si>
    <t>WOS:000924290200001</t>
  </si>
  <si>
    <t>Rodger, JA; George, JA</t>
  </si>
  <si>
    <t>Rodger, James Allen; George, James A.</t>
  </si>
  <si>
    <t>Triple bottom line accounting for optimizing natural gas sustainability: A statistical linear programming fuzzy ILOWA optimized sustainment model approach to reducing supply chain global cybersecurity vulnerability through information and communications technology</t>
  </si>
  <si>
    <t>JOURNAL OF CLEANER PRODUCTION</t>
  </si>
  <si>
    <t>Article</t>
  </si>
  <si>
    <t>Triple bottom line; Sustainability; Supply chain management; Information and communications technology; Risk; Security</t>
  </si>
  <si>
    <t>GROUP DECISION-MAKING; K-NEAREST NEIGHBORS; EVALUATION FRAMEWORK; MANAGEMENT-SYSTEM; CARBON-DIOXIDE; OWA OPERATORS; SECURITY; CLASSIFICATION; INDUSTRY; EARNINGS</t>
  </si>
  <si>
    <t>In this paper, we employed triple bottom line (TBL) accounting and considered threats to cybersecurity in the context of natural gas and global supply chain sustainability. The global supply chain is a diverse assortment of contingent claims contracts and relationships that span the world. It contains both risks and benefits. In this study, consideration is given to the balance of consequences. We propose a sustainable economic model that preserves the positive dynamics of capitalism and accounting principles while improving collaboration between industry, landowners, and environmentalists to optimize return on profits for companies, provide royalties to landowners, and satisfy the planet's environmental concerns. Our TBL approach supports the need to preserve the best qualities of free enterprise and market driven regulation profits while also providing social and environmental benefits. Our proposed approach is novel and may be helpful for decision makers in all sectors, from public to private. We have endeavored to make sufficiently objective and appropriate conclusions that guide how the model can be used in other sectors or by other decision makers. This review has several aims. First, we aim to understand the technical application of TBL optimization and to associate it with the use of mathematical and statistical analysis. Second, we present a fuzzy integrated linguistic operator weighted average application to better understand TBL and to strengthen the argument for its use. Finally, we debate issues inherent in applying analyses of this type with regard to stakeholder viewpoints and objectivity. (C) 2016 Elsevier Ltd. All rights reserved.</t>
  </si>
  <si>
    <t>[Rodger, James Allen] Indiana Univ Penn, Eberly Coll Business &amp; Informat Technol, MIS &amp; Decis Sci, Indiana, PA 15705 USA; [George, James A.] Examiner Com, 4650 Washington Blvd 1008, Arlington, VA 22202 USA</t>
  </si>
  <si>
    <t>Pennsylvania State System of Higher Education (PASSHE); Indiana University of Pennsylvania</t>
  </si>
  <si>
    <t>Rodger, JA (corresponding author), Indiana Univ Penn, Eberly Coll Business &amp; Informat Technol, MIS &amp; Decis Sci, Indiana, PA 15705 USA.</t>
  </si>
  <si>
    <t>jrodger@iup.edu; jagpr.net@gmail.com</t>
  </si>
  <si>
    <t>Rodger, James A./C-8313-2019</t>
  </si>
  <si>
    <t>Rodger, James A./0000-0002-4580-3902</t>
  </si>
  <si>
    <t>ELSEVIER SCI LTD</t>
  </si>
  <si>
    <t>OXFORD</t>
  </si>
  <si>
    <t>THE BOULEVARD, LANGFORD LANE, KIDLINGTON, OXFORD OX5 1GB, OXON, ENGLAND</t>
  </si>
  <si>
    <t>0959-6526</t>
  </si>
  <si>
    <t>1879-1786</t>
  </si>
  <si>
    <t>J CLEAN PROD</t>
  </si>
  <si>
    <t>J. Clean Prod.</t>
  </si>
  <si>
    <t>JAN 20</t>
  </si>
  <si>
    <t>10.1016/j.jclepro.2016.11.089</t>
  </si>
  <si>
    <t>Green &amp; Sustainable Science &amp; Technology; Engineering, Environmental; Environmental Sciences</t>
  </si>
  <si>
    <t>Science Citation Index Expanded (SCI-EXPANDED); Social Science Citation Index (SSCI)</t>
  </si>
  <si>
    <t>Science &amp; Technology - Other Topics; Engineering; Environmental Sciences &amp; Ecology</t>
  </si>
  <si>
    <t>EQ5PO</t>
  </si>
  <si>
    <t>WOS:000398135300052</t>
  </si>
  <si>
    <t>Shackelford, SJ; Fort, TL; Charoen, D</t>
  </si>
  <si>
    <t>Shackelford, Scott J.; Fort, Timothy L.; Charoen, Danuvasin</t>
  </si>
  <si>
    <t>SUSTAINABLE CYBERSECURITY: APPLYING LESSONS FROM THE GREEN MOVEMENT TO MANAGING CYBER ATTACKS</t>
  </si>
  <si>
    <t>UNIVERSITY OF ILLINOIS LAW REVIEW</t>
  </si>
  <si>
    <t>GOVERNANCE; DYNAMICS</t>
  </si>
  <si>
    <t>According to Frank Montoya, the U.S. National Counterintelligence Chief, [w]e're an information-based society now. Information is everything. That makes... company executives, the front line not the support mechanism, the front line in [determining] what comes.' Chief Montoya's remarks underscore the central role played by the private sector in ongoing efforts aimed at enhancing cybersecurity, much like the increasingly vital role firms are playing in fostering sustainability. For example, according to Accenture surveys, the number of managers who consider sustainability to be critical to the future success of their organizations jumped from fifty to more than eighty percent from 2007 to 2010, fueling interest in a range of new sustainability initiatives.(2) Similar trends may be seen with regard to cybersecurity,(3) which is already prompting consideration of novel cybersecurity strategies aimed at translating this increased interest into action. One such avenue is corporate social responsibility (CSR). This Article argues that organizations should treat cybersecurity as a matter of CSR to safeguard their customers and the public, such as by securing critical infrastructure. It is in corporations' own long-term self-interest (as well as that of national security) to take such a wider view of private-sector risk management practices so as to encompass less traditional factors akin to what companies have done with respect to sustainability. To that end, the analogy of sustainable development will be developed, focusing on the applicability of certain aspects of the green movement, such as integrated reporting and the common heritage of mankind concept, to help foster cyber peace.</t>
  </si>
  <si>
    <t>[Shackelford, Scott J.] Indiana Univ, Kelley Sch Business, Business Law &amp; Eth, Bloomington, IN 47405 USA; [Shackelford, Scott J.] Indiana Univ, Ctr Appl Cybersecur Res, Bloomington, IN 47405 USA; [Shackelford, Scott J.] Stanford Univ, Hoover Inst, Stanford, CA 94305 USA; [Shackelford, Scott J.] Harvard Kennedy Sch, Belfer Ctr Sci &amp; Int Affairs, Cambridge, MA 02138 USA; [Fort, Timothy L.] Indiana Univ, Business Law &amp; Eth, Bloomington, IN 47405 USA; [Charoen, Danuvasin] NIDA Business Sch, Acad Affairs, Bangkok, Thailand</t>
  </si>
  <si>
    <t>Indiana University System; Indiana University Bloomington; IU Kelley School of Business; Indiana University System; Indiana University Bloomington; Stanford University; Harvard University; Indiana University System; Indiana University Bloomington; National Institute of Development Administration - Thailand</t>
  </si>
  <si>
    <t>Shackelford, SJ (corresponding author), Indiana Univ, Kelley Sch Business, Business Law &amp; Eth, Bloomington, IN 47405 USA.;Shackelford, SJ (corresponding author), Indiana Univ, Ctr Appl Cybersecur Res, Bloomington, IN 47405 USA.;Shackelford, SJ (corresponding author), Stanford Univ, Hoover Inst, Stanford, CA 94305 USA.;Shackelford, SJ (corresponding author), Harvard Kennedy Sch, Belfer Ctr Sci &amp; Int Affairs, Cambridge, MA 02138 USA.</t>
  </si>
  <si>
    <t>UNIV ILLINOIS</t>
  </si>
  <si>
    <t>CHAMPAIGN</t>
  </si>
  <si>
    <t>COLLEGE OF LAW-76 LAW BLDG 504 E PENNSYLVANIA AVE, CHAMPAIGN, IL 61820 USA</t>
  </si>
  <si>
    <t>0276-9948</t>
  </si>
  <si>
    <t>1942-9231</t>
  </si>
  <si>
    <t>U ILLINOIS LAW REV</t>
  </si>
  <si>
    <t>Univ. Ill. Law Rev.</t>
  </si>
  <si>
    <t>Law</t>
  </si>
  <si>
    <t>Government &amp; Law</t>
  </si>
  <si>
    <t>ED0OY</t>
  </si>
  <si>
    <t>WOS:000388543000001</t>
  </si>
  <si>
    <t>Morais, J; Simoes, J; Lourenco, J; Sargo, S</t>
  </si>
  <si>
    <t>Morais, Jose; Simoes, Jorge; Lourenco, Justino; Sargo, Sergio</t>
  </si>
  <si>
    <t>Perceptions on gamification towards cybersecurity literacy: social sustainability of educative projects</t>
  </si>
  <si>
    <t>REVISTA EDAPECI-EDUCACAO A DISTANCIA E PRATICAS EDUCATIVAS COMUNICACIONAIS E INTERCULTURAIS</t>
  </si>
  <si>
    <t>Cybersecurity; Covid19; Gamification learning environments; Higher education</t>
  </si>
  <si>
    <t>Covid19 pandemic has stimulated both the discussion on the use of IT related teaching tools and the exposure of the student population to vulnerabilities linked to cybersecurity literacy. The study presented is based on the assumption that the use of gamification as an element or tool that promotes learning within digital environments may be feasible, and more specifically may function as a teaching element on issues related to cybersecurity for students, especially for higher education students. In order to quantify the openness of students to such a tool path, quantitative methodology was used, and a survey was carried out in two Polytechnic Institutions (PI), achieving a sample of 95 students, and seeking perceptions on positive impacts resulting from the creation of a game scenario for better learning. The statistical analysis conducted tested hypotheses regarding representations and practices about gamification and cybersecurity. Results show that students, regardless of their higher education course, clearly understand what Gamification is and its goals, and also that students adopt good cybersecurity practices according to their higher education course. This last result goes accordingly with the supposition that gamification can and should be used in cybersecurity literacy.</t>
  </si>
  <si>
    <t>[Morais, Jose; Simoes, Jorge; Lourenco, Justino; Sargo, Sergio] Inst Super Politecn Gaya ISPGAYA, Porto, Portugal; [Morais, Jose] CEOS PP, Porto, Portugal; [Sargo, Sergio] Univ Aberta, Distance Educ &amp; Learning Lab LED, Aberta, Portugal</t>
  </si>
  <si>
    <t>Instituto Politecnico do Porto; Universidade Aberta</t>
  </si>
  <si>
    <t>Morais, J (corresponding author), Inst Super Politecn Gaya ISPGAYA, Porto, Portugal.;Morais, J (corresponding author), CEOS PP, Porto, Portugal.</t>
  </si>
  <si>
    <t>Simões, Jorge/AHE-6384-2022; Morais, J. Carlos/AAX-5283-2021; Lopes, Sergio Francisco Sargo Ferreira/HNB-6454-2023</t>
  </si>
  <si>
    <t>Simões, Jorge/0000-0002-7822-0068; Morais, J. Carlos/0000-0002-7924-5902; Lopes, Sergio Francisco Sargo Ferreira/0000-0003-4039-9979; Lourenco, Justino/0000-0002-2825-3486</t>
  </si>
  <si>
    <t>UNIV FEDERAL SERGIPE</t>
  </si>
  <si>
    <t>SERGIPE</t>
  </si>
  <si>
    <t>AV VEREADOR OLIMPIO GRANDE, ITABAIANA, SERGIPE, 00000, BRAZIL</t>
  </si>
  <si>
    <t>2176-171X</t>
  </si>
  <si>
    <t>REV EDAPECI</t>
  </si>
  <si>
    <t>Rev. EDaPECI</t>
  </si>
  <si>
    <t>SEP-DEC</t>
  </si>
  <si>
    <t>10.29276/redapeci.2022.22.3182471.63-77</t>
  </si>
  <si>
    <t>Education &amp; Educational Research</t>
  </si>
  <si>
    <t>Emerging Sources Citation Index (ESCI)</t>
  </si>
  <si>
    <t>8F4ZN</t>
  </si>
  <si>
    <t>WOS:000919673400006</t>
  </si>
  <si>
    <t>Sadik, S; Ahmed, M; Sikos, LF; Islam, AKMN</t>
  </si>
  <si>
    <t>Sadik, Shahrin; Ahmed, Mohiuddin; Sikos, Leslie F.; Islam, A. K. M. Najmul</t>
  </si>
  <si>
    <t>Toward a Sustainable Cybersecurity Ecosystem</t>
  </si>
  <si>
    <t>COMPUTERS</t>
  </si>
  <si>
    <t>sustainability; cybersecurity; cyber-risk assessment; cybersecurity life cycle; smart grid; anomaly detection; network traffic analysis; cybernetics; data analytics; blockchain; smart city; Internet of Things</t>
  </si>
  <si>
    <t>CYBER-SECURITY; ATTACKS</t>
  </si>
  <si>
    <t>Cybersecurity issues constitute a key concern of today's technology-based economies. Cybersecurity has become a core need for providing a sustainable and safe society to online users in cyberspace. Considering the rapid increase of technological implementations, it has turned into a global necessity in the attempt to adapt security countermeasures, whether direct or indirect, and prevent systems from cyberthreats. Identifying, characterizing, and classifying such threats and their sources is required for a sustainable cyber-ecosystem. This paper focuses on the cybersecurity of smart grids and the emerging trends such as using blockchain in the Internet of Things (IoT). The cybersecurity of emerging technologies such as smart cities is also discussed. In addition, associated solutions based on artificial intelligence and machine learning frameworks to prevent cyber-risks are also discussed. Our review will serve as a reference for policy-makers from the industry, government, and the cybersecurity research community.</t>
  </si>
  <si>
    <t>[Sadik, Shahrin] Int Islamic Univ Chittagong, Dept Comp Sci &amp; Engn, Chittagong 4318, Bangladesh; [Ahmed, Mohiuddin; Sikos, Leslie F.] Edith Cowan Univ, Sch Sci, Joondalup 6027, Australia; [Islam, A. K. M. Najmul] LUT Univ, Sch Engn Sci, FI-53851 Lappeenranta, Finland</t>
  </si>
  <si>
    <t>International Islamic University Chittagong (IIUC); Edith Cowan University</t>
  </si>
  <si>
    <t>Ahmed, M (corresponding author), Edith Cowan Univ, Sch Sci, Joondalup 6027, Australia.</t>
  </si>
  <si>
    <t>shahrinsadik.ss@gmail.com; mohiuddin.ahmed@ecu.edu.au; l.sikos@ecu.edu.au; najmul.islam@utu.fi</t>
  </si>
  <si>
    <t>Islam, Najmul/HCH-2872-2022; Sikos, Leslie/A-6586-2017</t>
  </si>
  <si>
    <t>Ahmed, Mohiuddin/0000-0002-4559-4768; Sikos, Leslie/0000-0003-3368-2215</t>
  </si>
  <si>
    <t>MDPI</t>
  </si>
  <si>
    <t>BASEL</t>
  </si>
  <si>
    <t>ST ALBAN-ANLAGE 66, CH-4052 BASEL, SWITZERLAND</t>
  </si>
  <si>
    <t>2073-431X</t>
  </si>
  <si>
    <t>Computers</t>
  </si>
  <si>
    <t>SEP</t>
  </si>
  <si>
    <t>10.3390/computers9030074</t>
  </si>
  <si>
    <t>Computer Science, Interdisciplinary Applications</t>
  </si>
  <si>
    <t>Computer Science</t>
  </si>
  <si>
    <t>OB1FL</t>
  </si>
  <si>
    <t>Green Published, gold</t>
  </si>
  <si>
    <t>WOS:000578220400001</t>
  </si>
  <si>
    <t>Najaf, K; Mostafiz, MI; Najaf, R</t>
  </si>
  <si>
    <t>Najaf, Khakan; Mostafiz, Md Imtiaz; Najaf, Rabia</t>
  </si>
  <si>
    <t>Fintech firms and banks sustainability: Why cybersecurity risk matters?</t>
  </si>
  <si>
    <t>INTERNATIONAL JOURNAL OF FINANCIAL ENGINEERING</t>
  </si>
  <si>
    <t>Financial technology; bureaucracy; cybersecurity; fintech</t>
  </si>
  <si>
    <t>NETWORKS; SECURITY</t>
  </si>
  <si>
    <t>In the new and evolving digitalized world, the cybersecurity threats have placed the assets and information of corporations, institutions, governments, and individuals at constant risk. Banks are not an exception. Offering the low-interest rate is becoming the fundamental strategic move of the banks to sustain. Due to the high demand for a tailored portfolio of financial products, the availability of sophisticated communication and advance transaction mechanisms lead to an emergence of a new type of competitor known as financial technology service (i.e., fintech). The collaboration between these fintech organizations and banks has recently increased to provide fine-tuned service to the consumer and satisfy emerging market needs. However, this collaboration between banks and fintech firms has triggered significant cybersecurity risk. Hence, the dilemma is whether the bank should embrace such collaboration to resuscitate the profit margin or be pragmatic, and shirk to eliminate sustainability risk? We argue that the alliance between bank and fintech firms triggers a high-level of cybersecurity risk. We propose a theoretical model and discuss various types of cybersecurity risks. The benefit (or cost-if any) of having alliance could be enormous in yielding profitability and increase sustainability if both fintech and banks collaboratively abate the cybersecurity risks.</t>
  </si>
  <si>
    <t>[Najaf, Khakan] Sunway Univ, 5 Jalan Univ Bandar Sunway, Subang Jaya 47500, Selangor, Malaysia; [Mostafiz, Md Imtiaz] Sheffield Hallam Univ, Howard St, Sheffield S1 1WB, S Yorkshire, England; [Najaf, Rabia] Taylors Univ, 1 Jalan Taylors, Subang Jaya 47500, Selangor, Malaysia</t>
  </si>
  <si>
    <t>Sunway University; Sheffield Hallam University; Taylor's University</t>
  </si>
  <si>
    <t>Najaf, K (corresponding author), Sunway Univ, 5 Jalan Univ Bandar Sunway, Subang Jaya 47500, Selangor, Malaysia.</t>
  </si>
  <si>
    <t>khakan.nj@gmail.com; i.mostafiz@shu.ac.uk; Rabianaajf@gmail.com</t>
  </si>
  <si>
    <t>Najaf, Khakan/AAH-5733-2021; Mostafiz, Md Imtiaz/A-5218-2017</t>
  </si>
  <si>
    <t>Najaf, Khakan/0000-0003-4731-881X; Mostafiz, Md Imtiaz/0000-0002-4362-4521</t>
  </si>
  <si>
    <t>WORLD SCIENTIFIC PUBL CO PTE LTD</t>
  </si>
  <si>
    <t>SINGAPORE</t>
  </si>
  <si>
    <t>5 TOH TUCK LINK, SINGAPORE 596224, SINGAPORE</t>
  </si>
  <si>
    <t>2424-7863</t>
  </si>
  <si>
    <t>2424-7944</t>
  </si>
  <si>
    <t>INT J FINANC ENG</t>
  </si>
  <si>
    <t>Int. J. Financ. Eng.</t>
  </si>
  <si>
    <t>JUN</t>
  </si>
  <si>
    <t>SI</t>
  </si>
  <si>
    <t>10.1142/S2424786321500195</t>
  </si>
  <si>
    <t>Business, Finance</t>
  </si>
  <si>
    <t>Business &amp; Economics</t>
  </si>
  <si>
    <t>XH1KX</t>
  </si>
  <si>
    <t>WOS:000725201300009</t>
  </si>
  <si>
    <t>Hsu, DF; Marinucci, D; Voas, JM</t>
  </si>
  <si>
    <t>Hsu, D. Frank; Marinucci, Dorothy; Voas, Jeffrey M.</t>
  </si>
  <si>
    <t>Cybersecurity: Toward a Secure and Sustainable Cyber Ecosystem</t>
  </si>
  <si>
    <t>COMPUTER</t>
  </si>
  <si>
    <t>Cybersecurity researchers and practitioners from academia, government, and industry present emerging technologies and methodologies that effectively mitigate various cyberthreats.</t>
  </si>
  <si>
    <t>[Hsu, D. Frank] Fordham Univ, Sci, Bronx, NY 10458 USA; [Marinucci, Dorothy] Fordham Univ, Off President, Bronx, NY 10458 USA</t>
  </si>
  <si>
    <t>Fordham University; Fordham University</t>
  </si>
  <si>
    <t>Hsu, DF (corresponding author), Fordham Univ, Sci, Bronx, NY 10458 USA.</t>
  </si>
  <si>
    <t>hsu@cis.fordham.edu; marinucci@fordham.edu; jeffrey.m.voas@gmail.com</t>
  </si>
  <si>
    <t>IEEE COMPUTER SOC</t>
  </si>
  <si>
    <t>LOS ALAMITOS</t>
  </si>
  <si>
    <t>10662 LOS VAQUEROS CIRCLE, PO BOX 3014, LOS ALAMITOS, CA 90720-1314 USA</t>
  </si>
  <si>
    <t>0018-9162</t>
  </si>
  <si>
    <t>1558-0814</t>
  </si>
  <si>
    <t>Computer</t>
  </si>
  <si>
    <t>APR</t>
  </si>
  <si>
    <t>10.1109/MC.2015.103</t>
  </si>
  <si>
    <t>Computer Science, Hardware &amp; Architecture; Computer Science, Software Engineering</t>
  </si>
  <si>
    <t>Science Citation Index Expanded (SCI-EXPANDED)</t>
  </si>
  <si>
    <t>CG1XD</t>
  </si>
  <si>
    <t>Bronze</t>
  </si>
  <si>
    <t>WOS:000353067900003</t>
  </si>
  <si>
    <t>Vasiu, I; Vasiu, L</t>
  </si>
  <si>
    <t>Vasiu, Ioana; Vasiu, Lucian</t>
  </si>
  <si>
    <t>Cybersecurity as an Essential Sustainable Economic Development Factor</t>
  </si>
  <si>
    <t>EUROPEAN JOURNAL OF SUSTAINABLE DEVELOPMENT</t>
  </si>
  <si>
    <t>Cybersecurity; E-Commerce; Sustainable Development; Damage; Trade Secret; Fraud; Loss</t>
  </si>
  <si>
    <t>STRATEGY</t>
  </si>
  <si>
    <t>Technological developments facilitated an impressive growth in international trade; however, organizations are facing numerous risks, resulting from their reliance on digital services and complex supply chains. One of the most notable risks concerns cybersecurity, which can take numerous forms and can have very significant negative consequences for the victims. This reality makes cybersecurity a major differentiator for organizations and an essential sustainable economic development factor. This paper employs an empirically-informed theoretical approach, and, based on a large corpus of data, consisting essentially of cases brought to courts, cybersecurity reports, and press releases, examines the main cybersecurity risks, grouped in three broad categories: damage, theft of trade secrets, and payment fraud. In each category, the main issues are illustrated with real case examples. The findings of this study underline the need for improved cybersecurity strategies, policies, and programs. The paper proposes a number of measures that must be taken, in order to provide conditions for a safer and better economic development environment.</t>
  </si>
  <si>
    <t>[Vasiu, Ioana] Babes Bolyai Univ, Fac Law, Cluj Napoca, Romania</t>
  </si>
  <si>
    <t>Babes Bolyai University from Cluj</t>
  </si>
  <si>
    <t>Vasiu, I (corresponding author), Babes Bolyai Univ, Fac Law, Cluj Napoca, Romania.</t>
  </si>
  <si>
    <t>Vasiu, Ioana/AAT-1059-2020</t>
  </si>
  <si>
    <t>Vasiu, Ioana/0000-0001-6122-6124</t>
  </si>
  <si>
    <t>EUROPEAN CENTER SUSTAINABLE DEVELOPMENT</t>
  </si>
  <si>
    <t>ROME</t>
  </si>
  <si>
    <t>VIA DEI FIORI 34, ROME, 00172, ITALY</t>
  </si>
  <si>
    <t>2239-5938</t>
  </si>
  <si>
    <t>2239-6101</t>
  </si>
  <si>
    <t>EUR J SUSTAIN DEV</t>
  </si>
  <si>
    <t>Eur. J. Sustain. Dev.</t>
  </si>
  <si>
    <t>10.14207/ejsd.2018.v7n4p171</t>
  </si>
  <si>
    <t>Environmental Sciences</t>
  </si>
  <si>
    <t>Environmental Sciences &amp; Ecology</t>
  </si>
  <si>
    <t>GV5AS</t>
  </si>
  <si>
    <t>WOS:000446113700015</t>
  </si>
  <si>
    <t>Lee, CC; Zeng, ML; Luo, K</t>
  </si>
  <si>
    <t>Lee, Chien-Chiang; Zeng, Mingli; Luo, Kang</t>
  </si>
  <si>
    <t>Food security and digital economy in China: A pathway towards sustainable development</t>
  </si>
  <si>
    <t>ECONOMIC ANALYSIS AND POLICY</t>
  </si>
  <si>
    <t>Sustainable development; Food security; Digital economy; Spatial spillover effects; Heterogeneity; China</t>
  </si>
  <si>
    <t>EFFICIENCY; INDUSTRY; IMPACT; LAND</t>
  </si>
  <si>
    <t>The world's largest food producer, China, is now facing increasing pressure to solve food security and is committed to forging new prospects for global food security and sustainable agricultural development. As food security is receiving greater attention, this research takes panel data from 31 provinces and cities in China from 2011- 2020 to examine the spatial spillover effect of the digital economy on food security. The study conclusions are as follows. (1) Improvement of the digital economy signif-icantly promotes the development of China's food security. (2) The digital economy has an inhibitory effect on food security in local regions and promotes food security in neighboring regions. (3) Heterogeneity exists within the spatial spillover effects of the digital economy on food security, and such differences often vary based on the status of regional economic development, natural geographical location, and land function. Therefore, policy suggestions proposed herein cover three aspects: accelerating infrastructure investment and construction, improving the empowering capability of the digital economy, and implementing different digital economy strategies to better support food security in China.(c) 2023 Economic Society of Australia, Queensland. Published by Elsevier B.V. All rights reserved.</t>
  </si>
  <si>
    <t>[Lee, Chien-Chiang; Zeng, Mingli; Luo, Kang] Nanchang Univ, Sch Econ &amp; Management, Nanchang, Jiangxi, Peoples R China</t>
  </si>
  <si>
    <t>Nanchang University</t>
  </si>
  <si>
    <t>Lee, CC (corresponding author), Nanchang Univ, Sch Econ &amp; Management, Nanchang, Jiangxi, Peoples R China.</t>
  </si>
  <si>
    <t>cclee6101@gmail.com</t>
  </si>
  <si>
    <t>Lee, Chien-Chiang/AAZ-9983-2020</t>
  </si>
  <si>
    <t>Lee, Chien-Chiang/0000-0003-0037-4347</t>
  </si>
  <si>
    <t>National Social Science Foundation Key Project of China [22AJL004]</t>
  </si>
  <si>
    <t>National Social Science Foundation Key Project of China</t>
  </si>
  <si>
    <t>Chien-Chiang Lee is grateful to the National Social Science Foundation Key Project of China for financial support through Grant No: 22AJL004.</t>
  </si>
  <si>
    <t>ELSEVIER</t>
  </si>
  <si>
    <t>AMSTERDAM</t>
  </si>
  <si>
    <t>RADARWEG 29, 1043 NX AMSTERDAM, NETHERLANDS</t>
  </si>
  <si>
    <t>0313-5926</t>
  </si>
  <si>
    <t>ECON ANAL POLICY</t>
  </si>
  <si>
    <t>Econ. Anal. Policy</t>
  </si>
  <si>
    <t>10.1016/j.eap.2023.05.003</t>
  </si>
  <si>
    <t>MAY 2023</t>
  </si>
  <si>
    <t>Economics</t>
  </si>
  <si>
    <t>H8EG7</t>
  </si>
  <si>
    <t>WOS:000998223500001</t>
  </si>
  <si>
    <t>Landers, J</t>
  </si>
  <si>
    <t>Landers, Jay</t>
  </si>
  <si>
    <t>Cybersecurity, Clean Energy, and Sustainability Top the Concerns of Engineers</t>
  </si>
  <si>
    <t>CIVIL ENGINEERING</t>
  </si>
  <si>
    <t>News Item</t>
  </si>
  <si>
    <t>ASCE-AMER SOC CIVIL ENGINEERS</t>
  </si>
  <si>
    <t>RESTON</t>
  </si>
  <si>
    <t>1801 ALEXANDER BELL DR, RESTON, VA 20191-4400 USA</t>
  </si>
  <si>
    <t>0885-7024</t>
  </si>
  <si>
    <t>CIVIL ENG</t>
  </si>
  <si>
    <t>Civil Eng.</t>
  </si>
  <si>
    <t>Engineering, Civil</t>
  </si>
  <si>
    <t>Engineering</t>
  </si>
  <si>
    <t>LA5RL</t>
  </si>
  <si>
    <t>WOS:000524004600013</t>
  </si>
  <si>
    <t>Ponce, HG; Gonzalez, JC; Al-Mohareb, M</t>
  </si>
  <si>
    <t>Gutierrez Ponce, Herenia; Chamizo Gonzalez, Julian; Al-Mohareb, Manar</t>
  </si>
  <si>
    <t>Sustainable finance in cybersecurity investment for future profitability under uncertainty</t>
  </si>
  <si>
    <t>JOURNAL OF SUSTAINABLE FINANCE &amp; INVESTMENT</t>
  </si>
  <si>
    <t>Cybersecurity industry; financing sources; fixed-effects analysis; future profitability; GAAP and IFRS; R&amp;D activities; system GMM; uncertainty</t>
  </si>
  <si>
    <t>RESEARCH-AND-DEVELOPMENT; PANEL-DATA; CONSTRAINTS; FIRMS; RESTRICTIONS; INFORMATION; INNOVATION; EARNINGS; EQUITY</t>
  </si>
  <si>
    <t>This paper examines the sustainable financing of R&amp;D activities in the cybersecurity industry as a long-term investment to generate future profits and protect societies from the consequences of uncertainty as an essential part of a nation's security strategy. Since this study utilises a dynamic panel model, the hierarchy of financing sources for R&amp;D activities is determined by controlling for specific fixed effects. The estimator's efficiency is improved by adopting the system Generalised Method of Moments (GMM), which relies on the current interaction of explanatory variables to achieve a future factor of returns using STATA. The study sample extracted from the Orbis database consists of 51 cybersecurity leaders in the US and the UK from 2016 to 2020. The findings indicate that cybersecurity leaders use external funds to finance R&amp;D activities to achieve high future returns. Although uncertainty increases significantly in the short run, all other else being equal, average future returns are high.</t>
  </si>
  <si>
    <t>[Gutierrez Ponce, Herenia; Chamizo Gonzalez, Julian] Univ Autonoma Madrid, Fac Econ &amp; Business, Financial Econ &amp; Accounting Area, Madrid, Spain; [Al-Mohareb, Manar] Univ Autonoma Madrid, Fac Econ &amp; Business, Econ &amp; Business Program, Madrid, Spain</t>
  </si>
  <si>
    <t>Autonomous University of Madrid; Autonomous University of Madrid</t>
  </si>
  <si>
    <t>Al-Mohareb, M (corresponding author), Univ Autonoma Madrid, Fac Econ &amp; Business, Econ &amp; Business Program, Madrid, Spain.</t>
  </si>
  <si>
    <t>manar.al-mohareb@estudiante.uam.es</t>
  </si>
  <si>
    <t>Gutierrez-Ponce, Herenia/AAE-3893-2019; Chamizo Gonzalez, Julian/HSF-8365-2023</t>
  </si>
  <si>
    <t xml:space="preserve">Gutierrez-Ponce, Herenia/0000-0002-4894-7039; </t>
  </si>
  <si>
    <t>ROUTLEDGE JOURNALS, TAYLOR &amp; FRANCIS LTD</t>
  </si>
  <si>
    <t>ABINGDON</t>
  </si>
  <si>
    <t>2-4 PARK SQUARE, MILTON PARK, ABINGDON OX14 4RN, OXON, ENGLAND</t>
  </si>
  <si>
    <t>2043-0795</t>
  </si>
  <si>
    <t>2043-0809</t>
  </si>
  <si>
    <t>J SUSTAIN FINANC INV</t>
  </si>
  <si>
    <t>J. Sustain. Financ. Invest.</t>
  </si>
  <si>
    <t>JAN 2</t>
  </si>
  <si>
    <t>10.1080/20430795.2021.1985951</t>
  </si>
  <si>
    <t>OCT 2021</t>
  </si>
  <si>
    <t>Business, Finance; Green &amp; Sustainable Science &amp; Technology</t>
  </si>
  <si>
    <t>Business &amp; Economics; Science &amp; Technology - Other Topics</t>
  </si>
  <si>
    <t>7T3BH</t>
  </si>
  <si>
    <t>WOS:000706283400001</t>
  </si>
  <si>
    <t>Blazic, BJ; Blazic, AJ</t>
  </si>
  <si>
    <t>Blazic, Borka Jerman; Blazic, Andrej Jerman</t>
  </si>
  <si>
    <t>Cybersecurity Skills among European High-School Students: A New Approach in the Design of Sustainable Educational Development in Cybersecurity</t>
  </si>
  <si>
    <t>SUSTAINABILITY</t>
  </si>
  <si>
    <t>education; high-school level; cybersecurity; sustainability; serious games</t>
  </si>
  <si>
    <t>GAMIFICATION; SECURITY</t>
  </si>
  <si>
    <t>Cybersecurity has increasingly become a headline feature in news media in recent years, generally prompted by spectacular security breaches in various information systems. The importance of cybersecurity awareness for the sustainable development of society is now recognized widely, but the problem of how to build an educational ecosystem which will include the most relevant target audiences that need to develop cybersecurity skills, is not yet solved. This paper elaborates the state of cybersecurity skills and knowledge in European high-school students by collecting data from the students, their teachers and parents by means of surveys and interviews in nine European countries. The analysis of the information collected has revealed the required topics from the area of cybersecurity that need to be introduced in high school educational programs and the most suitable delivery methods for educational content, such as videos and serious games. A selection of thirteen serious games related to cybersecurity was evaluated and then presented to a class of high-school students. The study of the collected data has shown that cybersecurity education at high school level requires innovative and interactive approaches that build the required skills for a more effective sustainable education and social development.</t>
  </si>
  <si>
    <t>[Blazic, Borka Jerman] Int Postgrad Sch Jozef Stefan, Ljubljana 1000, Slovenia; [Blazic, Andrej Jerman] Josef Stefan Inst, Lab Open Syst &amp; Networks, Ljubljana 1000, Slovenia</t>
  </si>
  <si>
    <t>Slovenian Academy of Sciences &amp; Arts (SASA); Jozef Stefan Institute</t>
  </si>
  <si>
    <t>Blazic, BJ (corresponding author), Int Postgrad Sch Jozef Stefan, Ljubljana 1000, Slovenia.</t>
  </si>
  <si>
    <t>borka@e5.ijs.si; andrej.jerman@gmail.com</t>
  </si>
  <si>
    <t>Slovenian Research Agency [P2-0037]</t>
  </si>
  <si>
    <t>Slovenian Research Agency(Slovenian Research Agency - Slovenia)</t>
  </si>
  <si>
    <t>This research was funded by Slovenian Research Agency under the contract P2-0037. Both authors were funded under the same contract. The participation of the authors in the CONCORDIA center activities (the survey) were not funded as the author organization acted in the consortium as no funded partner.</t>
  </si>
  <si>
    <t>2071-1050</t>
  </si>
  <si>
    <t>SUSTAINABILITY-BASEL</t>
  </si>
  <si>
    <t>Sustainability</t>
  </si>
  <si>
    <t>10.3390/su14084763</t>
  </si>
  <si>
    <t>Green &amp; Sustainable Science &amp; Technology; Environmental Sciences; Environmental Studies</t>
  </si>
  <si>
    <t>Science &amp; Technology - Other Topics; Environmental Sciences &amp; Ecology</t>
  </si>
  <si>
    <t>0Q7TD</t>
  </si>
  <si>
    <t>gold</t>
  </si>
  <si>
    <t>WOS:000785115300001</t>
  </si>
  <si>
    <t>D'Adamo, I; Gonzalez-Sanchez, R; Medina-Salgado, MS; Settembre-Blundo, D</t>
  </si>
  <si>
    <t>D'Adamo, Idiano; Gonzalez-Sanchez, Rocio; Sonia Medina-Salgado, Maria; Settembre-Blundo, Davide</t>
  </si>
  <si>
    <t>Methodological Perspective for Assessing European Consumers' Awareness of Cybersecurity and Sustainability in E-Commerce</t>
  </si>
  <si>
    <t>cybersecurity; sustainability; e-commerce; consumers' awareness; methodology</t>
  </si>
  <si>
    <t>The increasing European consumer awareness of cybersecurity and sustainability issues in e-commerce is raising key methodological concerns. In a field like this, still unexplored by scholars, it is crucial to identify reliable data as well as to choose the modalities of combining primary and secondary data. As the robustness of the outcome of a study on a complex issue is highly sensitive to the quality of the data used, this paper is a communication that aims to complement and support previously published empirical research. This communication describes the methodological path to collect, integrate, and process data from different sources to interpret European consumers' attitudes towards cybersecurity and sustainability during e-commerce. In fact, COVID-19 has driven many users to shop online, raising concerns especially about the security of digital transactions. Scientific studies analyzing these effects are still lacking in the literature and therefore this paper aims to fill this gap. The limits of a rigid dataset such as Eurostat's are overcome by integrating the results of European citizens' behavior during online purchases, with a survey that involved some experts appropriately selected by the research team. The combination of primary and secondary sources of data and the application of a hybrid methodological approach using MCDA (multi-criteria decision analysis) and a Likert scale allowed new information that fills some gaps in the literature to be extracted from the data. How European citizens correlate e-commerce with cybersecurity and sustainability emerged, thus providing important insights for decision-makers.&lt;/p&gt;</t>
  </si>
  <si>
    <t>[D'Adamo, Idiano] Sapienza Univ Rome, Dept Comp Control &amp; Management Engn, Via Ariosto 25, I-00185 Rome, Italy; [Gonzalez-Sanchez, Rocio; Sonia Medina-Salgado, Maria; Settembre-Blundo, Davide] Rey Juan Carlos Univ, Dept Business Adm ADO Appl Econ &amp; Fundamentals Ec, Madrid 28032, Spain</t>
  </si>
  <si>
    <t>Sapienza University Rome; Universidad Rey Juan Carlos</t>
  </si>
  <si>
    <t>D'Adamo, I (corresponding author), Sapienza Univ Rome, Dept Comp Control &amp; Management Engn, Via Ariosto 25, I-00185 Rome, Italy.</t>
  </si>
  <si>
    <t>idiano.dadamo@uniroma1.it; rocio.gonzalez@urjc.es; sonia.medina@urjc.es; davide.settembre@urjc.es</t>
  </si>
  <si>
    <t>D'Adamo, Idiano/P-8693-2016; Medina-Salgado, MARIA SONIA/ABG-1479-2020; Settembre Blundo, Davide/O-2582-2018</t>
  </si>
  <si>
    <t>D'Adamo, Idiano/0000-0003-1861-8813; Medina-Salgado, MARIA SONIA/0000-0003-3500-1241; Settembre Blundo, Davide/0000-0003-2474-4648</t>
  </si>
  <si>
    <t>OCT</t>
  </si>
  <si>
    <t>10.3390/su132011343</t>
  </si>
  <si>
    <t>WU8IB</t>
  </si>
  <si>
    <t>gold, Green Published</t>
  </si>
  <si>
    <t>WOS:000716782200001</t>
  </si>
  <si>
    <t>Abbas, HSM; Qaisar, ZH; Ali, G; Alturise, F; Alkhalifah, T</t>
  </si>
  <si>
    <t>Abbas, Hafiz Syed Mohsin; Qaisar, Zahid Hussain; Ali, Ghulam; Alturise, Fahad; Alkhalifah, Tamim</t>
  </si>
  <si>
    <t>Impact of cybersecurity measures on improving institutional governance and digitalization for sustainable healthcare</t>
  </si>
  <si>
    <t>PLOS ONE</t>
  </si>
  <si>
    <t>PUBLIC-SERVICE DELIVERY; PANEL-DATA; ECONOMIC-GROWTH; E-GOVERNMENT; CORRUPTION; QUALITY; PERFORMANCE; CONSUMPTION</t>
  </si>
  <si>
    <t>Digitalization in healthcare through advanced methods, tools, and the Internet are prominent social development factors. However, hackers and malpractices through cybercrimes made this digitalization worrisome for policymakers. In this study, the role of E-Government Development as a proxy for digitalization and corruption prevalence has been analyzed in Healthcare sustainability in developing and underdeveloped countries of Asia from 2015 to 2021. Moreover, a moderator role of Cybersecurity measures has also been estimated on EGDI, CRP, and HS through the two-step system GMM estimation. The results show that EGDI and CRP control measures significantly improved HS in Asia. Furthermore, by deploying strong and effective Cybersecurity measures, Asia's digitalization and institutional practices are considerably enhanced, which also has an incremental impact on HS and ethical values. This present study added a novel contribution to existing digitalization and public health services literature and empirical analysis by comprehensively applying advanced econometric estimation. The study concludes that cybersecurity measures significantly improved healthcare digitalization and controlled the institutional malfunctioning in Asia. This study gives insight into how cybersecurity measures enhance the service quality and promote institutional quality of the health sector in Asia, which will help draft sustainable policy decisions and ethical values in the coming years.</t>
  </si>
  <si>
    <t>[Abbas, Hafiz Syed Mohsin] Huazhong Univ Sci &amp; Technol, Coll Publ Adm, Wuhan, Peoples R China; [Qaisar, Zahid Hussain] NFC Inst Engn &amp; Technol, Dept Comp Sci, Multan, Pakistan; [Ali, Ghulam] Univ Okara, Dept CS, Renala Khurd, Pakistan; [Alturise, Fahad; Alkhalifah, Tamim] Qassim Univ, Coll Sci &amp; Arts Ar Rass, Dept Comp, Ar Rass, Qassim, Saudi Arabia</t>
  </si>
  <si>
    <t>Huazhong University of Science &amp; Technology; Qassim University</t>
  </si>
  <si>
    <t>Abbas, HSM (corresponding author), Huazhong Univ Sci &amp; Technol, Coll Publ Adm, Wuhan, Peoples R China.;Alturise, F (corresponding author), Qassim Univ, Coll Sci &amp; Arts Ar Rass, Dept Comp, Ar Rass, Qassim, Saudi Arabia.</t>
  </si>
  <si>
    <t>mohsin01@163.com; falturise@qu.edu.sa</t>
  </si>
  <si>
    <t>Abbas, Hafiz Syed Mohsin/AAZ-1592-2020; Ali, Ghulam/AAO-3519-2021; Alturise, Fahad/GPX-6410-2022</t>
  </si>
  <si>
    <t>Abbas, Hafiz Syed Mohsin/0000-0002-8554-5485; Alturise, Fahad/0000-0001-9176-7984; Alkhalifah, Tamim/0000-0001-8407-2068</t>
  </si>
  <si>
    <t>Deanship of Scientific Research, Qassim University</t>
  </si>
  <si>
    <t>The researchers would like to thank the Deanship of Scientific Research, Qassim University, for funding the publication of this project.</t>
  </si>
  <si>
    <t>PUBLIC LIBRARY SCIENCE</t>
  </si>
  <si>
    <t>SAN FRANCISCO</t>
  </si>
  <si>
    <t>1160 BATTERY STREET, STE 100, SAN FRANCISCO, CA 94111 USA</t>
  </si>
  <si>
    <t>1932-6203</t>
  </si>
  <si>
    <t>PLoS One</t>
  </si>
  <si>
    <t>NOV 15</t>
  </si>
  <si>
    <t>e0274550</t>
  </si>
  <si>
    <t>10.1371/journal.pone.0274550</t>
  </si>
  <si>
    <t>Multidisciplinary Sciences</t>
  </si>
  <si>
    <t>Science &amp; Technology - Other Topics</t>
  </si>
  <si>
    <t>8O1MJ</t>
  </si>
  <si>
    <t>WOS:000925606000006</t>
  </si>
  <si>
    <t>Cassotta, S; Sidortsov, R</t>
  </si>
  <si>
    <t>Cassotta, Sandra; Sidortsov, Roman</t>
  </si>
  <si>
    <t>Sustainable cybersecurity? Rethinking approaches to protecting energy infrastructure in the European High North</t>
  </si>
  <si>
    <t>ENERGY RESEARCH &amp; SOCIAL SCIENCE</t>
  </si>
  <si>
    <t>Cybersecurity; Critical infrastructure; Exceptionally critical infrastructure conditions; Sustainable cybersecurity; Resilience; Energy sector; Environmental governance</t>
  </si>
  <si>
    <t>Rapidly increasing digitization has positively contributed to economic and social development and helped increasing environmental protection. However, it also made socio-technical systems and ecosystems more vulnerable to cyber-threats. Critical infrastructure (CI) in the energy sector is particularly vulnerable to such threats. Remoteness, seasonal darkness, and severe climate that is becoming less predictable due to global climate change-the kind of conditions present in the Arctic European High North (EHN), for example-amplify the impacts of a potential cyber-attack. Although these exceptionally critical infrastructure conditions (ECIC), as we term them, pose inordinate and immense governance challenges, the existing national and international legal frameworks treat them in a fragmented manner. In this paper, we argue for rethinking the existing governance structures and propose an approach that connects cybersecurity and environmental governance. We outline the contours of a coherent and cohesive risk-based, pluralistic, and polycentric legal framework that we see as a critical part of the new ECIC governance regime. We draw upon the concept of sustainable development and the precautionary and polluter-pays principles of environmental law to propose three guiding principles for this framework.</t>
  </si>
  <si>
    <t>[Cassotta, Sandra] Aalborg Univ, Dept Law, Int Environm &amp; Energy, Aalborg, Denmark; [Cassotta, Sandra] ISDP, Stockholm, Sweden; [Sidortsov, Roman] Michigan Technol Univ, Dept Social Sci, Houghton, MI 49931 USA; [Cassotta, Sandra] Aalborg Ctr European Studies ACEUS, Aalborg, Denmark; [Cassotta, Sandra] Western Sydney Univ, ICOG, Law, Sydney, NSW, Australia</t>
  </si>
  <si>
    <t>Aalborg University; Michigan Technological University; Western Sydney University</t>
  </si>
  <si>
    <t>Cassotta, S (corresponding author), Aalborg Univ, Dept Law, Int Environm &amp; Energy Law, Aalborg, Denmark.</t>
  </si>
  <si>
    <t>sac@law.aau.dk; sidortsov@cantab.net</t>
  </si>
  <si>
    <t>Sidortsov, Roman/0000-0001-6886-0267; Cassotta Pertoldi-Bianchi, Sandra/0000-0002-4373-5838</t>
  </si>
  <si>
    <t>NordForsk - organization under the Nordic Council of Ministers; NordForsk [81030]</t>
  </si>
  <si>
    <t>NordForsk - organization under the Nordic Council of Ministers; NordForsk</t>
  </si>
  <si>
    <t>The work is a deliverable of the ECoHuCy Research Project (Enablement besides Constrains: Human Security and a Cyber Multi-disciplinary Framework in the European High North) supported by NordForsk - organization under the Nordic Council of Ministers and the number of grant is 81030.</t>
  </si>
  <si>
    <t>ELSEVIER SCIENCE BV</t>
  </si>
  <si>
    <t>PO BOX 211, 1000 AE AMSTERDAM, NETHERLANDS</t>
  </si>
  <si>
    <t>2214-6296</t>
  </si>
  <si>
    <t>2214-6326</t>
  </si>
  <si>
    <t>ENERGY RES SOC SCI</t>
  </si>
  <si>
    <t>Energy Res. Soc. Sci.</t>
  </si>
  <si>
    <t>MAY</t>
  </si>
  <si>
    <t>10.1016/j.erss.2019.01.003</t>
  </si>
  <si>
    <t>Environmental Studies</t>
  </si>
  <si>
    <t>HU5JW</t>
  </si>
  <si>
    <t>Green Accepted</t>
  </si>
  <si>
    <t>WOS:000465315300013</t>
  </si>
  <si>
    <t>Muhammad, Z; Anwar, Z; Saleem, B; Shahid, J</t>
  </si>
  <si>
    <t>Muhammad, Zia; Anwar, Zahid; Saleem, Bilal; Shahid, Jahanzeb</t>
  </si>
  <si>
    <t>Emerging Cybersecurity and Privacy Threats to Electric Vehicles and Their Impact on Human and Environmental Sustainability</t>
  </si>
  <si>
    <t>ENERGIES</t>
  </si>
  <si>
    <t>cybersecurity; sustainability; smart cities; EVs; automotive cybersecurity; demand response; optimization; cyber threats; EV security; vehicle safety</t>
  </si>
  <si>
    <t>AUTONOMOUS VEHICLES; SYSTEM; ATTACKS; SAFETY</t>
  </si>
  <si>
    <t>With the global energy crisis, increasing demand, and a national-level emphasis on electric vehicles (EVs), numerous innovations are being witnessed throughout the EV industry. EVs are equipped with sensors that maintain a sustainable environment for the betterment of society and enhance human sustainability. However, at the same time, as is the case for any new digital technology, they are susceptible to threats to security and privacy. Recent incidents demonstrate that these sensors have been misused for car and energy theft, financial fraud, data compromise, and have caused severe health and safety problems, amongst other things. To the best of our knowledge, this paper provides a first systematic analysis of EV sustainability, digital technologies that enhance sustainability, their potential cybersecurity threats, and corresponding defense. Firstly, three robust taxonomies have been presented to identify the dangers that can affect long-term sustainability domains, including (1) life and well-being, (2) safe environment, and (3) innovation and development. Second, this research measures the impact of cybersecurity threats on EVs and correspondingly to their sustainability goals. Third, it details the extent to which specific security controls can mitigate these threats, thereby allowing for a smooth transition toward secure and sustainable future smart cities.</t>
  </si>
  <si>
    <t>[Muhammad, Zia; Anwar, Zahid] North Dakota State Univ NDSU, Sheila &amp; Robert Challey Inst Global Innovat &amp; Grow, Dept Comp Sci, Fargo, ND 58108 USA; [Saleem, Bilal] Air Univ, Dept Cybersecur, Islamabad 44000, Pakistan; [Shahid, Jahanzeb] Natl Univ Sci &amp; Technol, Dept Informat Secur, Islamabad 44000, Pakistan</t>
  </si>
  <si>
    <t>North Dakota State University Fargo; Air University Islamabad; National University of Sciences &amp; Technology - Pakistan</t>
  </si>
  <si>
    <t>Anwar, Z (corresponding author), North Dakota State Univ NDSU, Sheila &amp; Robert Challey Inst Global Innovat &amp; Grow, Dept Comp Sci, Fargo, ND 58108 USA.</t>
  </si>
  <si>
    <t>zahid.anwar@ndsu.edu</t>
  </si>
  <si>
    <t>Anwar, Zahid/0000-0002-4608-4305</t>
  </si>
  <si>
    <t>Sheila and Robert Challey Institute for Global Innovation and Growth, North Dakota State University (NDSU), USA</t>
  </si>
  <si>
    <t>This research is funded by Sheila and Robert Challey Institute for Global Innovation and Growth, North Dakota State University (NDSU), USA.</t>
  </si>
  <si>
    <t>1996-1073</t>
  </si>
  <si>
    <t>Energies</t>
  </si>
  <si>
    <t>FEB</t>
  </si>
  <si>
    <t>10.3390/en16031113</t>
  </si>
  <si>
    <t>Energy &amp; Fuels</t>
  </si>
  <si>
    <t>8Y3EA</t>
  </si>
  <si>
    <t>WOS:000932580400001</t>
  </si>
  <si>
    <t>Lim, HSM; Taeihagh, A</t>
  </si>
  <si>
    <t>Lim, Hazel Si Min; Taeihagh, Araz</t>
  </si>
  <si>
    <t>Autonomous Vehicles for Smart and Sustainable Cities: An In-Depth Exploration of Privacy and Cybersecurity Implications</t>
  </si>
  <si>
    <t>autonomous vehicles; automated driving; smart cities; sustainable development; risk; privacy; cybersecurity</t>
  </si>
  <si>
    <t>INTERSECTION CONTROL; PUBLIC-HEALTH; TRANSPORT; SAFETY; SECURITY; MOBILITY; FUTURE; POLICY</t>
  </si>
  <si>
    <t>Amidst rapid urban development, sustainable transportation solutions are required to meet the increasing demands for mobility whilst mitigating the potentially negative social, economic, and environmental impacts. This study analyses autonomous vehicles (AVs) as a potential transportation solution for smart and sustainable development. We identified privacy and cybersecurity risks of AVs as crucial to the development of smart and sustainable cities and examined the steps taken by governments around the world to address these risks. We highlight the literature that supports why AVs are essential for smart and sustainable development. We then identify the aspects of privacy and cybersecurity in AVs that are important for smart and sustainable development. Lastly, we review the efforts taken by federal governments in the US, the UK, China, Australia, Japan, Singapore, South Korea, Germany, France, and the EU, and by US state governments to address AV-related privacy and cybersecurity risks in-depth. Overall, the actions taken by governments to address privacy risks are mainly in the form of regulations or voluntary guidelines. To address cybersecurity risks, governments have mostly resorted to regulations that are not specific to AVs and are conducting research and fostering research collaborations with the private sector.</t>
  </si>
  <si>
    <t>[Lim, Hazel Si Min; Taeihagh, Araz] Natl Univ Singapore, Lee Kuan Yew Sch Publ Policy, 469B Bukit Timah Rd,Li Ka Shing Bldg, Singapore 259771, Singapore</t>
  </si>
  <si>
    <t>National University of Singapore</t>
  </si>
  <si>
    <t>Taeihagh, A (corresponding author), Natl Univ Singapore, Lee Kuan Yew Sch Publ Policy, 469B Bukit Timah Rd,Li Ka Shing Bldg, Singapore 259771, Singapore.</t>
  </si>
  <si>
    <t>a0129822@u.nus.edu; spparaz@nus.edu.sg</t>
  </si>
  <si>
    <t>Taeihagh, Araz/D-7856-2014; Lim, Hazel/H-5981-2017; TAEIHAGH, Araz/H-1143-2015</t>
  </si>
  <si>
    <t>Taeihagh, Araz/0000-0002-4812-4745; TAEIHAGH, Araz/0000-0002-4812-4745</t>
  </si>
  <si>
    <t>Lee Kuan Yew School of Public Policy, National University of Singapore through the Start-up Research Grant</t>
  </si>
  <si>
    <t>Lee Kuan Yew School of Public Policy, National University of Singapore through the Start-up Research Grant(National University of Singapore)</t>
  </si>
  <si>
    <t>Araz Taeihagh is grateful for the support provided by the Lee Kuan Yew School of Public Policy, National University of Singapore through the Start-up Research Grant.</t>
  </si>
  <si>
    <t>10.3390/en11051062</t>
  </si>
  <si>
    <t>GJ7ZY</t>
  </si>
  <si>
    <t>gold, Green Submitted</t>
  </si>
  <si>
    <t>WOS:000435610300040</t>
  </si>
  <si>
    <t>Sidibe, A; Olabisi, LS; Doumbia, H; Toure, K; Niamba, CA</t>
  </si>
  <si>
    <t>Sidibe, Amadou; Olabisi, Laura Schmitt; Doumbia, Hawa; Toure, Kadiatou; Niamba, Cris Auguste</t>
  </si>
  <si>
    <t>Barriers and enablers of the use of digital technologies for sustainable agricultural development and food security: Learning from cases in Mali</t>
  </si>
  <si>
    <t>ELEMENTA-SCIENCE OF THE ANTHROPOCENE</t>
  </si>
  <si>
    <t>Innovation processes; Technological change; Agriculture; Food security; Mali</t>
  </si>
  <si>
    <t>ADOPTION; ANTHROPOLOGY</t>
  </si>
  <si>
    <t>Digitization in agriculture is gaining momentum in developing countries. Digital technology aims to improve linkages along the agriculture value chain, thereby enabling farming communities and systems to recover from stresses and to absorb shocks to which farmers are exposed. However, there is the concern that digital technologies have not benefited the agricultural sector in a sustainable way. Stakeholders along the agriculture value chain need significant amounts of information to which they do not have access. In Mali, smartphones and earth observation data are used to support the development of land tenure information services and to improve agriculture statistics. To multiply business opportunities, the scope of the use of these technologies is being expanded to include agronomic advisory next-gen, franchised farm extension services. This article aims to evaluate these initiatives to further understand the way digitization could contribute to sustainable agricultural development and food security. In addition, it aims to determine how effective these technologies are under different conditions and how they can contribute to better sustainable development outcomes. Most evaluation studies of agriculture technology place emphasis on the economic aspects of productivity, profitability, and technical efficiency of the technology and the implications for users' livelihoods. This study considers technology as a socio-technical phenomenon to understand the underlying processes that may enable or constrain the takeoff and the sustainability of technology. Furthermore, understanding these processes provides valuable theoretical and methodological insights to stakeholders for necessary adjustments of technology to given biophysical, socioeconomic, cultural, and cognitive conditions.</t>
  </si>
  <si>
    <t>[Sidibe, Amadou; Doumbia, Hawa; Toure, Kadiatou; Niamba, Cris Auguste] Intitut Polytech Rural Format &amp; Rech Appl IPR IFR, Katibougou, Koulikoro, Mali; [Olabisi, Laura Schmitt] Michigan State Univ, E Lansing, MI 48824 USA</t>
  </si>
  <si>
    <t>Michigan State University</t>
  </si>
  <si>
    <t>Sidibe, A (corresponding author), Intitut Polytech Rural Format &amp; Rech Appl IPR IFR, Katibougou, Koulikoro, Mali.</t>
  </si>
  <si>
    <t>sidibe.amadouy@gmail.com</t>
  </si>
  <si>
    <t>National Science Foundation (PEER Cycle 6) [157]</t>
  </si>
  <si>
    <t>National Science Foundation (PEER Cycle 6)</t>
  </si>
  <si>
    <t>The research was supported by the National Science Foundation (PEER Cycle 6 Grant No. 157, 2019). The funding source had no other involvement whether in study design, data collection, analysis, and interpretation, writing, or the decision to submit the article for publication.</t>
  </si>
  <si>
    <t>UNIV CALIFORNIA PRESS</t>
  </si>
  <si>
    <t>OAKLAND</t>
  </si>
  <si>
    <t>155 GRAND AVE, SUITE 400, OAKLAND, CA 94612-3758 USA</t>
  </si>
  <si>
    <t>2325-1026</t>
  </si>
  <si>
    <t>ELEMENTA-SCI ANTHROP</t>
  </si>
  <si>
    <t>Elementa-Sci. Anthrop.</t>
  </si>
  <si>
    <t>OCT 26</t>
  </si>
  <si>
    <t>10.1525/elementa.2020.00106</t>
  </si>
  <si>
    <t>Environmental Sciences; Meteorology &amp; Atmospheric Sciences</t>
  </si>
  <si>
    <t>Environmental Sciences &amp; Ecology; Meteorology &amp; Atmospheric Sciences</t>
  </si>
  <si>
    <t>WM8YJ</t>
  </si>
  <si>
    <t>WOS:000711364500001</t>
  </si>
  <si>
    <t>Fan, YP; Li, JJ; Zhang, D; Pi, J; Song, JH; Zhao, G</t>
  </si>
  <si>
    <t>Fan, Youping; Li, Jingjiao; Zhang, Dai; Pi, Jie; Song, Jiahan; Zhao, Guo</t>
  </si>
  <si>
    <t>Supporting Sustainable Maintenance of Substations under Cyber-Threats: An Evaluation Method of Cybersecurity Risk for Power CPS</t>
  </si>
  <si>
    <t>power cyber-physical system; IEC 61850; IEC 62351; modified hypergraph; cybersecurity risk evaluation</t>
  </si>
  <si>
    <t>PHYSICAL SYSTEM; SECURITY; ELEMENTS</t>
  </si>
  <si>
    <t>In the increasingly complex cyber-environment, appropriate sustainable maintenance of substation auto systems (SASs) can lead to many positive effects on power cyber-physical systems (CPSs). Evaluating the cybersecurity risk of power CPSs is the first step in creating sustainable maintenance plans for SASs. In this paper, a mathematical framework for evaluating the cybersecurity risk of a power CPS is proposed considering both the probability of successful cyberattacks on SASs and their consequences for the power system. First, the cyberattacks and their countermeasures are introduced, and the probability of successful cyber-intruding on SASs is modeled from the defender's perspective. Then, a modified hypergraph model of the SAS's logical structure is established to quantitatively analyze the impacts of cyberattacks on an SAS. The impacts will ultimately act on the physical systems of the power CPS. The modified hypergraph model can describe more information than a graph or hypergraph model and potentially can analyze complex networks like CPSs. Finally, the feasibility and effectiveness of the proposed evaluation method is verified by the IEEE 14-bus system, and the test results demonstrate that this proposed method is more reasonable to assess the cybersecurity risk of power CPS compared with some other models.</t>
  </si>
  <si>
    <t>[Fan, Youping; Li, Jingjiao; Zhang, Dai; Pi, Jie; Song, Jiahan] Wuhan Univ, Sch Elect Engn &amp; Automat, Wuhan 430072, Hubei, Peoples R China; [Zhao, Guo] Wuhan Univ, Sch Power &amp; Mech Engn, Wuhan 430072, Hubei, Peoples R China</t>
  </si>
  <si>
    <t>Wuhan University; Wuhan University</t>
  </si>
  <si>
    <t>Fan, YP; Li, JJ (corresponding author), Wuhan Univ, Sch Elect Engn &amp; Automat, Wuhan 430072, Hubei, Peoples R China.</t>
  </si>
  <si>
    <t>ypfan@whu.edu.cn; jjli@whu.edu.cn; daizhang@whu.edu.cn; pidingjie@whu.edu.cn; songjiahan@outlook.com; 00031565@whu.edu.cn</t>
  </si>
  <si>
    <t>zhang, dai/0000-0002-7458-944X; LI, JINGJIAO/0000-0002-7210-2466</t>
  </si>
  <si>
    <t>National Natural Science Foundation of China [71601147]</t>
  </si>
  <si>
    <t>National Natural Science Foundation of China(National Natural Science Foundation of China (NSFC))</t>
  </si>
  <si>
    <t>This research was funded by the National Natural Science Foundation of China, grant number 71601147.</t>
  </si>
  <si>
    <t>FEB 2</t>
  </si>
  <si>
    <t>10.3390/su11040982</t>
  </si>
  <si>
    <t>HO3JV</t>
  </si>
  <si>
    <t>WOS:000460819100042</t>
  </si>
  <si>
    <t>Abbas, HSM; Qaisar, ZH; Xu, XD; Sun, CX</t>
  </si>
  <si>
    <t>Abbas, Hafiz Syed Mohsin; Qaisar, Zahid Hussain; Xu, Xiaodong; Sun, Chunxia</t>
  </si>
  <si>
    <t>Nexus of E-government, cybersecurity and corruption on public service (PSS) sustainability in Asian economies using fixed-effect and random forest algorithm</t>
  </si>
  <si>
    <t>ONLINE INFORMATION REVIEW</t>
  </si>
  <si>
    <t>Public Service Sustainability (PSS); Sustainable development (SD); E-Government development (EGD); Cybersecurity; Corruption; Fixed-effect (FE) regression; Random forest (RF) algorithm; Machine learning</t>
  </si>
  <si>
    <t>QUALITY; GROWTH; GOVERNANCE; DELIVERY</t>
  </si>
  <si>
    <t>Purpose E-government development (EGD) is vital in enhancing the institutional quality and sustainable public service (SPS) delivery by eradicating corruption and cybersecurity crimes. Design/methodology/approach The present study applied econometric fixed-effect (FE) regression analysis and random forest (RF) algorithm through machine learning for comprehensive estimations in achieving SPS. This study gauges the nexus between the EGD as an independent variable and public service sustainability (PSS) as a proxy of public health services as a dependent variable in the presence of two moderators, corruption and cybersecurity indices from 47 Asian countries economies from 2015 to 2019. Findings The computational estimation and econometric findings show that EGD quality has improved with time in Asia and substantially promoted PSS. It further explores that exercising corruption control measures and introducing sound cybersecurity initiatives enhance PSS's quality and support the EDG effect much better. Practical implications The study concludes that E-Government has positively impacted PSS (healthcare) in Asia while controlling cybersecurity and institutional malfunctioning made an E-Government system healthier and SPS development in Asia. Originality/value This study added a novel contribution to existing E-Government and public services literature by comprehensively applied FE regression and RF algorithm analysis. Moreover, E-Government and cybersecurity improvement also has taken under consideration for PSS in Asian economies.</t>
  </si>
  <si>
    <t>[Abbas, Hafiz Syed Mohsin; Xu, Xiaodong; Sun, Chunxia] Huazhong Univ Sci &amp; Technol Main Campus, Coll Publ Adm, Wuhan, Peoples R China; [Qaisar, Zahid Hussain] Huazhong Univ Sci &amp; Technol Main Campus, Sch Comp Sci &amp; Informat Technol, Wuhan, Peoples R China; [Qaisar, Zahid Hussain] NFC Inst Engn &amp; Technol Training, Dept Comp Sci, Multan, Pakistan</t>
  </si>
  <si>
    <t>Bahauddin Zakariya University</t>
  </si>
  <si>
    <t>Abbas, HSM (corresponding author), Huazhong Univ Sci &amp; Technol Main Campus, Coll Publ Adm, Wuhan, Peoples R China.</t>
  </si>
  <si>
    <t>abbas_hsm@hust.edu.cn; zahid.qaisar@nfciet.edu.pk; xiaodong-xu@hust.edu.cn; chunxia222@126.com</t>
  </si>
  <si>
    <t>Abbas, Hafiz Syed Mohsin/AAZ-1592-2020</t>
  </si>
  <si>
    <t>Abbas, Hafiz Syed Mohsin/0000-0002-8554-5485; Xu, Xiaodong/0000-0001-7158-1023</t>
  </si>
  <si>
    <t>EMERALD GROUP PUBLISHING LTD</t>
  </si>
  <si>
    <t>BINGLEY</t>
  </si>
  <si>
    <t>HOWARD HOUSE, WAGON LANE, BINGLEY BD16 1WA, W YORKSHIRE, ENGLAND</t>
  </si>
  <si>
    <t>1468-4527</t>
  </si>
  <si>
    <t>1468-4535</t>
  </si>
  <si>
    <t>ONLINE INFORM REV</t>
  </si>
  <si>
    <t>Online Inf. Rev.</t>
  </si>
  <si>
    <t>JUL 18</t>
  </si>
  <si>
    <t>10.1108/OIR-02-2021-0069</t>
  </si>
  <si>
    <t>SEP 2021</t>
  </si>
  <si>
    <t>Computer Science, Information Systems; Information Science &amp; Library Science</t>
  </si>
  <si>
    <t>Computer Science; Information Science &amp; Library Science</t>
  </si>
  <si>
    <t>2W8FB</t>
  </si>
  <si>
    <t>WOS:000704024300001</t>
  </si>
  <si>
    <t>Autor</t>
  </si>
  <si>
    <t>Titulo</t>
  </si>
  <si>
    <t>Objetivo</t>
  </si>
  <si>
    <t>concepto de ciberseguridad propio</t>
  </si>
  <si>
    <t>Sin concepto</t>
  </si>
  <si>
    <t>Referencia a ciberseguridad y desarrollo sostenible</t>
  </si>
  <si>
    <t>Sin referencia a ciberseguridad sostenible</t>
  </si>
  <si>
    <t>País</t>
  </si>
  <si>
    <t>Social</t>
  </si>
  <si>
    <t>Ambiental</t>
  </si>
  <si>
    <t>Económico</t>
  </si>
  <si>
    <t>Dimensiones de ciberseguridad</t>
  </si>
  <si>
    <t>España</t>
  </si>
  <si>
    <t>Laskurain-Iturbe et al., (2021).</t>
  </si>
  <si>
    <t>Exploring the influence of industry 4.0 technologies on the circular economy</t>
  </si>
  <si>
    <t>Investigar la influencia de las tecnologías de la industria 4.0. en la economía circular</t>
  </si>
  <si>
    <t>Lo da a entender</t>
  </si>
  <si>
    <t>La ciberseguridad se refiere a la práctica de proteger los sistemas informáticos, redes y datos contra accesos no autorizados, ataques y daños. Implica implementar medidas para prevenir, detectar y responder a amenazas y vulnerabilidades en entornos digitales. La ciberseguridad es crucial para garantizar la confidencialidad, integridad y disponibilidad de la información y los sistemas, así como para salvaguardar contra los delitos cibernéticos y las violaciones de datos. Abarca diversas tecnologías, procesos y prácticas destinadas a asegurar los activos digitales y mitigar los riesgos asociados con las amenazas cibernéticas</t>
  </si>
  <si>
    <t>1.- La ciberseguridad es particularmente importante en el contexto de la economía circular, ya que ayuda a garantizar la trazabilidad de los productos, prevenir el lavado circular corporativo y promover buenas prácticas que potencien la circularidad.  2.- También aborda las preocupaciones relacionadas con la privacidad y protección de datos, que son cruciales para generar confianza en las tecnologías digitales y promover su adopción para el desarrollo sostenible</t>
  </si>
  <si>
    <t>x</t>
  </si>
  <si>
    <t>Economica cirular:: Reducción del consumo de insumos, reutilización, reciclaje, reducción de residuos y emisiones, Prevención del lavado de dinrero (Blockchain), Privacidad y protección de datos.</t>
  </si>
  <si>
    <t>Seguridad, Confiabilidad, Protección, confianza. - (Da a entender los siguientes): Confidencialidad, Integridad, Disponibilidad, Autenticación, Autorización, Resiliencia, Gestión de riesgos.</t>
  </si>
  <si>
    <t>N°</t>
  </si>
  <si>
    <t xml:space="preserve">India </t>
  </si>
  <si>
    <t>Gupta et al-. (2020)</t>
  </si>
  <si>
    <t>Examining the impact of Cloud ERTP on sustainable performance: A dynamic capability review</t>
  </si>
  <si>
    <t>Investigar la vinculación entre entre la ERTP en la nube y los atributos del desempño organizacional sostenible.</t>
  </si>
  <si>
    <t>Las fuentes mencionadas en el documento dan a entender que las organizaciones deben considerar la ciberseguridad al adoprar operaciones y servicios basados en la nube como el Cloud ERP.</t>
  </si>
  <si>
    <t>Teoría que utilizan</t>
  </si>
  <si>
    <t>Capacidades dinámicas</t>
  </si>
  <si>
    <t>Desempeño economico, desempeño ambiental, desempeño social</t>
  </si>
  <si>
    <t>No</t>
  </si>
  <si>
    <t>México</t>
  </si>
  <si>
    <t>Morales-Menendez, (2020)</t>
  </si>
  <si>
    <t>Engineering education for smart 4.0 technology: a review</t>
  </si>
  <si>
    <t>Proporcionar información sobre las tendencia futurtas en educación relacionadas con la industria 4.0</t>
  </si>
  <si>
    <t>Señala que la ciberseguridad esencial en el contexto de I4 para garantizar la integridad, confidencialidad y disponibilidad de datos y sistemas, y para mitigar los riesgos asociados a las redes industriales interconectadas.</t>
  </si>
  <si>
    <t>Ataques, diminución de productividad, falsificación, robo.</t>
  </si>
  <si>
    <t>Da a entender algunos desafíos relacionadas con la sostenibilidad, como la reducción del consumo de energía, reducción de gases.</t>
  </si>
  <si>
    <t>Malatji et al-. 2020)</t>
  </si>
  <si>
    <t>Validation of a socio-technical management process for optimising cybersecurity practices</t>
  </si>
  <si>
    <t>Proporcionar un proceso de investigacion socio-tecnica para optimizar las prácticas de ciberseguridad en las empresas</t>
  </si>
  <si>
    <t>Los autores argumentan que la ciberseguridad no solo se trata de implementar medidas técnicas, sino que también es importante considerar los aspectos sociales y organizativos de la seguridad de la información. Por lo tanto, el enfoque socio-técnico se centra en la interacción entre los aspectos técnicos y no técnicos de la seguridad de la información, y busca optimizar ambos para mejorar la seguridad general de los sistemas empresariales.</t>
  </si>
  <si>
    <t>Explicitamente no se menciona, sion embargo, hace referencia a la ciberseguridad como elemento importante para el desarrollo sostenible de las empresas y la sociedad empresarial. Resalta la importancia para proteger la privacidad y derechos de los usuarios, lo que contribuye la sostenibilidad social.</t>
  </si>
  <si>
    <t>Organizacionales: Comunicación, gobernanza de la ciberseguridad, controles de acceso fisico, campañas de sensibilización, estructura organizacional. Tecnicos: Antimalware, antivirus, Politicas de concienciación del usuario.</t>
  </si>
  <si>
    <t>Teoría de los sistemas socio técnicos</t>
  </si>
  <si>
    <t>Soltovski et al-. (2020)</t>
  </si>
  <si>
    <t>Un estudio cuantitativo sobre los riesgos de la industria 4.0 en el contexto industrial: Revisión sistematica de literatura</t>
  </si>
  <si>
    <t>Identificar o cuantificar los principales riesgos acodiados con la implementación de la industria 4.0</t>
  </si>
  <si>
    <t>Se puede inferir que la ciberseguridad es un aspecto importante a considerar en la implementación de la Industria 4.0 desde una perspectiva de sostenibilidad, ya que los riesgos asociados con la conectividad pueden tener impactos negativos en los aspectos ambientales, económicos y sociales de la sostenibilidad.</t>
  </si>
  <si>
    <t>Allen &amp; George (2917)</t>
  </si>
  <si>
    <t>Tripple bottom line accounting for optimizing  natural sustainability</t>
  </si>
  <si>
    <t>Proponer un modelo economico sostenible que equilibre los aspectos positivos del capitalis con las preocupaciones ambientales y los riesgos de ciberseguridad</t>
  </si>
  <si>
    <t>El documento relaciona la ciberseguridad con el desarrollo sostenible al abordar la importancia de la seguridad cibernética en la gestión de la cadena de suministro global de gas natural, reduciendo el riesgo de interrupciones y mejorando la eficiencia y la transparencia en la gestión de la cadena de suministro.</t>
  </si>
  <si>
    <t>Economico: Gananciias, Transparencia, responsabilidad social. Social: Bienestar de los empleados, Participación comunitaria, prácticas laborales. Ambiental: Impacto ambiental, emisiones de carbono, conservación de energial.</t>
  </si>
  <si>
    <t>Modelo del tripple bottom line</t>
  </si>
  <si>
    <t>D'Arcy &amp; Basoglu (2022)</t>
  </si>
  <si>
    <t>The influences of public and institutional pressure on firms cybersecurty disclosures</t>
  </si>
  <si>
    <t>Explorar el impacto de las presiones públicas e institucionales en la divulgación de medidas de ciberseugirdad por parte de las empresas.</t>
  </si>
  <si>
    <t>Teoría de la legitimidad</t>
  </si>
  <si>
    <r>
      <rPr>
        <b/>
        <sz val="10"/>
        <rFont val="Arial"/>
        <family val="2"/>
      </rPr>
      <t>Divulgación sobre ciberseguridad.-</t>
    </r>
    <r>
      <rPr>
        <sz val="10"/>
        <rFont val="Arial"/>
        <family val="2"/>
      </rPr>
      <t xml:space="preserve"> Es la comunidación realizada por las empresas en informes presentados ante organismos reguladores, como la Comisión de valores y Bolsa de EU. Para informarlo a los inversores sobre sus incidentes de ciberseguridad, riesgos y actividad de gestión de riesgos.</t>
    </r>
  </si>
  <si>
    <t xml:space="preserve">El concepto de ciberseguridad lo abordan como una amenaza potencial para la sostenibilidad de la cadena de suministro global de gas natural.  se refiere a la protección de sistemas informáticos, redes y datos contra accesos no autorizados, ataques y daños. Implica implementar medidas para prevenir, detectar y responder a las amenazas cibernéticas y garantizar la confidencialidad, integridad y disponibilidad de la información. </t>
  </si>
  <si>
    <t>Violaciones, virus, seguridad de la información, intrusión, ciberataque, virus informatico, robo de datos, riesgos, pishing, ciberataque.</t>
  </si>
  <si>
    <t>Abdul-Hamid et al., (2021)</t>
  </si>
  <si>
    <t>The drivers of industry 4.0 in a circular economoy: The palm oil industry in Maysia.</t>
  </si>
  <si>
    <t>Explorar los impuslores de la industria 4.0 en la economía circular, especificamente en la industria del aceite de palma en malasia</t>
  </si>
  <si>
    <t>Servicios y tecnologías destinados a proteger a los usuarios, sistemas, equipos, redes y datos industriales de intrusiones ilícitas.</t>
  </si>
  <si>
    <t>Explicitamente no se menciona, pero refiere que la digitalización incluida la tecnología blockchain, puede contribuir a la economía circular y por lo tanto beneficiar la recuperación economica, sostenibilidad social y ambiental.</t>
  </si>
  <si>
    <t>Protección del usuario, sistemas, equipos, redes, datos</t>
  </si>
  <si>
    <t>Ecological modernization theory (EMT)</t>
  </si>
  <si>
    <t>Stakeholders, conciencia sobre sostenibilidad, colaboración en la cadena de suministros, Gestión de residuos, la reducción de emisiones y la conservación de recursos naturales.</t>
  </si>
  <si>
    <t>Ramírez et al. (2022)</t>
  </si>
  <si>
    <t>Teh disclosure of information on cybersecurity in listed companies in latin america - Proposal for a cybersecurity disclosure index</t>
  </si>
  <si>
    <t>Analizar el estado actual de la divulgación de información sobre la ciberseguridad en la región</t>
  </si>
  <si>
    <t>Para el ámbito corporativo, la ciberseguridad se convierte en una responsabilidad empresarial ineludible, y la rendición de cuentas se convierte en una forma de brindar confianza y garantizar la resiliencia frente a los riesgos cibernéticos y las amenazas cibernéticas de alto impacto.</t>
  </si>
  <si>
    <t xml:space="preserve">Gestión de riesgos, incidentes y violaciones. </t>
  </si>
  <si>
    <t>The development and issues of energy-ICT: a Review of literature with economic anda managerial viwpoints</t>
  </si>
  <si>
    <t>Revisión literatura entre la energía y las TIC y ver como la integración de la energía y las TIC puede contribuir al desarrollo de la economía verde</t>
  </si>
  <si>
    <t>Ciberseguridad se refiere a las medidas y prácticas tomadas para proteger los sistemas informáticos, las redes y los datos contra accesos no autorizados, ataques y daños. Implica el uso de tecnologías, procesos y políticas para prevenir, detectar y responder a las amenazas cibernéticas y garantizar la confidencialidad, integridad y disponibilidad de la información y los sistemas.</t>
  </si>
  <si>
    <t>Al proteger los sistemas Energía-TIC de las amenazas cibernéticas, la ciberseguridad contribuye a la estabilidad y seguridad del sector energético, permitiendo la transición hacia una economía energética más ecológica y sustentable</t>
  </si>
  <si>
    <t>X</t>
  </si>
  <si>
    <t>Seguridad, privacidad de datos, leyes y regulaciones, confidencialidad, diposnibilidad y la integridad, privacidad.</t>
  </si>
  <si>
    <t>Huella energetica, carbono, cambio climatico Objetivos de desarrollo sostenible. Gobernanza</t>
  </si>
  <si>
    <t>Hu et al.,  (2022)</t>
  </si>
  <si>
    <t>Sustainebl finance in cybersecurity investment for future profitability under uncertainty</t>
  </si>
  <si>
    <t>determinar la mejor opción de financiamiento sustentable para financiar actividades de I+D en la industria de la ciberseguridad, incluso en condiciones de creciente incertidumbre.</t>
  </si>
  <si>
    <t>Teoría institucional</t>
  </si>
  <si>
    <t>Implica el desarrollo e implementación de tecnologías y estrategias para prevenir y mitigar los ciberataques, el hacking y las brechas de ciberseguridad.</t>
  </si>
  <si>
    <t>Dimensiones de Sostenibilidad</t>
  </si>
  <si>
    <t>I+D en ciberseguridad.</t>
  </si>
  <si>
    <t>Al salvaguardar los datos y los sistemas, la ciberseguridad asegura la continuidad de las operaciones, evitando interrupciones que puedan tener impactos ambientales, sociales y económicos negativos. Ademas contribuye a los objetivos de desarrollo sustentable como garantizar una infraestrcutrua resiliente y promover una industrialización inclusiva y sustentable, están respaldados  por sólidas medidas de ciberseguridad</t>
  </si>
  <si>
    <t>Sustainable cybersecurity. Applying lessons from the green movement to managing cyberattacks.</t>
  </si>
  <si>
    <t>El objetivo de la investigación es argumentar que las organizaciones deben tratar la ciberseguridad como una cuestión de responsabilidad social corporativa (RSC) para salvaguardar a sus clientes y al público, similar al papel que desempeñan las empresas en el fomento de la sustentabilidad.</t>
  </si>
  <si>
    <t>Argumentan que las organizaciones deben tratar la ciberseguridad como una cuestión de responsabilidad social corporativa (RSC) para salvaguardar a sus clientes y al público, similar al papel que desempeñan las empresas en el fomento de la sustentabilidad</t>
  </si>
  <si>
    <t xml:space="preserve">confidencialidad, itegridad, disponibilidad, consistencia, control y Adutoria para genera confianza. </t>
  </si>
  <si>
    <t>Evaluación integrada de politicas publicas, sostenibilidad ambiental, equidad intergeneracional, participación politica, responsabilidad intergeneracional</t>
  </si>
  <si>
    <t>Shackelford</t>
  </si>
  <si>
    <t>Shoul cybersecurity be a human right? Exploring the Shared responsibillity of cyberpeace.</t>
  </si>
  <si>
    <t>investigar los matices del debate sobre si la ciberseguridad debe ser reconocida como un derecho humano y analizar las implicaciones de tal designación en las organizaciones.</t>
  </si>
  <si>
    <t>se refiere a la protección de los sistemas informáticos y las redes contra el acceso no autorizado, el robo de datos, la interrupción del servicio y otros tipos de ataques cibernéticos. El documento explora cómo la ciberseguridad se relaciona con los derechos humanos y la paz cibernética, y cómo se puede mejorar la ciberseguridad a nivel nacional e internacional.</t>
  </si>
  <si>
    <t>se habla de la necesidad de un enfoque de ciberseguridad sostenible que busque las mejores prácticas del sector público y privado para construir una cultura global de ciberseguridad. Se argumenta que esto puede ayudar a reducir las amenazas de conflicto, crimen y espionaje cibernético a niveles comparables con otros riesgos de seguridad nacional y empresarial. En general, el documento sugiere que la ciberseguridad es un componente importante del desarrollo sostenible y la paz cibernética.</t>
  </si>
  <si>
    <t>vulnerabilidad técnica, fallas de hardware, problemas de configuración, leyes y regulaciones, privacidad, protección de datos, violaciones de seguridad cibernetica, censura, ciberpaz</t>
  </si>
  <si>
    <t>Gobernanza policentrica</t>
  </si>
  <si>
    <t>Responsabilidad social corporativa</t>
  </si>
  <si>
    <t>Polverini et al (2018).</t>
  </si>
  <si>
    <t>Respurce efficiency, privacy, and security by design: a first experience on enterprise servers and data storage products triggered by a apolicy process</t>
  </si>
  <si>
    <t>Explorar el potencial de combinar la eficiencia de recursos, la protección de datos y la ciberseguridad en servidores empresariales y dispositivos de almacenamiento de datos.</t>
  </si>
  <si>
    <t>Privacidad, protección de datos, infraestructural digital.</t>
  </si>
  <si>
    <t>Eficiencia de recursos, reducción de impacto ambientales.</t>
  </si>
  <si>
    <t>Seguridad, ataque, vulnerabilidad, amenaza, privacidad, pishing, defensa, ciberataque, inteligencia, malicioso, detección, sofisticado, hacking, software, seguro, nube, informacón, digital, tactico, crimen, respuesta, detección, analiticos, regulación, redes, internet, accesibilidad, aplicabilidad, digizatrlización,</t>
  </si>
  <si>
    <t>Ciberseguridad, es decir, el conjunto de tecnologías que permiten la seguridad de los datos, almacenamiento y transferencia.</t>
  </si>
  <si>
    <t>Huella ambiental</t>
  </si>
  <si>
    <t>Merging two revolutions: A human-artificlal intelligence method of study how sustainability and Industry 4.0</t>
  </si>
  <si>
    <t>Fostering awareness on environmentally sustainablke technological solutions for the Post-Harvest food supply chain</t>
  </si>
  <si>
    <t>aumentar la conciencia global entre las micro, pequeñas y medianas empresas agroindustriales sobre la adopción de soluciones tecnológicas innovadoras y ambientalmente sostenibles para la cadena de suministro de alimentos poscosecha.</t>
  </si>
  <si>
    <t>La ciberseguridad juega un papel crucial en el logro del desarrollo sustentable, particularmente en sectores como la logística, la cadena de suministro y la agricultura. Garantiza la protección de la infraestructura, los datos y los sistemas críticos, que son esenciales para el funcionamiento eficiente y seguro de estos sectores, y jurgan un papel vital en el logro de los objetivos de desarrollo sostenible</t>
  </si>
  <si>
    <t>Digitalización de la industria, logistica asociada, estrategias, mititgación de rtiesgos y protección de activos.</t>
  </si>
  <si>
    <t>Economia circular, cadena de suministro de alimentos.</t>
  </si>
  <si>
    <t>Examinar los riesgos de ciberseguridad asociados a la colaboración entre bancos y empresas fintech,</t>
  </si>
  <si>
    <t>Ciberseguridad se refiere a las medidas y prácticas tomadas para proteger los sistemas informáticos, las redes y los datos contra accesos no autorizados, ataques y daños. Implica la protección de los activos de información y tecnología contra amenazas cibernéticas, como piratería, violaciones de datos, malware y ataques de phishing</t>
  </si>
  <si>
    <t>Las amenazas de ciberseguridad ponen en riesgo constante los activos e información de corporaciones, instituciones, gobiernos e individuos, incluidas las instituciones financieras, que pueden tener implicaciones para el desarrollo sostenible</t>
  </si>
  <si>
    <t>Sistemas de encriptación, integridad de los datos, computación en la nube.</t>
  </si>
  <si>
    <t>Litvineko (2020)</t>
  </si>
  <si>
    <t>Digital economy as a factor in the techbological development of the mineral sector</t>
  </si>
  <si>
    <t xml:space="preserve">La cibersguridad es el estado estable de protección de la información, sus portadores e infraestructura, lo que garantiza la integridad y estabilidad de los procesos relacionados con la información frente a impactos naturales, artificiales, intencionales o no intencionales. Los impactos son amenazas de seguridad de la información que pueden dañar a los sujetos de las relaciones de información. </t>
  </si>
  <si>
    <t>Presentar tecnología básica que contribye al desarrollo sostenible, desde la exploración y la previsión de la producción hasta la planificación sostenible y la distribución de recursos materiales y energeticos basados en datos en tiempo real.</t>
  </si>
  <si>
    <t>profundiza en aspectos como el desarrollo de sistemas de procesamiento de minerales integrados y avanzados, el uso eficiente de recursos energéticos y materiales, y el manejo de residuos industriales y domésticos, resaltando el papel de la digitalización y la integración de datos, procesos y usuarios en la industria minera para lograr avances científicos y tecnológicos. Asimismo, subraya cómo la aplicación de tecnologías digitales puede impulsar el desarrollo sostenible a lo largo de toda la cadena de valor, desde la exploración y producción hasta la planificación y distribución sostenible de recursos. En resumen, el estudio contribuye significativamente al tema de la ciberseguridad y el desarrollo sostenible en el sector mineral al proporcionar una visión integral de cómo la tecnología digital puede mejorar la eficiencia, la seguridad y la sostenibilidad en el uso de recursos minerales.</t>
  </si>
  <si>
    <t>Confiabilidad, seguridad, almacenamiento y uso de datos en el sector mineral.</t>
  </si>
  <si>
    <t>Destaca la necesidad de la planeación sustentable, distribución de recursos materiales y energeticos, desarrollo de infraestructura como energía limpia, energias renovables, eficiencia energetica e inversión. Menciona la necesidad de la necesidad de una capacitación alta de la industrisa minera que aborde factores tecnicos, economicos, ambientales, de gobernanza y sociales.</t>
  </si>
  <si>
    <t>Ciberseguridad es un concepto importante en el contexto de las tecnologías blockchain y su aplicación en la industria automotriz. Blockchain puede mejorar la seguridad, la privacidad y la integridad de los datos, proporcionando un mayor nivel de ciberseguridad a la industria</t>
  </si>
  <si>
    <t>Fraga-Lamas &amp; Fernández-Caramés et al., (2019)</t>
  </si>
  <si>
    <t xml:space="preserve">La ciberseguridad está relacionada con el desarrollo sustentable, ya que juega un papel crucial para garantizar la viabilidad y resiliencia a largo plazo de los sistemas e infraestructuras digitales.
Al mejorar la seguridad, la privacidad y la integridad de los datos, las tecnologías blockchain pueden contribuir al desarrollo sostenible al proporcionar una base segura para diversas industrias, incluido el sector automotriz.
El uso de blockchain en la industria automotriz puede mejorar la seguridad de los datos, la privacidad, el anonimato, la trazabilidad y la rendición de cuentas, lo que lleva a un mayor nivel de ciberseguridad.
</t>
  </si>
  <si>
    <t>Cifrado, autenticación, control de acceso, seguridad de la red, politicas de seguridad, gestión de riesgos, respuesta a incidentes, conciencia y capacitación, resiliencia, dimensiones legalres y regulatorias, comportamiento de los usuarios, ingenieria social, psicologia de las ciberamenazas. Costos de implementación, impacto de los ciberataques, ROI en soluciones de ciberseguridad, infraestructura critica.</t>
  </si>
  <si>
    <t>Gestión de la cadena de suministros, reducción de gases, gestión sostenible, resiliencia a los impactos ambientales y sociales.</t>
  </si>
  <si>
    <t>A review on blockchain tecechnologies for an advanced and cyber-resilient automotive industry</t>
  </si>
  <si>
    <t xml:space="preserve">El objetivo de la investigación es presentar una visión global sobre cómo la tecnología blockchain puede transformar radicalmente la industria automotriz y abordar algunos de sus desafíos actuales. </t>
  </si>
  <si>
    <t>En el contexto del comercio electrónico y las transacciones en línea, la ciberseguridad es crucial para garantizar la privacidad y seguridad de la información del cliente y para mantener la confianza de los clientes en la realización de negocios en línea</t>
  </si>
  <si>
    <t>E-Commerce Liability and Security Breaches in Mobile payment for e-business sustainability</t>
  </si>
  <si>
    <t>El objetivo de la investigación es investigar cuestiones de responsabilidad en transacciones electrónicas cuando se producen violaciones de seguridad o privacidad con el fin de mejorar la sustentabilidad de los negocios electrónicos.</t>
  </si>
  <si>
    <t>Chun (2019)</t>
  </si>
  <si>
    <t>ayuda a proteger la información confidencial de los clientes, mantener la privacidad y prevenir el robo de identidad, fomentando así un ecosistema digital seguro y confiable. Al abordar los desafíos de la ciberseguridad y garantizar la resiliencia de los sistemas digitales, se pueden lograr objetivos de desarrollo sostenible relacionados con la innovación, el crecimiento económico y el bienestar social</t>
  </si>
  <si>
    <t xml:space="preserve"> Protección de datos personales y financieros
- Prevención de fraudes y delitos cibernéticos
- Seguridad de la infraestructura de red y sistemas informáticos
- Protección contra virus, malware y otros riesgos cibernéticos
- Gestión de contraseñas y autenticación de usuarios
- Políticas de privacidad y Seguridad de la información
- Capacitación y concientización de los usuarios sobre la Seguridad en línea
- Cumplimiento de las leyes y regulaciones de Seguridad cibernética
- Gestión de incidentes de Seguridad y respuesta a emergencias</t>
  </si>
  <si>
    <t>Analizar como las capacidades de digitalización impulsan ciberesiliencia en las organizaciones.</t>
  </si>
  <si>
    <t>Digitalization capabiolities for sustasinable cybereslience: A conceptual framework</t>
  </si>
  <si>
    <t>Annarelly &amp; Palombi  (2021)</t>
  </si>
  <si>
    <r>
      <rPr>
        <b/>
        <sz val="10"/>
        <rFont val="Arial"/>
        <family val="2"/>
      </rPr>
      <t xml:space="preserve">ciberresiliencia, </t>
    </r>
    <r>
      <rPr>
        <sz val="10"/>
        <rFont val="Arial"/>
      </rPr>
      <t>que es la capacidad de anticipar, resistir, recuperarse y adaptarse a eventos cibernéticos adversos. Las capacidades de digitalización juegan un papel importante en el impulso de la ciberresiliencia. </t>
    </r>
  </si>
  <si>
    <t>La integración de capacidades de digitalización, como las capacidades informativas en línea, la utilización heterogénea de recursos, el aprendizaje continuo y la reconfiguración oportuna de los recursos, pueden impulsar la ciberresiliencia y mejorar la sostenibilidad de las organizaciones frente a las amenazas cibernéticas.</t>
  </si>
  <si>
    <t>Resiliencia cibernetica o ciberresiliencia, capacidad de digitalizacion.</t>
  </si>
  <si>
    <t>Sostenibilidad empresarial.</t>
  </si>
  <si>
    <t>Cybersecurty and sustainable development</t>
  </si>
  <si>
    <t>Sulich et al (2021)</t>
  </si>
  <si>
    <t>El objetivo de la investigación es analizar la relación entre la ciberseguridad y el desarrollo sustentable en redes interorganizacionales, específicamente en el Sector de Bienes y Servicios Ambientales (EGSS) en diferentes países de la UE. </t>
  </si>
  <si>
    <t>El concepto de ciberseguridad está relacionado, entre otras cosas, con la protección del espacio de procesamiento de información y las interacciones que tienen lugar en las redes de las TI.</t>
  </si>
  <si>
    <t>se menciona que la ciberseguridad es esencial para garantizar la protección de las TIC y la información que manejan, y que la falta de seguridad puede ser un obstáculo importante para el desarrollo sostenible. En resumen, la ciberseguridad es un elemento indispensable para el éxito de la revolución tecnológica verde y para lograr los objetivos de desarrollo sostenible. Las medidas de ciberseguridad ayudan a contrarrestar los ataques de grupos delictivos y a prevenir la penetración de entidades hostiles, salvaguardando así los esfuerzos de desarrollo sustentable.</t>
  </si>
  <si>
    <t xml:space="preserve">Protección del medio ambiente, equidad social, viabilidad economica. </t>
  </si>
  <si>
    <t>Tecnicos, legales, organizacionales y culturales. Ciberseguridad verde.</t>
  </si>
  <si>
    <t>Mucrhc et al., (2018)</t>
  </si>
  <si>
    <t>Cyberbiosecrutiy: An emerging new discipline to help safeguard the bioeconomy</t>
  </si>
  <si>
    <t>El objetivo de la investigación es proponer y establecer ciberbioseguridad como una nueva disciplina que englobe la ciberseguridad, la ciberseguridad física y la bioseguridad para salvaguardar la bioeconomía. </t>
  </si>
  <si>
    <r>
      <t>La</t>
    </r>
    <r>
      <rPr>
        <b/>
        <sz val="10"/>
        <rFont val="Arial"/>
        <family val="2"/>
      </rPr>
      <t xml:space="preserve"> ciberbioseguridad</t>
    </r>
    <r>
      <rPr>
        <sz val="10"/>
        <rFont val="Arial"/>
        <family val="2"/>
      </rPr>
      <t xml:space="preserve"> es una disciplina emergente que se define como "la comprensión de las vulnerabilidades a la vigilancia no deseada, intrusiones y actividades maliciosas y dañinas que pueden ocurrir dentro o en las interfaces de sistemas de ciencias de la vida y médicas, cibernéticos, ciberfísicos, de cadena de suministro e infraestructura mezclados, y el desarrollo e institución de medidas para prevenir, proteger, mitigar, investigar y atribuir tales amenazas en lo que respecta a la seguridad, la competitividad y la resiliencia</t>
    </r>
  </si>
  <si>
    <t>la ciberbioseguridad juega un papel crucial en la salvaguardia de la bioeconomía y el desarrollo sostenible de sectores dependientes de sistemas biológicos y biomédicos, asegurando su utilización segura y minimizando al mismo tiempo los riesgos y posibles daños.</t>
  </si>
  <si>
    <t>Bioseguridad, seguridad de la cadena de suministro, privacidad y confidencialidad de los datos, evaluación y manejo de riesgos, consideraciones regulatoria y legales.</t>
  </si>
  <si>
    <t>Sustentabilidad ambiental, equidad social e inclusividad, viabilidad economica, gobernanza e instituciones.</t>
  </si>
  <si>
    <t>Arcuri et al-. (2020)</t>
  </si>
  <si>
    <t>Cyberatacks on hospitality sector: stock market reaction</t>
  </si>
  <si>
    <t>El objetivo de la investigación es analizar el impacto de los ciberataques en la rentabilidad de las acciones de las empresas que operan en el sector hotelero. </t>
  </si>
  <si>
    <t>Las fuentes proporcionadas discuten la relación entre la ciberseguridad y el desarrollo sustentable, destacando la importancia de la ciberseguridad para lograr los ODS y el posible impacto negativo de los ciberataques en el valor económico y el crecimiento del sector hotelero</t>
  </si>
  <si>
    <t>Confidencialidad, Integridad, Disponibilidad, Gestión de riesgos, respuesta a incidentes, infraestructura de seguridad.</t>
  </si>
  <si>
    <t>Mohsin et al-. (2022)</t>
  </si>
  <si>
    <t>Impact of cybersecurity measures on improving institutional gobernance and digitalization for sustainable healthcare</t>
  </si>
  <si>
    <t>En el contexto de la atención médica, las medidas de ciberseguridad son cruciales para garantizar la seguridad y privacidad de los datos confidenciales del paciente, así como el buen funcionamiento de los sistemas digitales de salud.</t>
  </si>
  <si>
    <t>Las medidas efectivas de ciberseguridad en la atención médica mejoran los sistemas de gestión de datos, los servicios en línea y los servicios seguros de Internet, lo que lleva a servicios de salud eficientes y seguros, que son esenciales para el desarrollo sostenible.</t>
  </si>
  <si>
    <t>Protección de datos, firewall, detección de amenazas, gestión de vbulnerabilidades</t>
  </si>
  <si>
    <t xml:space="preserve">Gobernanza y capacidad institucional: fortalecer las instituciones, promover la transparencia, la rendición de cuentas y las prácticas de buena gobernanza para apoyar los esfuerzos de desarrollo sustentable. </t>
  </si>
  <si>
    <t>Muhammad et al (2023)</t>
  </si>
  <si>
    <t>Emerging Cybersecurity and Privacy Threats to Electric Vehicles and their impact on human and environmental sustainability</t>
  </si>
  <si>
    <t>El objetivo de la investigación es proporcionar un análisis sistemático de la sustentabilidad de los vehículos eléctricos (EV) y las posibles amenazas de ciberseguridad que enfrentan, así como los mecanismos de defensa correspondientes.</t>
  </si>
  <si>
    <t>la ciberseguridad es la práctica de proteger redes, sistemas y programas de ataques cibernéticos.</t>
  </si>
  <si>
    <t>Los vehículos eléctricos sirven en múltiples dominios de la sostenibilidad y, en un nivel más amplio, la sostenibilidad se puede dividir en tres dominios principales (también denominados a veces objetivos de sostenibilidad), como (1) vida y bienestar, (2) entorno seguro y ( 3) innovación y desarrollo</t>
  </si>
  <si>
    <t>Confidencialidad, integridad, y disponibilidad de los datos y stemas. Madurez de la seguridad, capacidad des respuesta a incidentes, eficacia de los controles. Seguridad de la red, seguridad del software y seguridad de los datos.</t>
  </si>
  <si>
    <t>Innovación y desarrollo</t>
  </si>
  <si>
    <t>Cybersecurity Skills among European High-School Students:
A New Approach in the Design of Sustainable Educational
Development in Cybersecurity</t>
  </si>
  <si>
    <t> abordar la necesidad de enfoques innovadores e interactivos para la educación en ciberseguridad a nivel de secundaria, con el fin de construir las habilidades requeridas para una educación sostenible y un desarrollo social más efectivos</t>
  </si>
  <si>
    <t>La educación y concientización eficaces en materia de ciberseguridad son cruciales para que las personas y las organizaciones comprendan los riesgos y adopten las mejores prácticas para mitigarlos.</t>
  </si>
  <si>
    <t>El documento se enfoca en el concepto de ciberseguridad y su importancia en la educación y el desarrollo sostenible.</t>
  </si>
  <si>
    <t>Conciencia sobre ciberseguridad, seguridad en la compra en línea, habilidades en ciberseguridad, conocimientos, experiencia, privacidad, protección de datos, seguridad en linea.</t>
  </si>
  <si>
    <t>Educación</t>
  </si>
  <si>
    <t>Barriers and enablers for the use of digital technologies for sustainable agricultural development and food security - Learning from cases in Mali</t>
  </si>
  <si>
    <t>Capacidadea y habilidades digitales, seguridad en dispositivos, infraestructura y servicios de apoto.</t>
  </si>
  <si>
    <t>Tecnologías digitales en la agricultura sostenible y seguridad alimentaria.</t>
  </si>
  <si>
    <t>El objetivo de la investigación es evaluar las iniciativas de digitalización en la agricultura en Malí y comprender cómo la digitalización puede contribuir al desarrollo agrícola sustentable y a la seguridad alimentaria.</t>
  </si>
  <si>
    <t>En el contexto de la agricultura, la ciberseguridad es importante para la adopción e implementación de tecnologías digitales en prácticas agrícolas, como la agricultura de precisión y la toma de decisiones basada en datos.</t>
  </si>
  <si>
    <t>Riesgos de privacidad, emiisones de gases de efecto invernadero, riesgos de seguridad</t>
  </si>
  <si>
    <t>Infraestructura de transporte</t>
  </si>
  <si>
    <t>El objetivo de la investigación es analizar los riesgos de privacidad y ciberseguridad asociados a los vehículos autónomos (AVs) en el contexto de ciudades inteligentes y sustentables.</t>
  </si>
  <si>
    <t>el “acceso seguro y asequible a las redes globales” como criterio clave para el progreso social y económico, garantizar la ciberseguridad y la privacidad mientras se “expande el acceso a Internet y se inculcan los derechos humanos” es vital para el desarrollo sostenible</t>
  </si>
  <si>
    <t>Autonomous vehicles for smart and sustainable cities: An in-depth exploration of privacy and cybersecurity implications</t>
  </si>
  <si>
    <t>La ciberseguridad es la protección, de la integridad, confidencialidad y accesibildad de la información.</t>
  </si>
  <si>
    <t>La investigación tiene como objetivo identificar, caracterizar y clasificar las amenazas de ciberseguridad y sus fuentes para establecer un ciberecosistema sustentable.</t>
  </si>
  <si>
    <r>
      <rPr>
        <b/>
        <sz val="10"/>
        <rFont val="Arial"/>
        <family val="2"/>
      </rPr>
      <t xml:space="preserve">Ciberseguridad sustentable.- </t>
    </r>
    <r>
      <rPr>
        <sz val="10"/>
        <rFont val="Arial"/>
        <family val="2"/>
      </rPr>
      <t>La ciberseguridad sustentable se refiere a la implementación de medidas de ciberseguridad a largo plazo, resilientes y efectivas que respalden los objetivos del desarrollo sustentable.</t>
    </r>
  </si>
  <si>
    <t>La integración de tecnologías emergentes como blockchain, inteligencia artificial y aprendizaje automático en ciberseguridad mejora la efectividad y eficiencia de las medidas de seguridad, apoyando los esfuerzos de desarrollo sostenible.</t>
  </si>
  <si>
    <t>Sadik et al., (2020)</t>
  </si>
  <si>
    <t>Activos, amenazas, vulnerabilidades, riesgo, evaluación, mitigación, resiliencia</t>
  </si>
  <si>
    <t>Seguridad sostenible, ciberseguridad sustentable</t>
  </si>
  <si>
    <t>Cassota &amp; Sidortov (2019)</t>
  </si>
  <si>
    <t>Susatainable cybersecurity? Rethinking approaches to protecting energy infraestrucxture in the European High North</t>
  </si>
  <si>
    <t>El objetivo de la investigación es explorar la necesidad de un marco jurídico coherente y cohesivo que rija la prevención y respuesta a las amenazas a la infraestructura crítica (CI) sujeta a condiciones excepcionalmente críticas de infraestructura (ECIC) y proponer principios rectores para desarrollar dicho marco.</t>
  </si>
  <si>
    <t>La ciberseguridad sostenible implica la adopción de prácticas y tecnologías que no solo protejan los sistemas informáticos y las redes, sino que también minimicen su impacto ambiental y social, y promuevan la resiliencia a largo plazo.</t>
  </si>
  <si>
    <r>
      <rPr>
        <b/>
        <sz val="10"/>
        <rFont val="Arial"/>
        <family val="2"/>
      </rPr>
      <t>el concepto de ciberseguridad sostenible o sustentable</t>
    </r>
    <r>
      <rPr>
        <sz val="10"/>
        <rFont val="Arial"/>
      </rPr>
      <t xml:space="preserve"> se refiere a la integración de la ciberseguridad en un marco más amplio de desarrollo sostenible, que incluye la protección del medio ambiente, la equidad social y el crecimiento económico</t>
    </r>
  </si>
  <si>
    <t>Infraestructura cristica, sector energetico, gobernanza</t>
  </si>
  <si>
    <t>Fan et al-. (2019)</t>
  </si>
  <si>
    <t>Supporting sustainable maintenance of substations under cyber-threats: and evaluation method of cybersecurity risk for power CPS</t>
  </si>
  <si>
    <t>El objetivo de la investigación es proponer un marco matemático para evaluar el riesgo de ciberseguridad de los sistemas ciberfísicos (CPS) de energía y crear planes de mantenimiento sustentable para sistemas de auto subestaciones (SAs) bajo amenazas cibernéticas</t>
  </si>
  <si>
    <t>a ciberseguridad es esencial para garantizar la seguridad y la estabilidad de las infraestructuras críticas, proteger el medio ambiente y mejorar la eficiencia energética, lo que contribuye al desarrollo sostenible. Aunque tambien las medidas de ciberseguridad promueven la resiliencia de los sistemas de energía, prmitiendoles resistir y recuperarse de los ciberataques, minimizando su impacto en los esfuerzos de desarrollo sustentable.</t>
  </si>
  <si>
    <t>Confidencialidad, integridad, disponibilidad de la información, los riesgos, detección y prevencnión de intrusiones. Autenticación, y autorización de usuarios y dispositivos, gestión de vulnerabilidades, educación y concienciación de los usuarios.</t>
  </si>
  <si>
    <t>Energía</t>
  </si>
  <si>
    <t>Methodological Perspective for Assessing European Consumers’
Awareness of Cybersecurity and Sustainability in E-Commerce</t>
  </si>
  <si>
    <t>D'Adamo et al (2021)</t>
  </si>
  <si>
    <t>La ciberseguridad es importante para garantizar la privacidad y la seguridad de la información personal y financiera de los usuarios, así como para proteger la integridad de los sistemas y la infraestructura crítica. En el contexto del comercio electrónico, la ciberseguridad es esencial para garantizar la confianza de los consumidores en las transacciones en línea y para protegerlos de posibles fraudes y estafas.</t>
  </si>
  <si>
    <t>En el contexto del comercio electrónico, la ciberseguridad es importante para garantizar la confianza de los consumidores en las transacciones en línea y para protegerlos de posibles fraudes y estafas, lo que a su vez puede fomentar el crecimiento sostenible del comercio electrónico</t>
  </si>
  <si>
    <t>Protección de datos, prevención de ataques, seguridad en las transacciones, confianza</t>
  </si>
  <si>
    <t>Recopilar, integrar y procesar datos de diferentes fuentes para interpretar las actitudes de los consumidores europeos hacia la ciberseguridad y la sostenibilidad durante el comercio electrónico.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</si>
</sst>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0"/>
      <name val="Arial"/>
      <family val="2"/>
    </font>
    <font>
      <b/>
      <sz val="18"/>
      <name val="Arial"/>
      <family val="2"/>
    </font>
    <font>
      <b/>
      <sz val="26"/>
      <name val="Arial"/>
      <family val="2"/>
    </font>
    <font>
      <b/>
      <sz val="28"/>
      <name val="Arial"/>
      <family val="2"/>
    </font>
    <font>
      <sz val="9"/>
      <color indexed="81"/>
      <name val="Tahoma"/>
      <family val="2"/>
    </font>
    <font>
      <b/>
      <sz val="9"/>
      <color indexed="81"/>
      <name val="Tahoma"/>
      <family val="2"/>
    </font>
    <font>
      <b/>
      <sz val="36"/>
      <name val="Arial"/>
      <family val="2"/>
    </font>
    <font>
      <sz val="14"/>
      <name val="Arial"/>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ck">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9">
    <xf numFmtId="0" fontId="0" fillId="0" borderId="0" xfId="0"/>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0" fillId="0" borderId="1" xfId="0" applyBorder="1" applyAlignment="1">
      <alignment vertical="top" wrapText="1"/>
    </xf>
    <xf numFmtId="0" fontId="0" fillId="2" borderId="1" xfId="0" applyFill="1" applyBorder="1" applyAlignment="1">
      <alignment vertical="top" wrapText="1"/>
    </xf>
    <xf numFmtId="0" fontId="8" fillId="0" borderId="1" xfId="0" applyFont="1" applyBorder="1" applyAlignment="1">
      <alignment horizontal="center" vertical="center" wrapText="1"/>
    </xf>
    <xf numFmtId="0" fontId="0" fillId="3" borderId="1" xfId="0" applyFill="1" applyBorder="1" applyAlignment="1">
      <alignment vertical="center" wrapText="1"/>
    </xf>
    <xf numFmtId="0" fontId="5" fillId="3" borderId="1" xfId="0" applyFont="1" applyFill="1" applyBorder="1" applyAlignment="1">
      <alignment horizontal="center" vertical="center" wrapText="1"/>
    </xf>
    <xf numFmtId="0" fontId="0" fillId="3" borderId="1" xfId="0" applyFill="1" applyBorder="1" applyAlignment="1">
      <alignment vertical="top" wrapText="1"/>
    </xf>
    <xf numFmtId="0" fontId="2" fillId="0" borderId="1" xfId="0" applyFont="1" applyBorder="1" applyAlignment="1">
      <alignment vertical="top" wrapText="1"/>
    </xf>
    <xf numFmtId="0" fontId="2" fillId="2" borderId="1" xfId="0" applyFont="1" applyFill="1" applyBorder="1" applyAlignment="1">
      <alignment vertical="top" wrapText="1"/>
    </xf>
    <xf numFmtId="0" fontId="0" fillId="3" borderId="1" xfId="0" applyFill="1" applyBorder="1" applyAlignment="1">
      <alignment horizontal="center" vertical="center" wrapText="1"/>
    </xf>
    <xf numFmtId="0" fontId="2" fillId="3" borderId="1" xfId="0" applyFont="1" applyFill="1" applyBorder="1" applyAlignment="1">
      <alignment vertical="top" wrapText="1"/>
    </xf>
    <xf numFmtId="0" fontId="0" fillId="0" borderId="3" xfId="0" applyBorder="1" applyAlignment="1">
      <alignment vertical="top" wrapText="1"/>
    </xf>
    <xf numFmtId="0" fontId="2" fillId="0" borderId="2" xfId="0" applyFont="1" applyBorder="1" applyAlignment="1">
      <alignment vertical="top" wrapText="1"/>
    </xf>
    <xf numFmtId="0" fontId="2" fillId="3" borderId="3" xfId="0" applyFont="1"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0" fillId="2" borderId="3" xfId="0" applyFill="1" applyBorder="1" applyAlignment="1">
      <alignment vertical="top" wrapText="1"/>
    </xf>
    <xf numFmtId="0" fontId="2" fillId="2" borderId="2" xfId="0" applyFont="1" applyFill="1" applyBorder="1" applyAlignment="1">
      <alignment vertical="top" wrapText="1"/>
    </xf>
    <xf numFmtId="0" fontId="2" fillId="0" borderId="3" xfId="0" applyFont="1" applyBorder="1" applyAlignment="1">
      <alignment vertical="top" wrapText="1"/>
    </xf>
    <xf numFmtId="0" fontId="0" fillId="0" borderId="2" xfId="0" applyBorder="1" applyAlignment="1">
      <alignment vertical="top" wrapText="1"/>
    </xf>
    <xf numFmtId="0" fontId="2" fillId="2" borderId="3" xfId="0" applyFont="1" applyFill="1" applyBorder="1" applyAlignment="1">
      <alignment vertical="top" wrapText="1"/>
    </xf>
    <xf numFmtId="0" fontId="2" fillId="3" borderId="3" xfId="0" applyFont="1"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vertical="top"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2" borderId="2" xfId="0" applyFont="1" applyFill="1" applyBorder="1" applyAlignment="1">
      <alignment horizontal="center" vertical="center" wrapText="1"/>
    </xf>
    <xf numFmtId="0" fontId="0" fillId="3" borderId="2" xfId="0" applyFill="1" applyBorder="1" applyAlignment="1">
      <alignment vertical="center" wrapText="1"/>
    </xf>
    <xf numFmtId="0" fontId="5" fillId="3" borderId="2" xfId="0" applyFont="1" applyFill="1" applyBorder="1" applyAlignment="1">
      <alignment horizontal="center" vertical="center" wrapText="1"/>
    </xf>
    <xf numFmtId="0" fontId="0" fillId="2" borderId="2" xfId="0" applyFill="1" applyBorder="1" applyAlignment="1">
      <alignment vertical="top"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2" borderId="4" xfId="0" applyFont="1" applyFill="1" applyBorder="1" applyAlignment="1">
      <alignment vertical="top" wrapText="1"/>
    </xf>
    <xf numFmtId="0" fontId="0" fillId="0" borderId="4" xfId="0" applyBorder="1" applyAlignment="1">
      <alignment vertical="top" wrapText="1"/>
    </xf>
    <xf numFmtId="0" fontId="2" fillId="3" borderId="4" xfId="0" applyFont="1" applyFill="1" applyBorder="1" applyAlignment="1">
      <alignment vertical="center" wrapText="1"/>
    </xf>
    <xf numFmtId="0" fontId="0" fillId="3" borderId="4" xfId="0" applyFill="1" applyBorder="1" applyAlignment="1">
      <alignment vertical="top" wrapText="1"/>
    </xf>
    <xf numFmtId="0" fontId="2" fillId="3" borderId="4" xfId="0" applyFont="1" applyFill="1" applyBorder="1" applyAlignment="1">
      <alignment vertical="top" wrapText="1"/>
    </xf>
    <xf numFmtId="0" fontId="0" fillId="0" borderId="5" xfId="0" applyBorder="1" applyAlignment="1">
      <alignment vertical="top" wrapText="1"/>
    </xf>
    <xf numFmtId="0" fontId="2"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0" borderId="4" xfId="0" applyFont="1" applyBorder="1" applyAlignment="1">
      <alignment vertical="center" wrapText="1"/>
    </xf>
    <xf numFmtId="0" fontId="2" fillId="2" borderId="4" xfId="0" applyFont="1" applyFill="1" applyBorder="1" applyAlignment="1">
      <alignment vertical="center" wrapText="1"/>
    </xf>
    <xf numFmtId="0" fontId="0" fillId="0" borderId="4" xfId="0" applyBorder="1" applyAlignment="1">
      <alignment vertical="center" wrapText="1"/>
    </xf>
    <xf numFmtId="0" fontId="9" fillId="0" borderId="4" xfId="0" applyFont="1" applyBorder="1" applyAlignment="1">
      <alignment vertical="center"/>
    </xf>
    <xf numFmtId="0" fontId="2" fillId="2" borderId="4" xfId="0" applyFont="1" applyFill="1" applyBorder="1" applyAlignment="1">
      <alignment horizontal="center" vertical="center" wrapText="1"/>
    </xf>
    <xf numFmtId="0" fontId="0" fillId="0" borderId="4" xfId="0" applyBorder="1" applyAlignment="1">
      <alignment horizontal="center" vertical="center" wrapText="1"/>
    </xf>
    <xf numFmtId="0" fontId="0" fillId="2" borderId="4" xfId="0" applyFill="1" applyBorder="1" applyAlignment="1">
      <alignment horizontal="center" vertical="center" wrapText="1"/>
    </xf>
    <xf numFmtId="0" fontId="0" fillId="3" borderId="4" xfId="0" applyFill="1" applyBorder="1" applyAlignment="1">
      <alignment horizontal="center" vertical="center" wrapText="1"/>
    </xf>
    <xf numFmtId="0" fontId="1" fillId="0" borderId="6" xfId="0" applyFont="1" applyBorder="1" applyAlignment="1">
      <alignment horizontal="center" vertical="center" wrapText="1"/>
    </xf>
    <xf numFmtId="0" fontId="2" fillId="0" borderId="6" xfId="0" applyFont="1" applyBorder="1" applyAlignment="1">
      <alignment horizontal="center" vertical="center" wrapText="1"/>
    </xf>
    <xf numFmtId="0" fontId="0" fillId="0" borderId="7" xfId="0" applyBorder="1" applyAlignment="1">
      <alignment vertical="top" wrapText="1"/>
    </xf>
    <xf numFmtId="0" fontId="0" fillId="0" borderId="8" xfId="0" applyBorder="1" applyAlignment="1">
      <alignment vertical="top" wrapText="1"/>
    </xf>
    <xf numFmtId="0" fontId="5" fillId="0" borderId="9" xfId="0" applyFont="1" applyBorder="1" applyAlignment="1">
      <alignment horizontal="center" vertical="center" wrapText="1"/>
    </xf>
    <xf numFmtId="0" fontId="2" fillId="0" borderId="7" xfId="0" applyFont="1" applyBorder="1" applyAlignment="1">
      <alignment vertical="top" wrapText="1"/>
    </xf>
    <xf numFmtId="0" fontId="2" fillId="0" borderId="9" xfId="0" applyFont="1" applyBorder="1" applyAlignment="1">
      <alignment vertical="top" wrapText="1"/>
    </xf>
    <xf numFmtId="0" fontId="1" fillId="0" borderId="10" xfId="0" applyFont="1" applyBorder="1" applyAlignment="1">
      <alignment horizontal="center" vertical="center" wrapText="1"/>
    </xf>
    <xf numFmtId="0" fontId="1" fillId="0" borderId="10" xfId="0" applyFont="1" applyBorder="1" applyAlignment="1">
      <alignment horizontal="center" vertical="top" wrapText="1"/>
    </xf>
    <xf numFmtId="0" fontId="1" fillId="3" borderId="11" xfId="0" applyFont="1" applyFill="1" applyBorder="1" applyAlignment="1">
      <alignment horizontal="center" vertical="top" wrapText="1"/>
    </xf>
    <xf numFmtId="0" fontId="1" fillId="3" borderId="12" xfId="0" applyFont="1" applyFill="1" applyBorder="1" applyAlignment="1">
      <alignment horizontal="center" vertical="top" wrapText="1"/>
    </xf>
    <xf numFmtId="0" fontId="1" fillId="3" borderId="13" xfId="0" applyFont="1" applyFill="1" applyBorder="1" applyAlignment="1">
      <alignment horizontal="center" vertical="top" wrapText="1"/>
    </xf>
    <xf numFmtId="0" fontId="1" fillId="4" borderId="11" xfId="0" applyFont="1" applyFill="1" applyBorder="1" applyAlignment="1">
      <alignment horizontal="center" vertical="top" wrapText="1"/>
    </xf>
    <xf numFmtId="0" fontId="1" fillId="6" borderId="11" xfId="0" applyFont="1" applyFill="1" applyBorder="1" applyAlignment="1">
      <alignment horizontal="center" vertical="top" wrapText="1"/>
    </xf>
    <xf numFmtId="0" fontId="1" fillId="6" borderId="13" xfId="0" applyFont="1" applyFill="1" applyBorder="1" applyAlignment="1">
      <alignment horizontal="center" vertical="top" wrapText="1"/>
    </xf>
    <xf numFmtId="0" fontId="0" fillId="0" borderId="12" xfId="0" applyBorder="1" applyAlignment="1">
      <alignment vertical="top" wrapText="1"/>
    </xf>
    <xf numFmtId="0" fontId="1" fillId="7" borderId="10" xfId="0" applyFont="1" applyFill="1" applyBorder="1" applyAlignment="1">
      <alignment vertical="top" wrapText="1"/>
    </xf>
    <xf numFmtId="0" fontId="2" fillId="0" borderId="6" xfId="0" applyFont="1" applyBorder="1" applyAlignment="1">
      <alignment vertical="top" wrapText="1"/>
    </xf>
    <xf numFmtId="0" fontId="0" fillId="2" borderId="4" xfId="0" applyFill="1" applyBorder="1" applyAlignment="1">
      <alignment vertical="top" wrapText="1"/>
    </xf>
    <xf numFmtId="0" fontId="0" fillId="3" borderId="4" xfId="0" applyFill="1" applyBorder="1" applyAlignment="1">
      <alignment vertical="center" wrapText="1"/>
    </xf>
    <xf numFmtId="0" fontId="0" fillId="3" borderId="5" xfId="0" applyFill="1" applyBorder="1" applyAlignment="1">
      <alignment vertical="top" wrapText="1"/>
    </xf>
    <xf numFmtId="0" fontId="2" fillId="3" borderId="3" xfId="0" applyFont="1" applyFill="1" applyBorder="1" applyAlignment="1">
      <alignment horizontal="center" vertical="center" wrapText="1"/>
    </xf>
    <xf numFmtId="0" fontId="0" fillId="3" borderId="5" xfId="0" applyFill="1" applyBorder="1" applyAlignment="1">
      <alignment vertical="center" wrapText="1"/>
    </xf>
    <xf numFmtId="0" fontId="4" fillId="3" borderId="1" xfId="0" applyFont="1" applyFill="1" applyBorder="1" applyAlignment="1">
      <alignment horizontal="center" vertical="center" wrapText="1"/>
    </xf>
    <xf numFmtId="0" fontId="2" fillId="3" borderId="5" xfId="0" applyFont="1" applyFill="1" applyBorder="1" applyAlignment="1">
      <alignment vertical="top" wrapText="1"/>
    </xf>
    <xf numFmtId="0" fontId="1" fillId="4" borderId="14" xfId="0" applyFont="1" applyFill="1" applyBorder="1" applyAlignment="1">
      <alignment horizontal="center" vertical="top" wrapText="1"/>
    </xf>
    <xf numFmtId="0" fontId="0" fillId="0" borderId="15" xfId="0" applyBorder="1" applyAlignment="1">
      <alignment vertical="top" wrapText="1"/>
    </xf>
    <xf numFmtId="0" fontId="5" fillId="0" borderId="16" xfId="0" applyFont="1" applyBorder="1" applyAlignment="1">
      <alignment horizontal="center" vertical="center" wrapText="1"/>
    </xf>
    <xf numFmtId="0" fontId="5" fillId="2" borderId="16" xfId="0" applyFont="1" applyFill="1" applyBorder="1" applyAlignment="1">
      <alignment horizontal="center" vertical="center" wrapText="1"/>
    </xf>
    <xf numFmtId="0" fontId="0" fillId="2" borderId="16" xfId="0" applyFill="1" applyBorder="1" applyAlignment="1">
      <alignment vertical="top" wrapText="1"/>
    </xf>
    <xf numFmtId="0" fontId="0" fillId="0" borderId="16" xfId="0" applyBorder="1" applyAlignment="1">
      <alignment vertical="top" wrapText="1"/>
    </xf>
    <xf numFmtId="0" fontId="0" fillId="3" borderId="16" xfId="0" applyFill="1" applyBorder="1" applyAlignment="1">
      <alignment vertical="center" wrapText="1"/>
    </xf>
    <xf numFmtId="0" fontId="0" fillId="3" borderId="16" xfId="0" applyFill="1" applyBorder="1" applyAlignment="1">
      <alignment vertical="top" wrapText="1"/>
    </xf>
    <xf numFmtId="0" fontId="1" fillId="5" borderId="1" xfId="0" applyFont="1" applyFill="1" applyBorder="1" applyAlignment="1">
      <alignment horizontal="center" vertical="top"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2.xml"/><Relationship Id="rId7" Type="http://schemas.openxmlformats.org/officeDocument/2006/relationships/sharedStrings" Target="sharedStrings.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spPr>
            <a:solidFill>
              <a:schemeClr val="accent1"/>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sostenibl'!$A$3:$P$3</c:f>
              <c:numCache>
                <c:formatCode>General</c:formatCode>
                <c:ptCount val="16"/>
                <c:pt idx="0">
                  <c:v>2</c:v>
                </c:pt>
                <c:pt idx="1">
                  <c:v>0</c:v>
                </c:pt>
                <c:pt idx="2">
                  <c:v>0</c:v>
                </c:pt>
                <c:pt idx="3">
                  <c:v>0</c:v>
                </c:pt>
                <c:pt idx="4">
                  <c:v>0</c:v>
                </c:pt>
                <c:pt idx="6">
                  <c:v>0</c:v>
                </c:pt>
                <c:pt idx="7">
                  <c:v>0</c:v>
                </c:pt>
                <c:pt idx="9">
                  <c:v>0</c:v>
                </c:pt>
                <c:pt idx="10">
                  <c:v>0</c:v>
                </c:pt>
                <c:pt idx="11">
                  <c:v>0</c:v>
                </c:pt>
                <c:pt idx="12">
                  <c:v>0</c:v>
                </c:pt>
                <c:pt idx="14">
                  <c:v>0</c:v>
                </c:pt>
                <c:pt idx="15">
                  <c:v>0</c:v>
                </c:pt>
              </c:numCache>
            </c:numRef>
          </c:val>
          <c:extLst>
            <c:ext xmlns:c16="http://schemas.microsoft.com/office/drawing/2014/chart" uri="{C3380CC4-5D6E-409C-BE32-E72D297353CC}">
              <c16:uniqueId val="{00000000-1E63-457F-85CA-29A93BB97ECC}"/>
            </c:ext>
          </c:extLst>
        </c:ser>
        <c:ser>
          <c:idx val="1"/>
          <c:order val="1"/>
          <c:spPr>
            <a:solidFill>
              <a:schemeClr val="accent2"/>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sostenibl'!$A$4:$P$4</c:f>
              <c:numCache>
                <c:formatCode>General</c:formatCode>
                <c:ptCount val="16"/>
                <c:pt idx="0">
                  <c:v>3</c:v>
                </c:pt>
                <c:pt idx="1">
                  <c:v>0</c:v>
                </c:pt>
                <c:pt idx="2">
                  <c:v>0</c:v>
                </c:pt>
                <c:pt idx="3">
                  <c:v>0</c:v>
                </c:pt>
                <c:pt idx="4">
                  <c:v>0</c:v>
                </c:pt>
                <c:pt idx="6">
                  <c:v>0</c:v>
                </c:pt>
                <c:pt idx="7">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1E63-457F-85CA-29A93BB97ECC}"/>
            </c:ext>
          </c:extLst>
        </c:ser>
        <c:ser>
          <c:idx val="2"/>
          <c:order val="2"/>
          <c:spPr>
            <a:solidFill>
              <a:schemeClr val="accent3"/>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sostenibl'!#REF!</c:f>
              <c:numCache>
                <c:formatCode>General</c:formatCode>
                <c:ptCount val="1"/>
                <c:pt idx="0">
                  <c:v>1</c:v>
                </c:pt>
              </c:numCache>
            </c:numRef>
          </c:val>
          <c:extLst>
            <c:ext xmlns:c16="http://schemas.microsoft.com/office/drawing/2014/chart" uri="{C3380CC4-5D6E-409C-BE32-E72D297353CC}">
              <c16:uniqueId val="{00000002-1E63-457F-85CA-29A93BB97ECC}"/>
            </c:ext>
          </c:extLst>
        </c:ser>
        <c:ser>
          <c:idx val="3"/>
          <c:order val="3"/>
          <c:spPr>
            <a:solidFill>
              <a:schemeClr val="accent4"/>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sostenibl'!$A$5:$P$5</c:f>
              <c:numCache>
                <c:formatCode>General</c:formatCode>
                <c:ptCount val="16"/>
                <c:pt idx="0">
                  <c:v>4</c:v>
                </c:pt>
                <c:pt idx="2">
                  <c:v>0</c:v>
                </c:pt>
                <c:pt idx="3">
                  <c:v>0</c:v>
                </c:pt>
                <c:pt idx="4">
                  <c:v>0</c:v>
                </c:pt>
                <c:pt idx="6">
                  <c:v>0</c:v>
                </c:pt>
                <c:pt idx="7">
                  <c:v>0</c:v>
                </c:pt>
                <c:pt idx="8">
                  <c:v>0</c:v>
                </c:pt>
                <c:pt idx="9">
                  <c:v>0</c:v>
                </c:pt>
                <c:pt idx="12">
                  <c:v>0</c:v>
                </c:pt>
                <c:pt idx="13">
                  <c:v>0</c:v>
                </c:pt>
                <c:pt idx="15">
                  <c:v>0</c:v>
                </c:pt>
              </c:numCache>
            </c:numRef>
          </c:val>
          <c:extLst>
            <c:ext xmlns:c16="http://schemas.microsoft.com/office/drawing/2014/chart" uri="{C3380CC4-5D6E-409C-BE32-E72D297353CC}">
              <c16:uniqueId val="{00000003-1E63-457F-85CA-29A93BB97ECC}"/>
            </c:ext>
          </c:extLst>
        </c:ser>
        <c:ser>
          <c:idx val="4"/>
          <c:order val="4"/>
          <c:spPr>
            <a:solidFill>
              <a:schemeClr val="accent5"/>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sostenibl'!$A$6:$P$6</c:f>
              <c:numCache>
                <c:formatCode>General</c:formatCode>
                <c:ptCount val="16"/>
                <c:pt idx="0">
                  <c:v>5</c:v>
                </c:pt>
                <c:pt idx="2">
                  <c:v>0</c:v>
                </c:pt>
                <c:pt idx="3">
                  <c:v>0</c:v>
                </c:pt>
                <c:pt idx="4">
                  <c:v>0</c:v>
                </c:pt>
                <c:pt idx="7">
                  <c:v>0</c:v>
                </c:pt>
                <c:pt idx="8">
                  <c:v>0</c:v>
                </c:pt>
              </c:numCache>
            </c:numRef>
          </c:val>
          <c:extLst>
            <c:ext xmlns:c16="http://schemas.microsoft.com/office/drawing/2014/chart" uri="{C3380CC4-5D6E-409C-BE32-E72D297353CC}">
              <c16:uniqueId val="{00000004-1E63-457F-85CA-29A93BB97ECC}"/>
            </c:ext>
          </c:extLst>
        </c:ser>
        <c:ser>
          <c:idx val="5"/>
          <c:order val="5"/>
          <c:spPr>
            <a:solidFill>
              <a:schemeClr val="accent6"/>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sostenibl'!$A$7:$P$7</c:f>
              <c:numCache>
                <c:formatCode>General</c:formatCode>
                <c:ptCount val="16"/>
                <c:pt idx="0">
                  <c:v>6</c:v>
                </c:pt>
                <c:pt idx="2">
                  <c:v>0</c:v>
                </c:pt>
                <c:pt idx="3">
                  <c:v>0</c:v>
                </c:pt>
                <c:pt idx="4">
                  <c:v>0</c:v>
                </c:pt>
                <c:pt idx="6">
                  <c:v>0</c:v>
                </c:pt>
                <c:pt idx="7">
                  <c:v>0</c:v>
                </c:pt>
                <c:pt idx="8">
                  <c:v>0</c:v>
                </c:pt>
                <c:pt idx="10">
                  <c:v>0</c:v>
                </c:pt>
                <c:pt idx="11">
                  <c:v>0</c:v>
                </c:pt>
                <c:pt idx="12">
                  <c:v>0</c:v>
                </c:pt>
                <c:pt idx="14">
                  <c:v>0</c:v>
                </c:pt>
                <c:pt idx="15">
                  <c:v>0</c:v>
                </c:pt>
              </c:numCache>
            </c:numRef>
          </c:val>
          <c:extLst>
            <c:ext xmlns:c16="http://schemas.microsoft.com/office/drawing/2014/chart" uri="{C3380CC4-5D6E-409C-BE32-E72D297353CC}">
              <c16:uniqueId val="{00000005-1E63-457F-85CA-29A93BB97ECC}"/>
            </c:ext>
          </c:extLst>
        </c:ser>
        <c:ser>
          <c:idx val="6"/>
          <c:order val="6"/>
          <c:spPr>
            <a:solidFill>
              <a:schemeClr val="accent1">
                <a:lumMod val="6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sostenibl'!$A$8:$P$8</c:f>
              <c:numCache>
                <c:formatCode>General</c:formatCode>
                <c:ptCount val="16"/>
                <c:pt idx="0">
                  <c:v>7</c:v>
                </c:pt>
                <c:pt idx="2">
                  <c:v>0</c:v>
                </c:pt>
                <c:pt idx="3">
                  <c:v>0</c:v>
                </c:pt>
                <c:pt idx="4">
                  <c:v>0</c:v>
                </c:pt>
                <c:pt idx="5">
                  <c:v>0</c:v>
                </c:pt>
                <c:pt idx="9">
                  <c:v>0</c:v>
                </c:pt>
                <c:pt idx="13">
                  <c:v>0</c:v>
                </c:pt>
                <c:pt idx="15">
                  <c:v>0</c:v>
                </c:pt>
              </c:numCache>
            </c:numRef>
          </c:val>
          <c:extLst>
            <c:ext xmlns:c16="http://schemas.microsoft.com/office/drawing/2014/chart" uri="{C3380CC4-5D6E-409C-BE32-E72D297353CC}">
              <c16:uniqueId val="{00000006-1E63-457F-85CA-29A93BB97ECC}"/>
            </c:ext>
          </c:extLst>
        </c:ser>
        <c:ser>
          <c:idx val="7"/>
          <c:order val="7"/>
          <c:spPr>
            <a:solidFill>
              <a:schemeClr val="accent2">
                <a:lumMod val="6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sostenibl'!#REF!</c:f>
              <c:numCache>
                <c:formatCode>General</c:formatCode>
                <c:ptCount val="1"/>
                <c:pt idx="0">
                  <c:v>1</c:v>
                </c:pt>
              </c:numCache>
            </c:numRef>
          </c:val>
          <c:extLst>
            <c:ext xmlns:c16="http://schemas.microsoft.com/office/drawing/2014/chart" uri="{C3380CC4-5D6E-409C-BE32-E72D297353CC}">
              <c16:uniqueId val="{00000007-1E63-457F-85CA-29A93BB97ECC}"/>
            </c:ext>
          </c:extLst>
        </c:ser>
        <c:ser>
          <c:idx val="8"/>
          <c:order val="8"/>
          <c:spPr>
            <a:solidFill>
              <a:schemeClr val="accent3">
                <a:lumMod val="6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sostenibl'!$A$9:$P$9</c:f>
              <c:numCache>
                <c:formatCode>General</c:formatCode>
                <c:ptCount val="16"/>
                <c:pt idx="0">
                  <c:v>8</c:v>
                </c:pt>
                <c:pt idx="2">
                  <c:v>0</c:v>
                </c:pt>
                <c:pt idx="3">
                  <c:v>0</c:v>
                </c:pt>
                <c:pt idx="4">
                  <c:v>0</c:v>
                </c:pt>
                <c:pt idx="5">
                  <c:v>0</c:v>
                </c:pt>
                <c:pt idx="8">
                  <c:v>0</c:v>
                </c:pt>
                <c:pt idx="10">
                  <c:v>0</c:v>
                </c:pt>
                <c:pt idx="11">
                  <c:v>0</c:v>
                </c:pt>
                <c:pt idx="12">
                  <c:v>0</c:v>
                </c:pt>
                <c:pt idx="13">
                  <c:v>0</c:v>
                </c:pt>
                <c:pt idx="14">
                  <c:v>0</c:v>
                </c:pt>
                <c:pt idx="15">
                  <c:v>0</c:v>
                </c:pt>
              </c:numCache>
            </c:numRef>
          </c:val>
          <c:extLst>
            <c:ext xmlns:c16="http://schemas.microsoft.com/office/drawing/2014/chart" uri="{C3380CC4-5D6E-409C-BE32-E72D297353CC}">
              <c16:uniqueId val="{00000008-1E63-457F-85CA-29A93BB97ECC}"/>
            </c:ext>
          </c:extLst>
        </c:ser>
        <c:ser>
          <c:idx val="9"/>
          <c:order val="9"/>
          <c:spPr>
            <a:solidFill>
              <a:schemeClr val="accent4">
                <a:lumMod val="6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sostenibl'!$A$10:$P$10</c:f>
              <c:numCache>
                <c:formatCode>General</c:formatCode>
                <c:ptCount val="16"/>
                <c:pt idx="0">
                  <c:v>9</c:v>
                </c:pt>
                <c:pt idx="2">
                  <c:v>0</c:v>
                </c:pt>
                <c:pt idx="3">
                  <c:v>0</c:v>
                </c:pt>
                <c:pt idx="4">
                  <c:v>0</c:v>
                </c:pt>
                <c:pt idx="6">
                  <c:v>0</c:v>
                </c:pt>
                <c:pt idx="7">
                  <c:v>0</c:v>
                </c:pt>
                <c:pt idx="9">
                  <c:v>0</c:v>
                </c:pt>
                <c:pt idx="12">
                  <c:v>0</c:v>
                </c:pt>
                <c:pt idx="13">
                  <c:v>0</c:v>
                </c:pt>
              </c:numCache>
            </c:numRef>
          </c:val>
          <c:extLst>
            <c:ext xmlns:c16="http://schemas.microsoft.com/office/drawing/2014/chart" uri="{C3380CC4-5D6E-409C-BE32-E72D297353CC}">
              <c16:uniqueId val="{00000009-1E63-457F-85CA-29A93BB97ECC}"/>
            </c:ext>
          </c:extLst>
        </c:ser>
        <c:ser>
          <c:idx val="10"/>
          <c:order val="10"/>
          <c:spPr>
            <a:solidFill>
              <a:schemeClr val="accent5">
                <a:lumMod val="6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sostenibl'!$A$11:$P$11</c:f>
              <c:numCache>
                <c:formatCode>General</c:formatCode>
                <c:ptCount val="16"/>
                <c:pt idx="0">
                  <c:v>10</c:v>
                </c:pt>
                <c:pt idx="2">
                  <c:v>0</c:v>
                </c:pt>
                <c:pt idx="3">
                  <c:v>0</c:v>
                </c:pt>
                <c:pt idx="4">
                  <c:v>0</c:v>
                </c:pt>
                <c:pt idx="6">
                  <c:v>0</c:v>
                </c:pt>
                <c:pt idx="7">
                  <c:v>0</c:v>
                </c:pt>
                <c:pt idx="8">
                  <c:v>0</c:v>
                </c:pt>
                <c:pt idx="10">
                  <c:v>0</c:v>
                </c:pt>
                <c:pt idx="11">
                  <c:v>0</c:v>
                </c:pt>
                <c:pt idx="12">
                  <c:v>0</c:v>
                </c:pt>
                <c:pt idx="13">
                  <c:v>0</c:v>
                </c:pt>
                <c:pt idx="14">
                  <c:v>0</c:v>
                </c:pt>
              </c:numCache>
            </c:numRef>
          </c:val>
          <c:extLst>
            <c:ext xmlns:c16="http://schemas.microsoft.com/office/drawing/2014/chart" uri="{C3380CC4-5D6E-409C-BE32-E72D297353CC}">
              <c16:uniqueId val="{0000000A-1E63-457F-85CA-29A93BB97ECC}"/>
            </c:ext>
          </c:extLst>
        </c:ser>
        <c:ser>
          <c:idx val="11"/>
          <c:order val="11"/>
          <c:spPr>
            <a:solidFill>
              <a:schemeClr val="accent6">
                <a:lumMod val="6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sostenibl'!$A$12:$P$12</c:f>
              <c:numCache>
                <c:formatCode>General</c:formatCode>
                <c:ptCount val="16"/>
                <c:pt idx="0">
                  <c:v>11</c:v>
                </c:pt>
                <c:pt idx="3">
                  <c:v>0</c:v>
                </c:pt>
                <c:pt idx="4">
                  <c:v>0</c:v>
                </c:pt>
                <c:pt idx="6">
                  <c:v>0</c:v>
                </c:pt>
                <c:pt idx="7">
                  <c:v>0</c:v>
                </c:pt>
                <c:pt idx="8">
                  <c:v>0</c:v>
                </c:pt>
                <c:pt idx="12">
                  <c:v>0</c:v>
                </c:pt>
                <c:pt idx="13">
                  <c:v>0</c:v>
                </c:pt>
                <c:pt idx="15">
                  <c:v>0</c:v>
                </c:pt>
              </c:numCache>
            </c:numRef>
          </c:val>
          <c:extLst>
            <c:ext xmlns:c16="http://schemas.microsoft.com/office/drawing/2014/chart" uri="{C3380CC4-5D6E-409C-BE32-E72D297353CC}">
              <c16:uniqueId val="{0000000B-1E63-457F-85CA-29A93BB97ECC}"/>
            </c:ext>
          </c:extLst>
        </c:ser>
        <c:ser>
          <c:idx val="12"/>
          <c:order val="12"/>
          <c:spPr>
            <a:solidFill>
              <a:schemeClr val="accent1">
                <a:lumMod val="80000"/>
                <a:lumOff val="2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sostenibl'!$A$13:$P$13</c:f>
              <c:numCache>
                <c:formatCode>General</c:formatCode>
                <c:ptCount val="16"/>
                <c:pt idx="0">
                  <c:v>12</c:v>
                </c:pt>
                <c:pt idx="2">
                  <c:v>0</c:v>
                </c:pt>
                <c:pt idx="3">
                  <c:v>0</c:v>
                </c:pt>
                <c:pt idx="4">
                  <c:v>0</c:v>
                </c:pt>
                <c:pt idx="7">
                  <c:v>0</c:v>
                </c:pt>
                <c:pt idx="8">
                  <c:v>0</c:v>
                </c:pt>
                <c:pt idx="10">
                  <c:v>0</c:v>
                </c:pt>
                <c:pt idx="11">
                  <c:v>0</c:v>
                </c:pt>
                <c:pt idx="12">
                  <c:v>0</c:v>
                </c:pt>
                <c:pt idx="13">
                  <c:v>0</c:v>
                </c:pt>
                <c:pt idx="14">
                  <c:v>0</c:v>
                </c:pt>
              </c:numCache>
            </c:numRef>
          </c:val>
          <c:extLst>
            <c:ext xmlns:c16="http://schemas.microsoft.com/office/drawing/2014/chart" uri="{C3380CC4-5D6E-409C-BE32-E72D297353CC}">
              <c16:uniqueId val="{0000000C-1E63-457F-85CA-29A93BB97ECC}"/>
            </c:ext>
          </c:extLst>
        </c:ser>
        <c:ser>
          <c:idx val="13"/>
          <c:order val="13"/>
          <c:spPr>
            <a:solidFill>
              <a:schemeClr val="accent2">
                <a:lumMod val="80000"/>
                <a:lumOff val="2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sostenibl'!$A$14:$P$14</c:f>
              <c:numCache>
                <c:formatCode>General</c:formatCode>
                <c:ptCount val="16"/>
                <c:pt idx="0">
                  <c:v>13</c:v>
                </c:pt>
                <c:pt idx="2">
                  <c:v>0</c:v>
                </c:pt>
                <c:pt idx="3">
                  <c:v>0</c:v>
                </c:pt>
                <c:pt idx="4">
                  <c:v>0</c:v>
                </c:pt>
                <c:pt idx="6">
                  <c:v>0</c:v>
                </c:pt>
                <c:pt idx="8">
                  <c:v>0</c:v>
                </c:pt>
                <c:pt idx="10">
                  <c:v>0</c:v>
                </c:pt>
                <c:pt idx="11">
                  <c:v>0</c:v>
                </c:pt>
                <c:pt idx="12">
                  <c:v>0</c:v>
                </c:pt>
                <c:pt idx="13">
                  <c:v>0</c:v>
                </c:pt>
                <c:pt idx="14">
                  <c:v>0</c:v>
                </c:pt>
                <c:pt idx="15">
                  <c:v>0</c:v>
                </c:pt>
              </c:numCache>
            </c:numRef>
          </c:val>
          <c:extLst>
            <c:ext xmlns:c16="http://schemas.microsoft.com/office/drawing/2014/chart" uri="{C3380CC4-5D6E-409C-BE32-E72D297353CC}">
              <c16:uniqueId val="{0000000D-1E63-457F-85CA-29A93BB97ECC}"/>
            </c:ext>
          </c:extLst>
        </c:ser>
        <c:ser>
          <c:idx val="14"/>
          <c:order val="14"/>
          <c:spPr>
            <a:solidFill>
              <a:schemeClr val="accent3">
                <a:lumMod val="80000"/>
                <a:lumOff val="2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sostenibl'!$A$15:$P$15</c:f>
              <c:numCache>
                <c:formatCode>General</c:formatCode>
                <c:ptCount val="16"/>
                <c:pt idx="0">
                  <c:v>14</c:v>
                </c:pt>
                <c:pt idx="2">
                  <c:v>0</c:v>
                </c:pt>
                <c:pt idx="3">
                  <c:v>0</c:v>
                </c:pt>
                <c:pt idx="4">
                  <c:v>0</c:v>
                </c:pt>
                <c:pt idx="7">
                  <c:v>0</c:v>
                </c:pt>
                <c:pt idx="11">
                  <c:v>0</c:v>
                </c:pt>
                <c:pt idx="13">
                  <c:v>0</c:v>
                </c:pt>
                <c:pt idx="14">
                  <c:v>0</c:v>
                </c:pt>
              </c:numCache>
            </c:numRef>
          </c:val>
          <c:extLst>
            <c:ext xmlns:c16="http://schemas.microsoft.com/office/drawing/2014/chart" uri="{C3380CC4-5D6E-409C-BE32-E72D297353CC}">
              <c16:uniqueId val="{0000000E-1E63-457F-85CA-29A93BB97ECC}"/>
            </c:ext>
          </c:extLst>
        </c:ser>
        <c:ser>
          <c:idx val="15"/>
          <c:order val="15"/>
          <c:spPr>
            <a:solidFill>
              <a:schemeClr val="accent4">
                <a:lumMod val="80000"/>
                <a:lumOff val="2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sostenibl'!$A$16:$P$16</c:f>
              <c:numCache>
                <c:formatCode>General</c:formatCode>
                <c:ptCount val="16"/>
                <c:pt idx="0">
                  <c:v>15</c:v>
                </c:pt>
                <c:pt idx="3">
                  <c:v>0</c:v>
                </c:pt>
                <c:pt idx="5">
                  <c:v>0</c:v>
                </c:pt>
                <c:pt idx="9">
                  <c:v>0</c:v>
                </c:pt>
                <c:pt idx="13">
                  <c:v>0</c:v>
                </c:pt>
                <c:pt idx="14">
                  <c:v>0</c:v>
                </c:pt>
              </c:numCache>
            </c:numRef>
          </c:val>
          <c:extLst>
            <c:ext xmlns:c16="http://schemas.microsoft.com/office/drawing/2014/chart" uri="{C3380CC4-5D6E-409C-BE32-E72D297353CC}">
              <c16:uniqueId val="{0000000F-1E63-457F-85CA-29A93BB97ECC}"/>
            </c:ext>
          </c:extLst>
        </c:ser>
        <c:ser>
          <c:idx val="16"/>
          <c:order val="16"/>
          <c:spPr>
            <a:solidFill>
              <a:schemeClr val="accent5">
                <a:lumMod val="80000"/>
                <a:lumOff val="20000"/>
              </a:schemeClr>
            </a:solidFill>
            <a:ln>
              <a:noFill/>
            </a:ln>
            <a:effectLst/>
          </c:spPr>
          <c:invertIfNegative val="0"/>
          <c:cat>
            <c:multiLvlStrRef>
              <c:f>'Ciberseguridad y des. sostenibl'!$A$1:$P$2</c:f>
              <c:multiLvlStrCache>
                <c:ptCount val="16"/>
                <c:lvl>
                  <c:pt idx="0">
                    <c:v>1</c:v>
                  </c:pt>
                  <c:pt idx="1">
                    <c:v>España</c:v>
                  </c:pt>
                  <c:pt idx="2">
                    <c:v>Laskurain-Iturbe et al., (2021).</c:v>
                  </c:pt>
                  <c:pt idx="3">
                    <c:v>Exploring the influence of industry 4.0 technologies on the circular economy</c:v>
                  </c:pt>
                  <c:pt idx="4">
                    <c:v>Investigar la influencia de las tecnologías de la industria 4.0. en la economía circular</c:v>
                  </c:pt>
                  <c:pt idx="6">
                    <c:v>La ciberseguridad se refiere a la práctica de proteger los sistemas informáticos, redes y datos contra accesos no autorizados, ataques y daños. Implica implementar medidas para prevenir, detectar y responder a amenazas y vulnerabilidades en entornos digita</c:v>
                  </c:pt>
                  <c:pt idx="7">
                    <c:v>x</c:v>
                  </c:pt>
                  <c:pt idx="8">
                    <c:v>1.- La ciberseguridad es particularmente importante en el contexto de la economía circular, ya que ayuda a garantizar la trazabilidad de los productos, prevenir el lavado circular corporativo y promover buenas prácticas que potencien la circularidad.  2.- </c:v>
                  </c:pt>
                  <c:pt idx="11">
                    <c:v>x</c:v>
                  </c:pt>
                  <c:pt idx="12">
                    <c:v>x</c:v>
                  </c:pt>
                  <c:pt idx="13">
                    <c:v>Seguridad, Confiabilidad, Protección, confianza. - (Da a entender los siguientes): Confidencialidad, Integridad, Disponibilidad, Autenticación, Autorización, Resiliencia, Gestión de riesgos.</c:v>
                  </c:pt>
                  <c:pt idx="14">
                    <c:v>Economica cirular:: Reducción del consumo de insumos, reutilización, reciclaje, reducción de residuos y emisiones, Prevención del lavado de dinrero (Blockchain), Privacidad y protección de datos.</c:v>
                  </c:pt>
                  <c:pt idx="15">
                    <c:v>No</c:v>
                  </c:pt>
                </c:lvl>
                <c:lvl>
                  <c:pt idx="0">
                    <c:v>N°</c:v>
                  </c:pt>
                  <c:pt idx="1">
                    <c:v>País</c:v>
                  </c:pt>
                  <c:pt idx="2">
                    <c:v>Autor</c:v>
                  </c:pt>
                  <c:pt idx="3">
                    <c:v>Titulo</c:v>
                  </c:pt>
                  <c:pt idx="4">
                    <c:v>Objetivo</c:v>
                  </c:pt>
                  <c:pt idx="5">
                    <c:v>concepto de ciberseguridad propio</c:v>
                  </c:pt>
                  <c:pt idx="6">
                    <c:v>Lo da a entender</c:v>
                  </c:pt>
                  <c:pt idx="7">
                    <c:v>Sin concepto</c:v>
                  </c:pt>
                  <c:pt idx="8">
                    <c:v>Referencia a ciberseguridad y desarrollo sostenible</c:v>
                  </c:pt>
                  <c:pt idx="9">
                    <c:v>Sin referencia a ciberseguridad sostenible</c:v>
                  </c:pt>
                  <c:pt idx="10">
                    <c:v>Social</c:v>
                  </c:pt>
                  <c:pt idx="11">
                    <c:v>Ambiental</c:v>
                  </c:pt>
                  <c:pt idx="12">
                    <c:v>Económico</c:v>
                  </c:pt>
                  <c:pt idx="13">
                    <c:v>Dimensiones de ciberseguridad</c:v>
                  </c:pt>
                  <c:pt idx="14">
                    <c:v>Dimensiones de Sostenibilidad</c:v>
                  </c:pt>
                  <c:pt idx="15">
                    <c:v>Teoría que utilizan</c:v>
                  </c:pt>
                </c:lvl>
              </c:multiLvlStrCache>
            </c:multiLvlStrRef>
          </c:cat>
          <c:val>
            <c:numRef>
              <c:f>'Ciberseguridad y des. sostenibl'!$A$17:$P$17</c:f>
              <c:numCache>
                <c:formatCode>General</c:formatCode>
                <c:ptCount val="16"/>
                <c:pt idx="0">
                  <c:v>16</c:v>
                </c:pt>
                <c:pt idx="3">
                  <c:v>0</c:v>
                </c:pt>
                <c:pt idx="4">
                  <c:v>0</c:v>
                </c:pt>
                <c:pt idx="7">
                  <c:v>0</c:v>
                </c:pt>
                <c:pt idx="8">
                  <c:v>0</c:v>
                </c:pt>
                <c:pt idx="11">
                  <c:v>0</c:v>
                </c:pt>
                <c:pt idx="12">
                  <c:v>0</c:v>
                </c:pt>
                <c:pt idx="13">
                  <c:v>0</c:v>
                </c:pt>
                <c:pt idx="14">
                  <c:v>0</c:v>
                </c:pt>
              </c:numCache>
            </c:numRef>
          </c:val>
          <c:extLst>
            <c:ext xmlns:c16="http://schemas.microsoft.com/office/drawing/2014/chart" uri="{C3380CC4-5D6E-409C-BE32-E72D297353CC}">
              <c16:uniqueId val="{00000010-1E63-457F-85CA-29A93BB97ECC}"/>
            </c:ext>
          </c:extLst>
        </c:ser>
        <c:dLbls>
          <c:showLegendKey val="0"/>
          <c:showVal val="0"/>
          <c:showCatName val="0"/>
          <c:showSerName val="0"/>
          <c:showPercent val="0"/>
          <c:showBubbleSize val="0"/>
        </c:dLbls>
        <c:gapWidth val="219"/>
        <c:overlap val="-27"/>
        <c:axId val="257614735"/>
        <c:axId val="352801775"/>
      </c:barChart>
      <c:catAx>
        <c:axId val="257614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352801775"/>
        <c:crosses val="autoZero"/>
        <c:auto val="1"/>
        <c:lblAlgn val="ctr"/>
        <c:lblOffset val="100"/>
        <c:noMultiLvlLbl val="0"/>
      </c:catAx>
      <c:valAx>
        <c:axId val="35280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57614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23CE643-5FFC-4C83-AAC4-7D61869CD18C}">
  <sheetPr/>
  <sheetViews>
    <sheetView zoomScale="7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64937" cy="6293734"/>
    <xdr:graphicFrame macro="">
      <xdr:nvGraphicFramePr>
        <xdr:cNvPr id="2" name="Gráfico 1">
          <a:extLst>
            <a:ext uri="{FF2B5EF4-FFF2-40B4-BE49-F238E27FC236}">
              <a16:creationId xmlns:a16="http://schemas.microsoft.com/office/drawing/2014/main" id="{95C67560-54B6-D908-7471-F01135DD849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1"/>
  <sheetViews>
    <sheetView topLeftCell="BB1" workbookViewId="0">
      <selection activeCell="AA1" sqref="AA1"/>
    </sheetView>
  </sheetViews>
  <sheetFormatPr baseColWidth="10" defaultColWidth="9.1796875" defaultRowHeight="12.5" x14ac:dyDescent="0.25"/>
  <sheetData>
    <row r="1" spans="1:7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x14ac:dyDescent="0.25">
      <c r="A2" t="s">
        <v>72</v>
      </c>
      <c r="B2" t="s">
        <v>73</v>
      </c>
      <c r="C2" t="s">
        <v>74</v>
      </c>
      <c r="D2" t="s">
        <v>74</v>
      </c>
      <c r="E2" t="s">
        <v>74</v>
      </c>
      <c r="F2" t="s">
        <v>75</v>
      </c>
      <c r="G2" t="s">
        <v>74</v>
      </c>
      <c r="H2" t="s">
        <v>74</v>
      </c>
      <c r="I2" t="s">
        <v>76</v>
      </c>
      <c r="J2" t="s">
        <v>77</v>
      </c>
      <c r="K2" t="s">
        <v>74</v>
      </c>
      <c r="L2" t="s">
        <v>74</v>
      </c>
      <c r="M2" t="s">
        <v>78</v>
      </c>
      <c r="N2" t="s">
        <v>79</v>
      </c>
      <c r="O2" t="s">
        <v>74</v>
      </c>
      <c r="P2" t="s">
        <v>74</v>
      </c>
      <c r="Q2" t="s">
        <v>74</v>
      </c>
      <c r="R2" t="s">
        <v>74</v>
      </c>
      <c r="S2" t="s">
        <v>74</v>
      </c>
      <c r="T2" t="s">
        <v>80</v>
      </c>
      <c r="U2" t="s">
        <v>81</v>
      </c>
      <c r="V2" t="s">
        <v>82</v>
      </c>
      <c r="W2" t="s">
        <v>83</v>
      </c>
      <c r="X2" t="s">
        <v>84</v>
      </c>
      <c r="Y2" t="s">
        <v>85</v>
      </c>
      <c r="Z2" t="s">
        <v>86</v>
      </c>
      <c r="AA2" t="s">
        <v>74</v>
      </c>
      <c r="AB2" t="s">
        <v>74</v>
      </c>
      <c r="AC2" t="s">
        <v>74</v>
      </c>
      <c r="AD2" t="s">
        <v>74</v>
      </c>
      <c r="AE2" t="s">
        <v>74</v>
      </c>
      <c r="AF2" t="s">
        <v>74</v>
      </c>
      <c r="AG2">
        <v>75</v>
      </c>
      <c r="AH2">
        <v>2</v>
      </c>
      <c r="AI2">
        <v>2</v>
      </c>
      <c r="AJ2">
        <v>11</v>
      </c>
      <c r="AK2">
        <v>11</v>
      </c>
      <c r="AL2" t="s">
        <v>87</v>
      </c>
      <c r="AM2" t="s">
        <v>88</v>
      </c>
      <c r="AN2" t="s">
        <v>89</v>
      </c>
      <c r="AO2" t="s">
        <v>90</v>
      </c>
      <c r="AP2" t="s">
        <v>91</v>
      </c>
      <c r="AQ2" t="s">
        <v>74</v>
      </c>
      <c r="AR2" t="s">
        <v>92</v>
      </c>
      <c r="AS2" t="s">
        <v>93</v>
      </c>
      <c r="AT2" t="s">
        <v>94</v>
      </c>
      <c r="AU2">
        <v>2023</v>
      </c>
      <c r="AV2" t="s">
        <v>74</v>
      </c>
      <c r="AW2" t="s">
        <v>74</v>
      </c>
      <c r="AX2" t="s">
        <v>74</v>
      </c>
      <c r="AY2" t="s">
        <v>74</v>
      </c>
      <c r="AZ2" t="s">
        <v>74</v>
      </c>
      <c r="BA2" t="s">
        <v>74</v>
      </c>
      <c r="BB2" t="s">
        <v>74</v>
      </c>
      <c r="BC2" t="s">
        <v>74</v>
      </c>
      <c r="BD2" t="s">
        <v>74</v>
      </c>
      <c r="BE2" t="s">
        <v>95</v>
      </c>
      <c r="BF2" t="str">
        <f>HYPERLINK("http://dx.doi.org/10.1080/15568318.2023.2171321","http://dx.doi.org/10.1080/15568318.2023.2171321")</f>
        <v>http://dx.doi.org/10.1080/15568318.2023.2171321</v>
      </c>
      <c r="BG2" t="s">
        <v>74</v>
      </c>
      <c r="BH2" t="s">
        <v>96</v>
      </c>
      <c r="BI2">
        <v>15</v>
      </c>
      <c r="BJ2" t="s">
        <v>97</v>
      </c>
      <c r="BK2" t="s">
        <v>98</v>
      </c>
      <c r="BL2" t="s">
        <v>99</v>
      </c>
      <c r="BM2" t="s">
        <v>100</v>
      </c>
      <c r="BN2" t="s">
        <v>74</v>
      </c>
      <c r="BO2" t="s">
        <v>101</v>
      </c>
      <c r="BP2" t="s">
        <v>74</v>
      </c>
      <c r="BQ2" t="s">
        <v>74</v>
      </c>
      <c r="BR2" t="s">
        <v>102</v>
      </c>
      <c r="BS2" t="s">
        <v>103</v>
      </c>
      <c r="BT2" t="str">
        <f>HYPERLINK("https%3A%2F%2Fwww.webofscience.com%2Fwos%2Fwoscc%2Ffull-record%2FWOS:000924290200001","View Full Record in Web of Science")</f>
        <v>View Full Record in Web of Science</v>
      </c>
    </row>
    <row r="3" spans="1:72" x14ac:dyDescent="0.25">
      <c r="A3" t="s">
        <v>72</v>
      </c>
      <c r="B3" t="s">
        <v>104</v>
      </c>
      <c r="C3" t="s">
        <v>74</v>
      </c>
      <c r="D3" t="s">
        <v>74</v>
      </c>
      <c r="E3" t="s">
        <v>74</v>
      </c>
      <c r="F3" t="s">
        <v>105</v>
      </c>
      <c r="G3" t="s">
        <v>74</v>
      </c>
      <c r="H3" t="s">
        <v>74</v>
      </c>
      <c r="I3" t="s">
        <v>106</v>
      </c>
      <c r="J3" t="s">
        <v>107</v>
      </c>
      <c r="K3" t="s">
        <v>74</v>
      </c>
      <c r="L3" t="s">
        <v>74</v>
      </c>
      <c r="M3" t="s">
        <v>78</v>
      </c>
      <c r="N3" t="s">
        <v>108</v>
      </c>
      <c r="O3" t="s">
        <v>74</v>
      </c>
      <c r="P3" t="s">
        <v>74</v>
      </c>
      <c r="Q3" t="s">
        <v>74</v>
      </c>
      <c r="R3" t="s">
        <v>74</v>
      </c>
      <c r="S3" t="s">
        <v>74</v>
      </c>
      <c r="T3" t="s">
        <v>109</v>
      </c>
      <c r="U3" t="s">
        <v>110</v>
      </c>
      <c r="V3" t="s">
        <v>111</v>
      </c>
      <c r="W3" t="s">
        <v>112</v>
      </c>
      <c r="X3" t="s">
        <v>113</v>
      </c>
      <c r="Y3" t="s">
        <v>114</v>
      </c>
      <c r="Z3" t="s">
        <v>115</v>
      </c>
      <c r="AA3" t="s">
        <v>116</v>
      </c>
      <c r="AB3" t="s">
        <v>117</v>
      </c>
      <c r="AC3" t="s">
        <v>74</v>
      </c>
      <c r="AD3" t="s">
        <v>74</v>
      </c>
      <c r="AE3" t="s">
        <v>74</v>
      </c>
      <c r="AF3" t="s">
        <v>74</v>
      </c>
      <c r="AG3">
        <v>65</v>
      </c>
      <c r="AH3">
        <v>42</v>
      </c>
      <c r="AI3">
        <v>42</v>
      </c>
      <c r="AJ3">
        <v>5</v>
      </c>
      <c r="AK3">
        <v>81</v>
      </c>
      <c r="AL3" t="s">
        <v>118</v>
      </c>
      <c r="AM3" t="s">
        <v>119</v>
      </c>
      <c r="AN3" t="s">
        <v>120</v>
      </c>
      <c r="AO3" t="s">
        <v>121</v>
      </c>
      <c r="AP3" t="s">
        <v>122</v>
      </c>
      <c r="AQ3" t="s">
        <v>74</v>
      </c>
      <c r="AR3" t="s">
        <v>123</v>
      </c>
      <c r="AS3" t="s">
        <v>124</v>
      </c>
      <c r="AT3" t="s">
        <v>125</v>
      </c>
      <c r="AU3">
        <v>2017</v>
      </c>
      <c r="AV3">
        <v>142</v>
      </c>
      <c r="AW3" t="s">
        <v>74</v>
      </c>
      <c r="AX3">
        <v>4</v>
      </c>
      <c r="AY3" t="s">
        <v>74</v>
      </c>
      <c r="AZ3" t="s">
        <v>74</v>
      </c>
      <c r="BA3" t="s">
        <v>74</v>
      </c>
      <c r="BB3">
        <v>1931</v>
      </c>
      <c r="BC3">
        <v>1949</v>
      </c>
      <c r="BD3" t="s">
        <v>74</v>
      </c>
      <c r="BE3" t="s">
        <v>126</v>
      </c>
      <c r="BF3" t="str">
        <f>HYPERLINK("http://dx.doi.org/10.1016/j.jclepro.2016.11.089","http://dx.doi.org/10.1016/j.jclepro.2016.11.089")</f>
        <v>http://dx.doi.org/10.1016/j.jclepro.2016.11.089</v>
      </c>
      <c r="BG3" t="s">
        <v>74</v>
      </c>
      <c r="BH3" t="s">
        <v>74</v>
      </c>
      <c r="BI3">
        <v>19</v>
      </c>
      <c r="BJ3" t="s">
        <v>127</v>
      </c>
      <c r="BK3" t="s">
        <v>128</v>
      </c>
      <c r="BL3" t="s">
        <v>129</v>
      </c>
      <c r="BM3" t="s">
        <v>130</v>
      </c>
      <c r="BN3" t="s">
        <v>74</v>
      </c>
      <c r="BO3" t="s">
        <v>74</v>
      </c>
      <c r="BP3" t="s">
        <v>74</v>
      </c>
      <c r="BQ3" t="s">
        <v>74</v>
      </c>
      <c r="BR3" t="s">
        <v>102</v>
      </c>
      <c r="BS3" t="s">
        <v>131</v>
      </c>
      <c r="BT3" t="str">
        <f>HYPERLINK("https%3A%2F%2Fwww.webofscience.com%2Fwos%2Fwoscc%2Ffull-record%2FWOS:000398135300052","View Full Record in Web of Science")</f>
        <v>View Full Record in Web of Science</v>
      </c>
    </row>
    <row r="4" spans="1:72" x14ac:dyDescent="0.25">
      <c r="A4" t="s">
        <v>72</v>
      </c>
      <c r="B4" t="s">
        <v>132</v>
      </c>
      <c r="C4" t="s">
        <v>74</v>
      </c>
      <c r="D4" t="s">
        <v>74</v>
      </c>
      <c r="E4" t="s">
        <v>74</v>
      </c>
      <c r="F4" t="s">
        <v>133</v>
      </c>
      <c r="G4" t="s">
        <v>74</v>
      </c>
      <c r="H4" t="s">
        <v>74</v>
      </c>
      <c r="I4" t="s">
        <v>134</v>
      </c>
      <c r="J4" t="s">
        <v>135</v>
      </c>
      <c r="K4" t="s">
        <v>74</v>
      </c>
      <c r="L4" t="s">
        <v>74</v>
      </c>
      <c r="M4" t="s">
        <v>78</v>
      </c>
      <c r="N4" t="s">
        <v>108</v>
      </c>
      <c r="O4" t="s">
        <v>74</v>
      </c>
      <c r="P4" t="s">
        <v>74</v>
      </c>
      <c r="Q4" t="s">
        <v>74</v>
      </c>
      <c r="R4" t="s">
        <v>74</v>
      </c>
      <c r="S4" t="s">
        <v>74</v>
      </c>
      <c r="T4" t="s">
        <v>74</v>
      </c>
      <c r="U4" t="s">
        <v>136</v>
      </c>
      <c r="V4" t="s">
        <v>137</v>
      </c>
      <c r="W4" t="s">
        <v>138</v>
      </c>
      <c r="X4" t="s">
        <v>139</v>
      </c>
      <c r="Y4" t="s">
        <v>140</v>
      </c>
      <c r="Z4" t="s">
        <v>74</v>
      </c>
      <c r="AA4" t="s">
        <v>74</v>
      </c>
      <c r="AB4" t="s">
        <v>74</v>
      </c>
      <c r="AC4" t="s">
        <v>74</v>
      </c>
      <c r="AD4" t="s">
        <v>74</v>
      </c>
      <c r="AE4" t="s">
        <v>74</v>
      </c>
      <c r="AF4" t="s">
        <v>74</v>
      </c>
      <c r="AG4">
        <v>192</v>
      </c>
      <c r="AH4">
        <v>7</v>
      </c>
      <c r="AI4">
        <v>7</v>
      </c>
      <c r="AJ4">
        <v>1</v>
      </c>
      <c r="AK4">
        <v>18</v>
      </c>
      <c r="AL4" t="s">
        <v>141</v>
      </c>
      <c r="AM4" t="s">
        <v>142</v>
      </c>
      <c r="AN4" t="s">
        <v>143</v>
      </c>
      <c r="AO4" t="s">
        <v>144</v>
      </c>
      <c r="AP4" t="s">
        <v>145</v>
      </c>
      <c r="AQ4" t="s">
        <v>74</v>
      </c>
      <c r="AR4" t="s">
        <v>146</v>
      </c>
      <c r="AS4" t="s">
        <v>147</v>
      </c>
      <c r="AT4" t="s">
        <v>74</v>
      </c>
      <c r="AU4">
        <v>2016</v>
      </c>
      <c r="AV4" t="s">
        <v>74</v>
      </c>
      <c r="AW4">
        <v>5</v>
      </c>
      <c r="AX4" t="s">
        <v>74</v>
      </c>
      <c r="AY4" t="s">
        <v>74</v>
      </c>
      <c r="AZ4" t="s">
        <v>74</v>
      </c>
      <c r="BA4" t="s">
        <v>74</v>
      </c>
      <c r="BB4">
        <v>1995</v>
      </c>
      <c r="BC4">
        <v>2032</v>
      </c>
      <c r="BD4" t="s">
        <v>74</v>
      </c>
      <c r="BE4" t="s">
        <v>74</v>
      </c>
      <c r="BF4" t="s">
        <v>74</v>
      </c>
      <c r="BG4" t="s">
        <v>74</v>
      </c>
      <c r="BH4" t="s">
        <v>74</v>
      </c>
      <c r="BI4">
        <v>38</v>
      </c>
      <c r="BJ4" t="s">
        <v>148</v>
      </c>
      <c r="BK4" t="s">
        <v>98</v>
      </c>
      <c r="BL4" t="s">
        <v>149</v>
      </c>
      <c r="BM4" t="s">
        <v>150</v>
      </c>
      <c r="BN4" t="s">
        <v>74</v>
      </c>
      <c r="BO4" t="s">
        <v>74</v>
      </c>
      <c r="BP4" t="s">
        <v>74</v>
      </c>
      <c r="BQ4" t="s">
        <v>74</v>
      </c>
      <c r="BR4" t="s">
        <v>102</v>
      </c>
      <c r="BS4" t="s">
        <v>151</v>
      </c>
      <c r="BT4" t="str">
        <f>HYPERLINK("https%3A%2F%2Fwww.webofscience.com%2Fwos%2Fwoscc%2Ffull-record%2FWOS:000388543000001","View Full Record in Web of Science")</f>
        <v>View Full Record in Web of Science</v>
      </c>
    </row>
    <row r="5" spans="1:72" x14ac:dyDescent="0.25">
      <c r="A5" t="s">
        <v>72</v>
      </c>
      <c r="B5" t="s">
        <v>152</v>
      </c>
      <c r="C5" t="s">
        <v>74</v>
      </c>
      <c r="D5" t="s">
        <v>74</v>
      </c>
      <c r="E5" t="s">
        <v>74</v>
      </c>
      <c r="F5" t="s">
        <v>153</v>
      </c>
      <c r="G5" t="s">
        <v>74</v>
      </c>
      <c r="H5" t="s">
        <v>74</v>
      </c>
      <c r="I5" t="s">
        <v>154</v>
      </c>
      <c r="J5" t="s">
        <v>155</v>
      </c>
      <c r="K5" t="s">
        <v>74</v>
      </c>
      <c r="L5" t="s">
        <v>74</v>
      </c>
      <c r="M5" t="s">
        <v>78</v>
      </c>
      <c r="N5" t="s">
        <v>108</v>
      </c>
      <c r="O5" t="s">
        <v>74</v>
      </c>
      <c r="P5" t="s">
        <v>74</v>
      </c>
      <c r="Q5" t="s">
        <v>74</v>
      </c>
      <c r="R5" t="s">
        <v>74</v>
      </c>
      <c r="S5" t="s">
        <v>74</v>
      </c>
      <c r="T5" t="s">
        <v>156</v>
      </c>
      <c r="U5" t="s">
        <v>74</v>
      </c>
      <c r="V5" t="s">
        <v>157</v>
      </c>
      <c r="W5" t="s">
        <v>158</v>
      </c>
      <c r="X5" t="s">
        <v>159</v>
      </c>
      <c r="Y5" t="s">
        <v>160</v>
      </c>
      <c r="Z5" t="s">
        <v>74</v>
      </c>
      <c r="AA5" t="s">
        <v>161</v>
      </c>
      <c r="AB5" t="s">
        <v>162</v>
      </c>
      <c r="AC5" t="s">
        <v>74</v>
      </c>
      <c r="AD5" t="s">
        <v>74</v>
      </c>
      <c r="AE5" t="s">
        <v>74</v>
      </c>
      <c r="AF5" t="s">
        <v>74</v>
      </c>
      <c r="AG5">
        <v>54</v>
      </c>
      <c r="AH5">
        <v>0</v>
      </c>
      <c r="AI5">
        <v>0</v>
      </c>
      <c r="AJ5">
        <v>11</v>
      </c>
      <c r="AK5">
        <v>11</v>
      </c>
      <c r="AL5" t="s">
        <v>163</v>
      </c>
      <c r="AM5" t="s">
        <v>164</v>
      </c>
      <c r="AN5" t="s">
        <v>165</v>
      </c>
      <c r="AO5" t="s">
        <v>166</v>
      </c>
      <c r="AP5" t="s">
        <v>74</v>
      </c>
      <c r="AQ5" t="s">
        <v>74</v>
      </c>
      <c r="AR5" t="s">
        <v>167</v>
      </c>
      <c r="AS5" t="s">
        <v>168</v>
      </c>
      <c r="AT5" t="s">
        <v>169</v>
      </c>
      <c r="AU5">
        <v>2022</v>
      </c>
      <c r="AV5">
        <v>22</v>
      </c>
      <c r="AW5">
        <v>3</v>
      </c>
      <c r="AX5" t="s">
        <v>74</v>
      </c>
      <c r="AY5" t="s">
        <v>74</v>
      </c>
      <c r="AZ5" t="s">
        <v>74</v>
      </c>
      <c r="BA5" t="s">
        <v>74</v>
      </c>
      <c r="BB5">
        <v>63</v>
      </c>
      <c r="BC5">
        <v>77</v>
      </c>
      <c r="BD5" t="s">
        <v>74</v>
      </c>
      <c r="BE5" t="s">
        <v>170</v>
      </c>
      <c r="BF5" t="str">
        <f>HYPERLINK("http://dx.doi.org/10.29276/redapeci.2022.22.3182471.63-77","http://dx.doi.org/10.29276/redapeci.2022.22.3182471.63-77")</f>
        <v>http://dx.doi.org/10.29276/redapeci.2022.22.3182471.63-77</v>
      </c>
      <c r="BG5" t="s">
        <v>74</v>
      </c>
      <c r="BH5" t="s">
        <v>74</v>
      </c>
      <c r="BI5">
        <v>15</v>
      </c>
      <c r="BJ5" t="s">
        <v>171</v>
      </c>
      <c r="BK5" t="s">
        <v>172</v>
      </c>
      <c r="BL5" t="s">
        <v>171</v>
      </c>
      <c r="BM5" t="s">
        <v>173</v>
      </c>
      <c r="BN5" t="s">
        <v>74</v>
      </c>
      <c r="BO5" t="s">
        <v>74</v>
      </c>
      <c r="BP5" t="s">
        <v>74</v>
      </c>
      <c r="BQ5" t="s">
        <v>74</v>
      </c>
      <c r="BR5" t="s">
        <v>102</v>
      </c>
      <c r="BS5" t="s">
        <v>174</v>
      </c>
      <c r="BT5" t="str">
        <f>HYPERLINK("https%3A%2F%2Fwww.webofscience.com%2Fwos%2Fwoscc%2Ffull-record%2FWOS:000919673400006","View Full Record in Web of Science")</f>
        <v>View Full Record in Web of Science</v>
      </c>
    </row>
    <row r="6" spans="1:72" x14ac:dyDescent="0.25">
      <c r="A6" t="s">
        <v>72</v>
      </c>
      <c r="B6" t="s">
        <v>175</v>
      </c>
      <c r="C6" t="s">
        <v>74</v>
      </c>
      <c r="D6" t="s">
        <v>74</v>
      </c>
      <c r="E6" t="s">
        <v>74</v>
      </c>
      <c r="F6" t="s">
        <v>176</v>
      </c>
      <c r="G6" t="s">
        <v>74</v>
      </c>
      <c r="H6" t="s">
        <v>74</v>
      </c>
      <c r="I6" t="s">
        <v>177</v>
      </c>
      <c r="J6" t="s">
        <v>178</v>
      </c>
      <c r="K6" t="s">
        <v>74</v>
      </c>
      <c r="L6" t="s">
        <v>74</v>
      </c>
      <c r="M6" t="s">
        <v>78</v>
      </c>
      <c r="N6" t="s">
        <v>108</v>
      </c>
      <c r="O6" t="s">
        <v>74</v>
      </c>
      <c r="P6" t="s">
        <v>74</v>
      </c>
      <c r="Q6" t="s">
        <v>74</v>
      </c>
      <c r="R6" t="s">
        <v>74</v>
      </c>
      <c r="S6" t="s">
        <v>74</v>
      </c>
      <c r="T6" t="s">
        <v>179</v>
      </c>
      <c r="U6" t="s">
        <v>180</v>
      </c>
      <c r="V6" t="s">
        <v>181</v>
      </c>
      <c r="W6" t="s">
        <v>182</v>
      </c>
      <c r="X6" t="s">
        <v>183</v>
      </c>
      <c r="Y6" t="s">
        <v>184</v>
      </c>
      <c r="Z6" t="s">
        <v>185</v>
      </c>
      <c r="AA6" t="s">
        <v>186</v>
      </c>
      <c r="AB6" t="s">
        <v>187</v>
      </c>
      <c r="AC6" t="s">
        <v>74</v>
      </c>
      <c r="AD6" t="s">
        <v>74</v>
      </c>
      <c r="AE6" t="s">
        <v>74</v>
      </c>
      <c r="AF6" t="s">
        <v>74</v>
      </c>
      <c r="AG6">
        <v>52</v>
      </c>
      <c r="AH6">
        <v>19</v>
      </c>
      <c r="AI6">
        <v>19</v>
      </c>
      <c r="AJ6">
        <v>5</v>
      </c>
      <c r="AK6">
        <v>20</v>
      </c>
      <c r="AL6" t="s">
        <v>188</v>
      </c>
      <c r="AM6" t="s">
        <v>189</v>
      </c>
      <c r="AN6" t="s">
        <v>190</v>
      </c>
      <c r="AO6" t="s">
        <v>191</v>
      </c>
      <c r="AP6" t="s">
        <v>74</v>
      </c>
      <c r="AQ6" t="s">
        <v>74</v>
      </c>
      <c r="AR6" t="s">
        <v>178</v>
      </c>
      <c r="AS6" t="s">
        <v>192</v>
      </c>
      <c r="AT6" t="s">
        <v>193</v>
      </c>
      <c r="AU6">
        <v>2020</v>
      </c>
      <c r="AV6">
        <v>9</v>
      </c>
      <c r="AW6">
        <v>3</v>
      </c>
      <c r="AX6" t="s">
        <v>74</v>
      </c>
      <c r="AY6" t="s">
        <v>74</v>
      </c>
      <c r="AZ6" t="s">
        <v>74</v>
      </c>
      <c r="BA6" t="s">
        <v>74</v>
      </c>
      <c r="BB6" t="s">
        <v>74</v>
      </c>
      <c r="BC6" t="s">
        <v>74</v>
      </c>
      <c r="BD6">
        <v>74</v>
      </c>
      <c r="BE6" t="s">
        <v>194</v>
      </c>
      <c r="BF6" t="str">
        <f>HYPERLINK("http://dx.doi.org/10.3390/computers9030074","http://dx.doi.org/10.3390/computers9030074")</f>
        <v>http://dx.doi.org/10.3390/computers9030074</v>
      </c>
      <c r="BG6" t="s">
        <v>74</v>
      </c>
      <c r="BH6" t="s">
        <v>74</v>
      </c>
      <c r="BI6">
        <v>17</v>
      </c>
      <c r="BJ6" t="s">
        <v>195</v>
      </c>
      <c r="BK6" t="s">
        <v>172</v>
      </c>
      <c r="BL6" t="s">
        <v>196</v>
      </c>
      <c r="BM6" t="s">
        <v>197</v>
      </c>
      <c r="BN6" t="s">
        <v>74</v>
      </c>
      <c r="BO6" t="s">
        <v>198</v>
      </c>
      <c r="BP6" t="s">
        <v>74</v>
      </c>
      <c r="BQ6" t="s">
        <v>74</v>
      </c>
      <c r="BR6" t="s">
        <v>102</v>
      </c>
      <c r="BS6" t="s">
        <v>199</v>
      </c>
      <c r="BT6" t="str">
        <f>HYPERLINK("https%3A%2F%2Fwww.webofscience.com%2Fwos%2Fwoscc%2Ffull-record%2FWOS:000578220400001","View Full Record in Web of Science")</f>
        <v>View Full Record in Web of Science</v>
      </c>
    </row>
    <row r="7" spans="1:72" x14ac:dyDescent="0.25">
      <c r="A7" t="s">
        <v>72</v>
      </c>
      <c r="B7" t="s">
        <v>200</v>
      </c>
      <c r="C7" t="s">
        <v>74</v>
      </c>
      <c r="D7" t="s">
        <v>74</v>
      </c>
      <c r="E7" t="s">
        <v>74</v>
      </c>
      <c r="F7" t="s">
        <v>201</v>
      </c>
      <c r="G7" t="s">
        <v>74</v>
      </c>
      <c r="H7" t="s">
        <v>74</v>
      </c>
      <c r="I7" t="s">
        <v>202</v>
      </c>
      <c r="J7" t="s">
        <v>203</v>
      </c>
      <c r="K7" t="s">
        <v>74</v>
      </c>
      <c r="L7" t="s">
        <v>74</v>
      </c>
      <c r="M7" t="s">
        <v>78</v>
      </c>
      <c r="N7" t="s">
        <v>108</v>
      </c>
      <c r="O7" t="s">
        <v>74</v>
      </c>
      <c r="P7" t="s">
        <v>74</v>
      </c>
      <c r="Q7" t="s">
        <v>74</v>
      </c>
      <c r="R7" t="s">
        <v>74</v>
      </c>
      <c r="S7" t="s">
        <v>74</v>
      </c>
      <c r="T7" t="s">
        <v>204</v>
      </c>
      <c r="U7" t="s">
        <v>205</v>
      </c>
      <c r="V7" t="s">
        <v>206</v>
      </c>
      <c r="W7" t="s">
        <v>207</v>
      </c>
      <c r="X7" t="s">
        <v>208</v>
      </c>
      <c r="Y7" t="s">
        <v>209</v>
      </c>
      <c r="Z7" t="s">
        <v>210</v>
      </c>
      <c r="AA7" t="s">
        <v>211</v>
      </c>
      <c r="AB7" t="s">
        <v>212</v>
      </c>
      <c r="AC7" t="s">
        <v>74</v>
      </c>
      <c r="AD7" t="s">
        <v>74</v>
      </c>
      <c r="AE7" t="s">
        <v>74</v>
      </c>
      <c r="AF7" t="s">
        <v>74</v>
      </c>
      <c r="AG7">
        <v>47</v>
      </c>
      <c r="AH7">
        <v>20</v>
      </c>
      <c r="AI7">
        <v>20</v>
      </c>
      <c r="AJ7">
        <v>6</v>
      </c>
      <c r="AK7">
        <v>28</v>
      </c>
      <c r="AL7" t="s">
        <v>213</v>
      </c>
      <c r="AM7" t="s">
        <v>214</v>
      </c>
      <c r="AN7" t="s">
        <v>215</v>
      </c>
      <c r="AO7" t="s">
        <v>216</v>
      </c>
      <c r="AP7" t="s">
        <v>217</v>
      </c>
      <c r="AQ7" t="s">
        <v>74</v>
      </c>
      <c r="AR7" t="s">
        <v>218</v>
      </c>
      <c r="AS7" t="s">
        <v>219</v>
      </c>
      <c r="AT7" t="s">
        <v>220</v>
      </c>
      <c r="AU7">
        <v>2021</v>
      </c>
      <c r="AV7">
        <v>8</v>
      </c>
      <c r="AW7">
        <v>2</v>
      </c>
      <c r="AX7" t="s">
        <v>74</v>
      </c>
      <c r="AY7" t="s">
        <v>74</v>
      </c>
      <c r="AZ7" t="s">
        <v>221</v>
      </c>
      <c r="BA7" t="s">
        <v>74</v>
      </c>
      <c r="BB7" t="s">
        <v>74</v>
      </c>
      <c r="BC7" t="s">
        <v>74</v>
      </c>
      <c r="BD7">
        <v>2150019</v>
      </c>
      <c r="BE7" t="s">
        <v>222</v>
      </c>
      <c r="BF7" t="str">
        <f>HYPERLINK("http://dx.doi.org/10.1142/S2424786321500195","http://dx.doi.org/10.1142/S2424786321500195")</f>
        <v>http://dx.doi.org/10.1142/S2424786321500195</v>
      </c>
      <c r="BG7" t="s">
        <v>74</v>
      </c>
      <c r="BH7" t="s">
        <v>74</v>
      </c>
      <c r="BI7">
        <v>14</v>
      </c>
      <c r="BJ7" t="s">
        <v>223</v>
      </c>
      <c r="BK7" t="s">
        <v>172</v>
      </c>
      <c r="BL7" t="s">
        <v>224</v>
      </c>
      <c r="BM7" t="s">
        <v>225</v>
      </c>
      <c r="BN7" t="s">
        <v>74</v>
      </c>
      <c r="BO7" t="s">
        <v>74</v>
      </c>
      <c r="BP7" t="s">
        <v>74</v>
      </c>
      <c r="BQ7" t="s">
        <v>74</v>
      </c>
      <c r="BR7" t="s">
        <v>102</v>
      </c>
      <c r="BS7" t="s">
        <v>226</v>
      </c>
      <c r="BT7" t="str">
        <f>HYPERLINK("https%3A%2F%2Fwww.webofscience.com%2Fwos%2Fwoscc%2Ffull-record%2FWOS:000725201300009","View Full Record in Web of Science")</f>
        <v>View Full Record in Web of Science</v>
      </c>
    </row>
    <row r="8" spans="1:72" x14ac:dyDescent="0.25">
      <c r="A8" t="s">
        <v>72</v>
      </c>
      <c r="B8" t="s">
        <v>227</v>
      </c>
      <c r="C8" t="s">
        <v>74</v>
      </c>
      <c r="D8" t="s">
        <v>74</v>
      </c>
      <c r="E8" t="s">
        <v>74</v>
      </c>
      <c r="F8" t="s">
        <v>228</v>
      </c>
      <c r="G8" t="s">
        <v>74</v>
      </c>
      <c r="H8" t="s">
        <v>74</v>
      </c>
      <c r="I8" t="s">
        <v>229</v>
      </c>
      <c r="J8" t="s">
        <v>230</v>
      </c>
      <c r="K8" t="s">
        <v>74</v>
      </c>
      <c r="L8" t="s">
        <v>74</v>
      </c>
      <c r="M8" t="s">
        <v>78</v>
      </c>
      <c r="N8" t="s">
        <v>108</v>
      </c>
      <c r="O8" t="s">
        <v>74</v>
      </c>
      <c r="P8" t="s">
        <v>74</v>
      </c>
      <c r="Q8" t="s">
        <v>74</v>
      </c>
      <c r="R8" t="s">
        <v>74</v>
      </c>
      <c r="S8" t="s">
        <v>74</v>
      </c>
      <c r="T8" t="s">
        <v>74</v>
      </c>
      <c r="U8" t="s">
        <v>74</v>
      </c>
      <c r="V8" t="s">
        <v>231</v>
      </c>
      <c r="W8" t="s">
        <v>232</v>
      </c>
      <c r="X8" t="s">
        <v>233</v>
      </c>
      <c r="Y8" t="s">
        <v>234</v>
      </c>
      <c r="Z8" t="s">
        <v>235</v>
      </c>
      <c r="AA8" t="s">
        <v>74</v>
      </c>
      <c r="AB8" t="s">
        <v>74</v>
      </c>
      <c r="AC8" t="s">
        <v>74</v>
      </c>
      <c r="AD8" t="s">
        <v>74</v>
      </c>
      <c r="AE8" t="s">
        <v>74</v>
      </c>
      <c r="AF8" t="s">
        <v>74</v>
      </c>
      <c r="AG8">
        <v>0</v>
      </c>
      <c r="AH8">
        <v>3</v>
      </c>
      <c r="AI8">
        <v>3</v>
      </c>
      <c r="AJ8">
        <v>0</v>
      </c>
      <c r="AK8">
        <v>6</v>
      </c>
      <c r="AL8" t="s">
        <v>236</v>
      </c>
      <c r="AM8" t="s">
        <v>237</v>
      </c>
      <c r="AN8" t="s">
        <v>238</v>
      </c>
      <c r="AO8" t="s">
        <v>239</v>
      </c>
      <c r="AP8" t="s">
        <v>240</v>
      </c>
      <c r="AQ8" t="s">
        <v>74</v>
      </c>
      <c r="AR8" t="s">
        <v>230</v>
      </c>
      <c r="AS8" t="s">
        <v>241</v>
      </c>
      <c r="AT8" t="s">
        <v>242</v>
      </c>
      <c r="AU8">
        <v>2015</v>
      </c>
      <c r="AV8">
        <v>48</v>
      </c>
      <c r="AW8">
        <v>4</v>
      </c>
      <c r="AX8" t="s">
        <v>74</v>
      </c>
      <c r="AY8" t="s">
        <v>74</v>
      </c>
      <c r="AZ8" t="s">
        <v>74</v>
      </c>
      <c r="BA8" t="s">
        <v>74</v>
      </c>
      <c r="BB8">
        <v>12</v>
      </c>
      <c r="BC8">
        <v>14</v>
      </c>
      <c r="BD8" t="s">
        <v>74</v>
      </c>
      <c r="BE8" t="s">
        <v>243</v>
      </c>
      <c r="BF8" t="str">
        <f>HYPERLINK("http://dx.doi.org/10.1109/MC.2015.103","http://dx.doi.org/10.1109/MC.2015.103")</f>
        <v>http://dx.doi.org/10.1109/MC.2015.103</v>
      </c>
      <c r="BG8" t="s">
        <v>74</v>
      </c>
      <c r="BH8" t="s">
        <v>74</v>
      </c>
      <c r="BI8">
        <v>3</v>
      </c>
      <c r="BJ8" t="s">
        <v>244</v>
      </c>
      <c r="BK8" t="s">
        <v>245</v>
      </c>
      <c r="BL8" t="s">
        <v>196</v>
      </c>
      <c r="BM8" t="s">
        <v>246</v>
      </c>
      <c r="BN8" t="s">
        <v>74</v>
      </c>
      <c r="BO8" t="s">
        <v>247</v>
      </c>
      <c r="BP8" t="s">
        <v>74</v>
      </c>
      <c r="BQ8" t="s">
        <v>74</v>
      </c>
      <c r="BR8" t="s">
        <v>102</v>
      </c>
      <c r="BS8" t="s">
        <v>248</v>
      </c>
      <c r="BT8" t="str">
        <f>HYPERLINK("https%3A%2F%2Fwww.webofscience.com%2Fwos%2Fwoscc%2Ffull-record%2FWOS:000353067900003","View Full Record in Web of Science")</f>
        <v>View Full Record in Web of Science</v>
      </c>
    </row>
    <row r="9" spans="1:72" x14ac:dyDescent="0.25">
      <c r="A9" t="s">
        <v>72</v>
      </c>
      <c r="B9" t="s">
        <v>249</v>
      </c>
      <c r="C9" t="s">
        <v>74</v>
      </c>
      <c r="D9" t="s">
        <v>74</v>
      </c>
      <c r="E9" t="s">
        <v>74</v>
      </c>
      <c r="F9" t="s">
        <v>250</v>
      </c>
      <c r="G9" t="s">
        <v>74</v>
      </c>
      <c r="H9" t="s">
        <v>74</v>
      </c>
      <c r="I9" t="s">
        <v>251</v>
      </c>
      <c r="J9" t="s">
        <v>252</v>
      </c>
      <c r="K9" t="s">
        <v>74</v>
      </c>
      <c r="L9" t="s">
        <v>74</v>
      </c>
      <c r="M9" t="s">
        <v>78</v>
      </c>
      <c r="N9" t="s">
        <v>108</v>
      </c>
      <c r="O9" t="s">
        <v>74</v>
      </c>
      <c r="P9" t="s">
        <v>74</v>
      </c>
      <c r="Q9" t="s">
        <v>74</v>
      </c>
      <c r="R9" t="s">
        <v>74</v>
      </c>
      <c r="S9" t="s">
        <v>74</v>
      </c>
      <c r="T9" t="s">
        <v>253</v>
      </c>
      <c r="U9" t="s">
        <v>254</v>
      </c>
      <c r="V9" t="s">
        <v>255</v>
      </c>
      <c r="W9" t="s">
        <v>256</v>
      </c>
      <c r="X9" t="s">
        <v>257</v>
      </c>
      <c r="Y9" t="s">
        <v>258</v>
      </c>
      <c r="Z9" t="s">
        <v>74</v>
      </c>
      <c r="AA9" t="s">
        <v>259</v>
      </c>
      <c r="AB9" t="s">
        <v>260</v>
      </c>
      <c r="AC9" t="s">
        <v>74</v>
      </c>
      <c r="AD9" t="s">
        <v>74</v>
      </c>
      <c r="AE9" t="s">
        <v>74</v>
      </c>
      <c r="AF9" t="s">
        <v>74</v>
      </c>
      <c r="AG9">
        <v>29</v>
      </c>
      <c r="AH9">
        <v>9</v>
      </c>
      <c r="AI9">
        <v>9</v>
      </c>
      <c r="AJ9">
        <v>0</v>
      </c>
      <c r="AK9">
        <v>15</v>
      </c>
      <c r="AL9" t="s">
        <v>261</v>
      </c>
      <c r="AM9" t="s">
        <v>262</v>
      </c>
      <c r="AN9" t="s">
        <v>263</v>
      </c>
      <c r="AO9" t="s">
        <v>264</v>
      </c>
      <c r="AP9" t="s">
        <v>265</v>
      </c>
      <c r="AQ9" t="s">
        <v>74</v>
      </c>
      <c r="AR9" t="s">
        <v>266</v>
      </c>
      <c r="AS9" t="s">
        <v>267</v>
      </c>
      <c r="AT9" t="s">
        <v>74</v>
      </c>
      <c r="AU9">
        <v>2018</v>
      </c>
      <c r="AV9">
        <v>7</v>
      </c>
      <c r="AW9">
        <v>4</v>
      </c>
      <c r="AX9" t="s">
        <v>74</v>
      </c>
      <c r="AY9" t="s">
        <v>74</v>
      </c>
      <c r="AZ9" t="s">
        <v>74</v>
      </c>
      <c r="BA9" t="s">
        <v>74</v>
      </c>
      <c r="BB9">
        <v>171</v>
      </c>
      <c r="BC9">
        <v>178</v>
      </c>
      <c r="BD9" t="s">
        <v>74</v>
      </c>
      <c r="BE9" t="s">
        <v>268</v>
      </c>
      <c r="BF9" t="str">
        <f>HYPERLINK("http://dx.doi.org/10.14207/ejsd.2018.v7n4p171","http://dx.doi.org/10.14207/ejsd.2018.v7n4p171")</f>
        <v>http://dx.doi.org/10.14207/ejsd.2018.v7n4p171</v>
      </c>
      <c r="BG9" t="s">
        <v>74</v>
      </c>
      <c r="BH9" t="s">
        <v>74</v>
      </c>
      <c r="BI9">
        <v>8</v>
      </c>
      <c r="BJ9" t="s">
        <v>269</v>
      </c>
      <c r="BK9" t="s">
        <v>172</v>
      </c>
      <c r="BL9" t="s">
        <v>270</v>
      </c>
      <c r="BM9" t="s">
        <v>271</v>
      </c>
      <c r="BN9" t="s">
        <v>74</v>
      </c>
      <c r="BO9" t="s">
        <v>198</v>
      </c>
      <c r="BP9" t="s">
        <v>74</v>
      </c>
      <c r="BQ9" t="s">
        <v>74</v>
      </c>
      <c r="BR9" t="s">
        <v>102</v>
      </c>
      <c r="BS9" t="s">
        <v>272</v>
      </c>
      <c r="BT9" t="str">
        <f>HYPERLINK("https%3A%2F%2Fwww.webofscience.com%2Fwos%2Fwoscc%2Ffull-record%2FWOS:000446113700015","View Full Record in Web of Science")</f>
        <v>View Full Record in Web of Science</v>
      </c>
    </row>
    <row r="10" spans="1:72" x14ac:dyDescent="0.25">
      <c r="A10" t="s">
        <v>72</v>
      </c>
      <c r="B10" t="s">
        <v>273</v>
      </c>
      <c r="C10" t="s">
        <v>74</v>
      </c>
      <c r="D10" t="s">
        <v>74</v>
      </c>
      <c r="E10" t="s">
        <v>74</v>
      </c>
      <c r="F10" t="s">
        <v>274</v>
      </c>
      <c r="G10" t="s">
        <v>74</v>
      </c>
      <c r="H10" t="s">
        <v>74</v>
      </c>
      <c r="I10" t="s">
        <v>275</v>
      </c>
      <c r="J10" t="s">
        <v>276</v>
      </c>
      <c r="K10" t="s">
        <v>74</v>
      </c>
      <c r="L10" t="s">
        <v>74</v>
      </c>
      <c r="M10" t="s">
        <v>78</v>
      </c>
      <c r="N10" t="s">
        <v>108</v>
      </c>
      <c r="O10" t="s">
        <v>74</v>
      </c>
      <c r="P10" t="s">
        <v>74</v>
      </c>
      <c r="Q10" t="s">
        <v>74</v>
      </c>
      <c r="R10" t="s">
        <v>74</v>
      </c>
      <c r="S10" t="s">
        <v>74</v>
      </c>
      <c r="T10" t="s">
        <v>277</v>
      </c>
      <c r="U10" t="s">
        <v>278</v>
      </c>
      <c r="V10" t="s">
        <v>279</v>
      </c>
      <c r="W10" t="s">
        <v>280</v>
      </c>
      <c r="X10" t="s">
        <v>281</v>
      </c>
      <c r="Y10" t="s">
        <v>282</v>
      </c>
      <c r="Z10" t="s">
        <v>283</v>
      </c>
      <c r="AA10" t="s">
        <v>284</v>
      </c>
      <c r="AB10" t="s">
        <v>285</v>
      </c>
      <c r="AC10" t="s">
        <v>286</v>
      </c>
      <c r="AD10" t="s">
        <v>287</v>
      </c>
      <c r="AE10" t="s">
        <v>288</v>
      </c>
      <c r="AF10" t="s">
        <v>74</v>
      </c>
      <c r="AG10">
        <v>75</v>
      </c>
      <c r="AH10">
        <v>2</v>
      </c>
      <c r="AI10">
        <v>2</v>
      </c>
      <c r="AJ10">
        <v>26</v>
      </c>
      <c r="AK10">
        <v>26</v>
      </c>
      <c r="AL10" t="s">
        <v>289</v>
      </c>
      <c r="AM10" t="s">
        <v>290</v>
      </c>
      <c r="AN10" t="s">
        <v>291</v>
      </c>
      <c r="AO10" t="s">
        <v>292</v>
      </c>
      <c r="AP10" t="s">
        <v>74</v>
      </c>
      <c r="AQ10" t="s">
        <v>74</v>
      </c>
      <c r="AR10" t="s">
        <v>293</v>
      </c>
      <c r="AS10" t="s">
        <v>294</v>
      </c>
      <c r="AT10" t="s">
        <v>220</v>
      </c>
      <c r="AU10">
        <v>2023</v>
      </c>
      <c r="AV10">
        <v>78</v>
      </c>
      <c r="AW10" t="s">
        <v>74</v>
      </c>
      <c r="AX10" t="s">
        <v>74</v>
      </c>
      <c r="AY10" t="s">
        <v>74</v>
      </c>
      <c r="AZ10" t="s">
        <v>74</v>
      </c>
      <c r="BA10" t="s">
        <v>74</v>
      </c>
      <c r="BB10">
        <v>1106</v>
      </c>
      <c r="BC10">
        <v>1125</v>
      </c>
      <c r="BD10" t="s">
        <v>74</v>
      </c>
      <c r="BE10" t="s">
        <v>295</v>
      </c>
      <c r="BF10" t="str">
        <f>HYPERLINK("http://dx.doi.org/10.1016/j.eap.2023.05.003","http://dx.doi.org/10.1016/j.eap.2023.05.003")</f>
        <v>http://dx.doi.org/10.1016/j.eap.2023.05.003</v>
      </c>
      <c r="BG10" t="s">
        <v>74</v>
      </c>
      <c r="BH10" t="s">
        <v>296</v>
      </c>
      <c r="BI10">
        <v>20</v>
      </c>
      <c r="BJ10" t="s">
        <v>297</v>
      </c>
      <c r="BK10" t="s">
        <v>98</v>
      </c>
      <c r="BL10" t="s">
        <v>224</v>
      </c>
      <c r="BM10" t="s">
        <v>298</v>
      </c>
      <c r="BN10" t="s">
        <v>74</v>
      </c>
      <c r="BO10" t="s">
        <v>74</v>
      </c>
      <c r="BP10" t="s">
        <v>74</v>
      </c>
      <c r="BQ10" t="s">
        <v>74</v>
      </c>
      <c r="BR10" t="s">
        <v>102</v>
      </c>
      <c r="BS10" t="s">
        <v>299</v>
      </c>
      <c r="BT10" t="str">
        <f>HYPERLINK("https%3A%2F%2Fwww.webofscience.com%2Fwos%2Fwoscc%2Ffull-record%2FWOS:000998223500001","View Full Record in Web of Science")</f>
        <v>View Full Record in Web of Science</v>
      </c>
    </row>
    <row r="11" spans="1:72" x14ac:dyDescent="0.25">
      <c r="A11" t="s">
        <v>72</v>
      </c>
      <c r="B11" t="s">
        <v>300</v>
      </c>
      <c r="C11" t="s">
        <v>74</v>
      </c>
      <c r="D11" t="s">
        <v>74</v>
      </c>
      <c r="E11" t="s">
        <v>74</v>
      </c>
      <c r="F11" t="s">
        <v>301</v>
      </c>
      <c r="G11" t="s">
        <v>74</v>
      </c>
      <c r="H11" t="s">
        <v>74</v>
      </c>
      <c r="I11" t="s">
        <v>302</v>
      </c>
      <c r="J11" t="s">
        <v>303</v>
      </c>
      <c r="K11" t="s">
        <v>74</v>
      </c>
      <c r="L11" t="s">
        <v>74</v>
      </c>
      <c r="M11" t="s">
        <v>78</v>
      </c>
      <c r="N11" t="s">
        <v>304</v>
      </c>
      <c r="O11" t="s">
        <v>74</v>
      </c>
      <c r="P11" t="s">
        <v>74</v>
      </c>
      <c r="Q11" t="s">
        <v>74</v>
      </c>
      <c r="R11" t="s">
        <v>74</v>
      </c>
      <c r="S11" t="s">
        <v>74</v>
      </c>
      <c r="T11" t="s">
        <v>74</v>
      </c>
      <c r="U11" t="s">
        <v>74</v>
      </c>
      <c r="V11" t="s">
        <v>74</v>
      </c>
      <c r="W11" t="s">
        <v>74</v>
      </c>
      <c r="X11" t="s">
        <v>74</v>
      </c>
      <c r="Y11" t="s">
        <v>74</v>
      </c>
      <c r="Z11" t="s">
        <v>74</v>
      </c>
      <c r="AA11" t="s">
        <v>74</v>
      </c>
      <c r="AB11" t="s">
        <v>74</v>
      </c>
      <c r="AC11" t="s">
        <v>74</v>
      </c>
      <c r="AD11" t="s">
        <v>74</v>
      </c>
      <c r="AE11" t="s">
        <v>74</v>
      </c>
      <c r="AF11" t="s">
        <v>74</v>
      </c>
      <c r="AG11">
        <v>0</v>
      </c>
      <c r="AH11">
        <v>0</v>
      </c>
      <c r="AI11">
        <v>0</v>
      </c>
      <c r="AJ11">
        <v>0</v>
      </c>
      <c r="AK11">
        <v>0</v>
      </c>
      <c r="AL11" t="s">
        <v>305</v>
      </c>
      <c r="AM11" t="s">
        <v>306</v>
      </c>
      <c r="AN11" t="s">
        <v>307</v>
      </c>
      <c r="AO11" t="s">
        <v>308</v>
      </c>
      <c r="AP11" t="s">
        <v>74</v>
      </c>
      <c r="AQ11" t="s">
        <v>74</v>
      </c>
      <c r="AR11" t="s">
        <v>309</v>
      </c>
      <c r="AS11" t="s">
        <v>310</v>
      </c>
      <c r="AT11" t="s">
        <v>242</v>
      </c>
      <c r="AU11">
        <v>2020</v>
      </c>
      <c r="AV11">
        <v>90</v>
      </c>
      <c r="AW11">
        <v>4</v>
      </c>
      <c r="AX11" t="s">
        <v>74</v>
      </c>
      <c r="AY11" t="s">
        <v>74</v>
      </c>
      <c r="AZ11" t="s">
        <v>74</v>
      </c>
      <c r="BA11" t="s">
        <v>74</v>
      </c>
      <c r="BB11">
        <v>34</v>
      </c>
      <c r="BC11">
        <v>36</v>
      </c>
      <c r="BD11" t="s">
        <v>74</v>
      </c>
      <c r="BE11" t="s">
        <v>74</v>
      </c>
      <c r="BF11" t="s">
        <v>74</v>
      </c>
      <c r="BG11" t="s">
        <v>74</v>
      </c>
      <c r="BH11" t="s">
        <v>74</v>
      </c>
      <c r="BI11">
        <v>3</v>
      </c>
      <c r="BJ11" t="s">
        <v>311</v>
      </c>
      <c r="BK11" t="s">
        <v>245</v>
      </c>
      <c r="BL11" t="s">
        <v>312</v>
      </c>
      <c r="BM11" t="s">
        <v>313</v>
      </c>
      <c r="BN11" t="s">
        <v>74</v>
      </c>
      <c r="BO11" t="s">
        <v>74</v>
      </c>
      <c r="BP11" t="s">
        <v>74</v>
      </c>
      <c r="BQ11" t="s">
        <v>74</v>
      </c>
      <c r="BR11" t="s">
        <v>102</v>
      </c>
      <c r="BS11" t="s">
        <v>314</v>
      </c>
      <c r="BT11" t="str">
        <f>HYPERLINK("https%3A%2F%2Fwww.webofscience.com%2Fwos%2Fwoscc%2Ffull-record%2FWOS:000524004600013","View Full Record in Web of Science")</f>
        <v>View Full Record in Web of Science</v>
      </c>
    </row>
    <row r="12" spans="1:72" x14ac:dyDescent="0.25">
      <c r="A12" t="s">
        <v>72</v>
      </c>
      <c r="B12" t="s">
        <v>315</v>
      </c>
      <c r="C12" t="s">
        <v>74</v>
      </c>
      <c r="D12" t="s">
        <v>74</v>
      </c>
      <c r="E12" t="s">
        <v>74</v>
      </c>
      <c r="F12" t="s">
        <v>316</v>
      </c>
      <c r="G12" t="s">
        <v>74</v>
      </c>
      <c r="H12" t="s">
        <v>74</v>
      </c>
      <c r="I12" t="s">
        <v>317</v>
      </c>
      <c r="J12" t="s">
        <v>318</v>
      </c>
      <c r="K12" t="s">
        <v>74</v>
      </c>
      <c r="L12" t="s">
        <v>74</v>
      </c>
      <c r="M12" t="s">
        <v>78</v>
      </c>
      <c r="N12" t="s">
        <v>108</v>
      </c>
      <c r="O12" t="s">
        <v>74</v>
      </c>
      <c r="P12" t="s">
        <v>74</v>
      </c>
      <c r="Q12" t="s">
        <v>74</v>
      </c>
      <c r="R12" t="s">
        <v>74</v>
      </c>
      <c r="S12" t="s">
        <v>74</v>
      </c>
      <c r="T12" t="s">
        <v>319</v>
      </c>
      <c r="U12" t="s">
        <v>320</v>
      </c>
      <c r="V12" t="s">
        <v>321</v>
      </c>
      <c r="W12" t="s">
        <v>322</v>
      </c>
      <c r="X12" t="s">
        <v>323</v>
      </c>
      <c r="Y12" t="s">
        <v>324</v>
      </c>
      <c r="Z12" t="s">
        <v>325</v>
      </c>
      <c r="AA12" t="s">
        <v>326</v>
      </c>
      <c r="AB12" t="s">
        <v>327</v>
      </c>
      <c r="AC12" t="s">
        <v>74</v>
      </c>
      <c r="AD12" t="s">
        <v>74</v>
      </c>
      <c r="AE12" t="s">
        <v>74</v>
      </c>
      <c r="AF12" t="s">
        <v>74</v>
      </c>
      <c r="AG12">
        <v>59</v>
      </c>
      <c r="AH12">
        <v>2</v>
      </c>
      <c r="AI12">
        <v>2</v>
      </c>
      <c r="AJ12">
        <v>6</v>
      </c>
      <c r="AK12">
        <v>15</v>
      </c>
      <c r="AL12" t="s">
        <v>328</v>
      </c>
      <c r="AM12" t="s">
        <v>329</v>
      </c>
      <c r="AN12" t="s">
        <v>330</v>
      </c>
      <c r="AO12" t="s">
        <v>331</v>
      </c>
      <c r="AP12" t="s">
        <v>332</v>
      </c>
      <c r="AQ12" t="s">
        <v>74</v>
      </c>
      <c r="AR12" t="s">
        <v>333</v>
      </c>
      <c r="AS12" t="s">
        <v>334</v>
      </c>
      <c r="AT12" t="s">
        <v>335</v>
      </c>
      <c r="AU12">
        <v>2023</v>
      </c>
      <c r="AV12">
        <v>13</v>
      </c>
      <c r="AW12">
        <v>1</v>
      </c>
      <c r="AX12" t="s">
        <v>74</v>
      </c>
      <c r="AY12" t="s">
        <v>74</v>
      </c>
      <c r="AZ12" t="s">
        <v>74</v>
      </c>
      <c r="BA12" t="s">
        <v>74</v>
      </c>
      <c r="BB12">
        <v>614</v>
      </c>
      <c r="BC12">
        <v>633</v>
      </c>
      <c r="BD12" t="s">
        <v>74</v>
      </c>
      <c r="BE12" t="s">
        <v>336</v>
      </c>
      <c r="BF12" t="str">
        <f>HYPERLINK("http://dx.doi.org/10.1080/20430795.2021.1985951","http://dx.doi.org/10.1080/20430795.2021.1985951")</f>
        <v>http://dx.doi.org/10.1080/20430795.2021.1985951</v>
      </c>
      <c r="BG12" t="s">
        <v>74</v>
      </c>
      <c r="BH12" t="s">
        <v>337</v>
      </c>
      <c r="BI12">
        <v>20</v>
      </c>
      <c r="BJ12" t="s">
        <v>338</v>
      </c>
      <c r="BK12" t="s">
        <v>172</v>
      </c>
      <c r="BL12" t="s">
        <v>339</v>
      </c>
      <c r="BM12" t="s">
        <v>340</v>
      </c>
      <c r="BN12" t="s">
        <v>74</v>
      </c>
      <c r="BO12" t="s">
        <v>247</v>
      </c>
      <c r="BP12" t="s">
        <v>74</v>
      </c>
      <c r="BQ12" t="s">
        <v>74</v>
      </c>
      <c r="BR12" t="s">
        <v>102</v>
      </c>
      <c r="BS12" t="s">
        <v>341</v>
      </c>
      <c r="BT12" t="str">
        <f>HYPERLINK("https%3A%2F%2Fwww.webofscience.com%2Fwos%2Fwoscc%2Ffull-record%2FWOS:000706283400001","View Full Record in Web of Science")</f>
        <v>View Full Record in Web of Science</v>
      </c>
    </row>
    <row r="13" spans="1:72" x14ac:dyDescent="0.25">
      <c r="A13" t="s">
        <v>72</v>
      </c>
      <c r="B13" t="s">
        <v>342</v>
      </c>
      <c r="C13" t="s">
        <v>74</v>
      </c>
      <c r="D13" t="s">
        <v>74</v>
      </c>
      <c r="E13" t="s">
        <v>74</v>
      </c>
      <c r="F13" t="s">
        <v>343</v>
      </c>
      <c r="G13" t="s">
        <v>74</v>
      </c>
      <c r="H13" t="s">
        <v>74</v>
      </c>
      <c r="I13" t="s">
        <v>344</v>
      </c>
      <c r="J13" t="s">
        <v>345</v>
      </c>
      <c r="K13" t="s">
        <v>74</v>
      </c>
      <c r="L13" t="s">
        <v>74</v>
      </c>
      <c r="M13" t="s">
        <v>78</v>
      </c>
      <c r="N13" t="s">
        <v>108</v>
      </c>
      <c r="O13" t="s">
        <v>74</v>
      </c>
      <c r="P13" t="s">
        <v>74</v>
      </c>
      <c r="Q13" t="s">
        <v>74</v>
      </c>
      <c r="R13" t="s">
        <v>74</v>
      </c>
      <c r="S13" t="s">
        <v>74</v>
      </c>
      <c r="T13" t="s">
        <v>346</v>
      </c>
      <c r="U13" t="s">
        <v>347</v>
      </c>
      <c r="V13" t="s">
        <v>348</v>
      </c>
      <c r="W13" t="s">
        <v>349</v>
      </c>
      <c r="X13" t="s">
        <v>350</v>
      </c>
      <c r="Y13" t="s">
        <v>351</v>
      </c>
      <c r="Z13" t="s">
        <v>352</v>
      </c>
      <c r="AA13" t="s">
        <v>74</v>
      </c>
      <c r="AB13" t="s">
        <v>74</v>
      </c>
      <c r="AC13" t="s">
        <v>353</v>
      </c>
      <c r="AD13" t="s">
        <v>354</v>
      </c>
      <c r="AE13" t="s">
        <v>355</v>
      </c>
      <c r="AF13" t="s">
        <v>74</v>
      </c>
      <c r="AG13">
        <v>39</v>
      </c>
      <c r="AH13">
        <v>1</v>
      </c>
      <c r="AI13">
        <v>1</v>
      </c>
      <c r="AJ13">
        <v>11</v>
      </c>
      <c r="AK13">
        <v>24</v>
      </c>
      <c r="AL13" t="s">
        <v>188</v>
      </c>
      <c r="AM13" t="s">
        <v>189</v>
      </c>
      <c r="AN13" t="s">
        <v>190</v>
      </c>
      <c r="AO13" t="s">
        <v>74</v>
      </c>
      <c r="AP13" t="s">
        <v>356</v>
      </c>
      <c r="AQ13" t="s">
        <v>74</v>
      </c>
      <c r="AR13" t="s">
        <v>357</v>
      </c>
      <c r="AS13" t="s">
        <v>358</v>
      </c>
      <c r="AT13" t="s">
        <v>242</v>
      </c>
      <c r="AU13">
        <v>2022</v>
      </c>
      <c r="AV13">
        <v>14</v>
      </c>
      <c r="AW13">
        <v>8</v>
      </c>
      <c r="AX13" t="s">
        <v>74</v>
      </c>
      <c r="AY13" t="s">
        <v>74</v>
      </c>
      <c r="AZ13" t="s">
        <v>74</v>
      </c>
      <c r="BA13" t="s">
        <v>74</v>
      </c>
      <c r="BB13" t="s">
        <v>74</v>
      </c>
      <c r="BC13" t="s">
        <v>74</v>
      </c>
      <c r="BD13">
        <v>4763</v>
      </c>
      <c r="BE13" t="s">
        <v>359</v>
      </c>
      <c r="BF13" t="str">
        <f>HYPERLINK("http://dx.doi.org/10.3390/su14084763","http://dx.doi.org/10.3390/su14084763")</f>
        <v>http://dx.doi.org/10.3390/su14084763</v>
      </c>
      <c r="BG13" t="s">
        <v>74</v>
      </c>
      <c r="BH13" t="s">
        <v>74</v>
      </c>
      <c r="BI13">
        <v>23</v>
      </c>
      <c r="BJ13" t="s">
        <v>360</v>
      </c>
      <c r="BK13" t="s">
        <v>128</v>
      </c>
      <c r="BL13" t="s">
        <v>361</v>
      </c>
      <c r="BM13" t="s">
        <v>362</v>
      </c>
      <c r="BN13" t="s">
        <v>74</v>
      </c>
      <c r="BO13" t="s">
        <v>363</v>
      </c>
      <c r="BP13" t="s">
        <v>74</v>
      </c>
      <c r="BQ13" t="s">
        <v>74</v>
      </c>
      <c r="BR13" t="s">
        <v>102</v>
      </c>
      <c r="BS13" t="s">
        <v>364</v>
      </c>
      <c r="BT13" t="str">
        <f>HYPERLINK("https%3A%2F%2Fwww.webofscience.com%2Fwos%2Fwoscc%2Ffull-record%2FWOS:000785115300001","View Full Record in Web of Science")</f>
        <v>View Full Record in Web of Science</v>
      </c>
    </row>
    <row r="14" spans="1:72" x14ac:dyDescent="0.25">
      <c r="A14" t="s">
        <v>72</v>
      </c>
      <c r="B14" t="s">
        <v>365</v>
      </c>
      <c r="C14" t="s">
        <v>74</v>
      </c>
      <c r="D14" t="s">
        <v>74</v>
      </c>
      <c r="E14" t="s">
        <v>74</v>
      </c>
      <c r="F14" t="s">
        <v>366</v>
      </c>
      <c r="G14" t="s">
        <v>74</v>
      </c>
      <c r="H14" t="s">
        <v>74</v>
      </c>
      <c r="I14" t="s">
        <v>367</v>
      </c>
      <c r="J14" t="s">
        <v>345</v>
      </c>
      <c r="K14" t="s">
        <v>74</v>
      </c>
      <c r="L14" t="s">
        <v>74</v>
      </c>
      <c r="M14" t="s">
        <v>78</v>
      </c>
      <c r="N14" t="s">
        <v>108</v>
      </c>
      <c r="O14" t="s">
        <v>74</v>
      </c>
      <c r="P14" t="s">
        <v>74</v>
      </c>
      <c r="Q14" t="s">
        <v>74</v>
      </c>
      <c r="R14" t="s">
        <v>74</v>
      </c>
      <c r="S14" t="s">
        <v>74</v>
      </c>
      <c r="T14" t="s">
        <v>368</v>
      </c>
      <c r="U14" t="s">
        <v>74</v>
      </c>
      <c r="V14" t="s">
        <v>369</v>
      </c>
      <c r="W14" t="s">
        <v>370</v>
      </c>
      <c r="X14" t="s">
        <v>371</v>
      </c>
      <c r="Y14" t="s">
        <v>372</v>
      </c>
      <c r="Z14" t="s">
        <v>373</v>
      </c>
      <c r="AA14" t="s">
        <v>374</v>
      </c>
      <c r="AB14" t="s">
        <v>375</v>
      </c>
      <c r="AC14" t="s">
        <v>74</v>
      </c>
      <c r="AD14" t="s">
        <v>74</v>
      </c>
      <c r="AE14" t="s">
        <v>74</v>
      </c>
      <c r="AF14" t="s">
        <v>74</v>
      </c>
      <c r="AG14">
        <v>26</v>
      </c>
      <c r="AH14">
        <v>3</v>
      </c>
      <c r="AI14">
        <v>3</v>
      </c>
      <c r="AJ14">
        <v>1</v>
      </c>
      <c r="AK14">
        <v>10</v>
      </c>
      <c r="AL14" t="s">
        <v>188</v>
      </c>
      <c r="AM14" t="s">
        <v>189</v>
      </c>
      <c r="AN14" t="s">
        <v>190</v>
      </c>
      <c r="AO14" t="s">
        <v>74</v>
      </c>
      <c r="AP14" t="s">
        <v>356</v>
      </c>
      <c r="AQ14" t="s">
        <v>74</v>
      </c>
      <c r="AR14" t="s">
        <v>357</v>
      </c>
      <c r="AS14" t="s">
        <v>358</v>
      </c>
      <c r="AT14" t="s">
        <v>376</v>
      </c>
      <c r="AU14">
        <v>2021</v>
      </c>
      <c r="AV14">
        <v>13</v>
      </c>
      <c r="AW14">
        <v>20</v>
      </c>
      <c r="AX14" t="s">
        <v>74</v>
      </c>
      <c r="AY14" t="s">
        <v>74</v>
      </c>
      <c r="AZ14" t="s">
        <v>74</v>
      </c>
      <c r="BA14" t="s">
        <v>74</v>
      </c>
      <c r="BB14" t="s">
        <v>74</v>
      </c>
      <c r="BC14" t="s">
        <v>74</v>
      </c>
      <c r="BD14">
        <v>11343</v>
      </c>
      <c r="BE14" t="s">
        <v>377</v>
      </c>
      <c r="BF14" t="str">
        <f>HYPERLINK("http://dx.doi.org/10.3390/su132011343","http://dx.doi.org/10.3390/su132011343")</f>
        <v>http://dx.doi.org/10.3390/su132011343</v>
      </c>
      <c r="BG14" t="s">
        <v>74</v>
      </c>
      <c r="BH14" t="s">
        <v>74</v>
      </c>
      <c r="BI14">
        <v>10</v>
      </c>
      <c r="BJ14" t="s">
        <v>360</v>
      </c>
      <c r="BK14" t="s">
        <v>128</v>
      </c>
      <c r="BL14" t="s">
        <v>361</v>
      </c>
      <c r="BM14" t="s">
        <v>378</v>
      </c>
      <c r="BN14" t="s">
        <v>74</v>
      </c>
      <c r="BO14" t="s">
        <v>379</v>
      </c>
      <c r="BP14" t="s">
        <v>74</v>
      </c>
      <c r="BQ14" t="s">
        <v>74</v>
      </c>
      <c r="BR14" t="s">
        <v>102</v>
      </c>
      <c r="BS14" t="s">
        <v>380</v>
      </c>
      <c r="BT14" t="str">
        <f>HYPERLINK("https%3A%2F%2Fwww.webofscience.com%2Fwos%2Fwoscc%2Ffull-record%2FWOS:000716782200001","View Full Record in Web of Science")</f>
        <v>View Full Record in Web of Science</v>
      </c>
    </row>
    <row r="15" spans="1:72" x14ac:dyDescent="0.25">
      <c r="A15" t="s">
        <v>72</v>
      </c>
      <c r="B15" t="s">
        <v>381</v>
      </c>
      <c r="C15" t="s">
        <v>74</v>
      </c>
      <c r="D15" t="s">
        <v>74</v>
      </c>
      <c r="E15" t="s">
        <v>74</v>
      </c>
      <c r="F15" t="s">
        <v>382</v>
      </c>
      <c r="G15" t="s">
        <v>74</v>
      </c>
      <c r="H15" t="s">
        <v>74</v>
      </c>
      <c r="I15" t="s">
        <v>383</v>
      </c>
      <c r="J15" t="s">
        <v>384</v>
      </c>
      <c r="K15" t="s">
        <v>74</v>
      </c>
      <c r="L15" t="s">
        <v>74</v>
      </c>
      <c r="M15" t="s">
        <v>78</v>
      </c>
      <c r="N15" t="s">
        <v>108</v>
      </c>
      <c r="O15" t="s">
        <v>74</v>
      </c>
      <c r="P15" t="s">
        <v>74</v>
      </c>
      <c r="Q15" t="s">
        <v>74</v>
      </c>
      <c r="R15" t="s">
        <v>74</v>
      </c>
      <c r="S15" t="s">
        <v>74</v>
      </c>
      <c r="T15" t="s">
        <v>74</v>
      </c>
      <c r="U15" t="s">
        <v>385</v>
      </c>
      <c r="V15" t="s">
        <v>386</v>
      </c>
      <c r="W15" t="s">
        <v>387</v>
      </c>
      <c r="X15" t="s">
        <v>388</v>
      </c>
      <c r="Y15" t="s">
        <v>389</v>
      </c>
      <c r="Z15" t="s">
        <v>390</v>
      </c>
      <c r="AA15" t="s">
        <v>391</v>
      </c>
      <c r="AB15" t="s">
        <v>392</v>
      </c>
      <c r="AC15" t="s">
        <v>393</v>
      </c>
      <c r="AD15" t="s">
        <v>393</v>
      </c>
      <c r="AE15" t="s">
        <v>394</v>
      </c>
      <c r="AF15" t="s">
        <v>74</v>
      </c>
      <c r="AG15">
        <v>78</v>
      </c>
      <c r="AH15">
        <v>2</v>
      </c>
      <c r="AI15">
        <v>2</v>
      </c>
      <c r="AJ15">
        <v>0</v>
      </c>
      <c r="AK15">
        <v>0</v>
      </c>
      <c r="AL15" t="s">
        <v>395</v>
      </c>
      <c r="AM15" t="s">
        <v>396</v>
      </c>
      <c r="AN15" t="s">
        <v>397</v>
      </c>
      <c r="AO15" t="s">
        <v>398</v>
      </c>
      <c r="AP15" t="s">
        <v>74</v>
      </c>
      <c r="AQ15" t="s">
        <v>74</v>
      </c>
      <c r="AR15" t="s">
        <v>384</v>
      </c>
      <c r="AS15" t="s">
        <v>399</v>
      </c>
      <c r="AT15" t="s">
        <v>400</v>
      </c>
      <c r="AU15">
        <v>2022</v>
      </c>
      <c r="AV15">
        <v>17</v>
      </c>
      <c r="AW15">
        <v>11</v>
      </c>
      <c r="AX15" t="s">
        <v>74</v>
      </c>
      <c r="AY15" t="s">
        <v>74</v>
      </c>
      <c r="AZ15" t="s">
        <v>74</v>
      </c>
      <c r="BA15" t="s">
        <v>74</v>
      </c>
      <c r="BB15" t="s">
        <v>74</v>
      </c>
      <c r="BC15" t="s">
        <v>74</v>
      </c>
      <c r="BD15" t="s">
        <v>401</v>
      </c>
      <c r="BE15" t="s">
        <v>402</v>
      </c>
      <c r="BF15" t="str">
        <f>HYPERLINK("http://dx.doi.org/10.1371/journal.pone.0274550","http://dx.doi.org/10.1371/journal.pone.0274550")</f>
        <v>http://dx.doi.org/10.1371/journal.pone.0274550</v>
      </c>
      <c r="BG15" t="s">
        <v>74</v>
      </c>
      <c r="BH15" t="s">
        <v>74</v>
      </c>
      <c r="BI15">
        <v>13</v>
      </c>
      <c r="BJ15" t="s">
        <v>403</v>
      </c>
      <c r="BK15" t="s">
        <v>245</v>
      </c>
      <c r="BL15" t="s">
        <v>404</v>
      </c>
      <c r="BM15" t="s">
        <v>405</v>
      </c>
      <c r="BN15">
        <v>36378648</v>
      </c>
      <c r="BO15" t="s">
        <v>198</v>
      </c>
      <c r="BP15" t="s">
        <v>74</v>
      </c>
      <c r="BQ15" t="s">
        <v>74</v>
      </c>
      <c r="BR15" t="s">
        <v>102</v>
      </c>
      <c r="BS15" t="s">
        <v>406</v>
      </c>
      <c r="BT15" t="str">
        <f>HYPERLINK("https%3A%2F%2Fwww.webofscience.com%2Fwos%2Fwoscc%2Ffull-record%2FWOS:000925606000006","View Full Record in Web of Science")</f>
        <v>View Full Record in Web of Science</v>
      </c>
    </row>
    <row r="16" spans="1:72" x14ac:dyDescent="0.25">
      <c r="A16" t="s">
        <v>72</v>
      </c>
      <c r="B16" t="s">
        <v>407</v>
      </c>
      <c r="C16" t="s">
        <v>74</v>
      </c>
      <c r="D16" t="s">
        <v>74</v>
      </c>
      <c r="E16" t="s">
        <v>74</v>
      </c>
      <c r="F16" t="s">
        <v>408</v>
      </c>
      <c r="G16" t="s">
        <v>74</v>
      </c>
      <c r="H16" t="s">
        <v>74</v>
      </c>
      <c r="I16" t="s">
        <v>409</v>
      </c>
      <c r="J16" t="s">
        <v>410</v>
      </c>
      <c r="K16" t="s">
        <v>74</v>
      </c>
      <c r="L16" t="s">
        <v>74</v>
      </c>
      <c r="M16" t="s">
        <v>78</v>
      </c>
      <c r="N16" t="s">
        <v>108</v>
      </c>
      <c r="O16" t="s">
        <v>74</v>
      </c>
      <c r="P16" t="s">
        <v>74</v>
      </c>
      <c r="Q16" t="s">
        <v>74</v>
      </c>
      <c r="R16" t="s">
        <v>74</v>
      </c>
      <c r="S16" t="s">
        <v>74</v>
      </c>
      <c r="T16" t="s">
        <v>411</v>
      </c>
      <c r="U16" t="s">
        <v>74</v>
      </c>
      <c r="V16" t="s">
        <v>412</v>
      </c>
      <c r="W16" t="s">
        <v>413</v>
      </c>
      <c r="X16" t="s">
        <v>414</v>
      </c>
      <c r="Y16" t="s">
        <v>415</v>
      </c>
      <c r="Z16" t="s">
        <v>416</v>
      </c>
      <c r="AA16" t="s">
        <v>74</v>
      </c>
      <c r="AB16" t="s">
        <v>417</v>
      </c>
      <c r="AC16" t="s">
        <v>418</v>
      </c>
      <c r="AD16" t="s">
        <v>419</v>
      </c>
      <c r="AE16" t="s">
        <v>420</v>
      </c>
      <c r="AF16" t="s">
        <v>74</v>
      </c>
      <c r="AG16">
        <v>33</v>
      </c>
      <c r="AH16">
        <v>6</v>
      </c>
      <c r="AI16">
        <v>6</v>
      </c>
      <c r="AJ16">
        <v>2</v>
      </c>
      <c r="AK16">
        <v>26</v>
      </c>
      <c r="AL16" t="s">
        <v>421</v>
      </c>
      <c r="AM16" t="s">
        <v>290</v>
      </c>
      <c r="AN16" t="s">
        <v>422</v>
      </c>
      <c r="AO16" t="s">
        <v>423</v>
      </c>
      <c r="AP16" t="s">
        <v>424</v>
      </c>
      <c r="AQ16" t="s">
        <v>74</v>
      </c>
      <c r="AR16" t="s">
        <v>425</v>
      </c>
      <c r="AS16" t="s">
        <v>426</v>
      </c>
      <c r="AT16" t="s">
        <v>427</v>
      </c>
      <c r="AU16">
        <v>2019</v>
      </c>
      <c r="AV16">
        <v>51</v>
      </c>
      <c r="AW16" t="s">
        <v>74</v>
      </c>
      <c r="AX16" t="s">
        <v>74</v>
      </c>
      <c r="AY16" t="s">
        <v>74</v>
      </c>
      <c r="AZ16" t="s">
        <v>74</v>
      </c>
      <c r="BA16" t="s">
        <v>74</v>
      </c>
      <c r="BB16">
        <v>129</v>
      </c>
      <c r="BC16">
        <v>133</v>
      </c>
      <c r="BD16" t="s">
        <v>74</v>
      </c>
      <c r="BE16" t="s">
        <v>428</v>
      </c>
      <c r="BF16" t="str">
        <f>HYPERLINK("http://dx.doi.org/10.1016/j.erss.2019.01.003","http://dx.doi.org/10.1016/j.erss.2019.01.003")</f>
        <v>http://dx.doi.org/10.1016/j.erss.2019.01.003</v>
      </c>
      <c r="BG16" t="s">
        <v>74</v>
      </c>
      <c r="BH16" t="s">
        <v>74</v>
      </c>
      <c r="BI16">
        <v>5</v>
      </c>
      <c r="BJ16" t="s">
        <v>429</v>
      </c>
      <c r="BK16" t="s">
        <v>98</v>
      </c>
      <c r="BL16" t="s">
        <v>270</v>
      </c>
      <c r="BM16" t="s">
        <v>430</v>
      </c>
      <c r="BN16" t="s">
        <v>74</v>
      </c>
      <c r="BO16" t="s">
        <v>431</v>
      </c>
      <c r="BP16" t="s">
        <v>74</v>
      </c>
      <c r="BQ16" t="s">
        <v>74</v>
      </c>
      <c r="BR16" t="s">
        <v>102</v>
      </c>
      <c r="BS16" t="s">
        <v>432</v>
      </c>
      <c r="BT16" t="str">
        <f>HYPERLINK("https%3A%2F%2Fwww.webofscience.com%2Fwos%2Fwoscc%2Ffull-record%2FWOS:000465315300013","View Full Record in Web of Science")</f>
        <v>View Full Record in Web of Science</v>
      </c>
    </row>
    <row r="17" spans="1:72" x14ac:dyDescent="0.25">
      <c r="A17" t="s">
        <v>72</v>
      </c>
      <c r="B17" t="s">
        <v>433</v>
      </c>
      <c r="C17" t="s">
        <v>74</v>
      </c>
      <c r="D17" t="s">
        <v>74</v>
      </c>
      <c r="E17" t="s">
        <v>74</v>
      </c>
      <c r="F17" t="s">
        <v>434</v>
      </c>
      <c r="G17" t="s">
        <v>74</v>
      </c>
      <c r="H17" t="s">
        <v>74</v>
      </c>
      <c r="I17" t="s">
        <v>435</v>
      </c>
      <c r="J17" t="s">
        <v>436</v>
      </c>
      <c r="K17" t="s">
        <v>74</v>
      </c>
      <c r="L17" t="s">
        <v>74</v>
      </c>
      <c r="M17" t="s">
        <v>78</v>
      </c>
      <c r="N17" t="s">
        <v>108</v>
      </c>
      <c r="O17" t="s">
        <v>74</v>
      </c>
      <c r="P17" t="s">
        <v>74</v>
      </c>
      <c r="Q17" t="s">
        <v>74</v>
      </c>
      <c r="R17" t="s">
        <v>74</v>
      </c>
      <c r="S17" t="s">
        <v>74</v>
      </c>
      <c r="T17" t="s">
        <v>437</v>
      </c>
      <c r="U17" t="s">
        <v>438</v>
      </c>
      <c r="V17" t="s">
        <v>439</v>
      </c>
      <c r="W17" t="s">
        <v>440</v>
      </c>
      <c r="X17" t="s">
        <v>441</v>
      </c>
      <c r="Y17" t="s">
        <v>442</v>
      </c>
      <c r="Z17" t="s">
        <v>443</v>
      </c>
      <c r="AA17" t="s">
        <v>74</v>
      </c>
      <c r="AB17" t="s">
        <v>444</v>
      </c>
      <c r="AC17" t="s">
        <v>445</v>
      </c>
      <c r="AD17" t="s">
        <v>445</v>
      </c>
      <c r="AE17" t="s">
        <v>446</v>
      </c>
      <c r="AF17" t="s">
        <v>74</v>
      </c>
      <c r="AG17">
        <v>160</v>
      </c>
      <c r="AH17">
        <v>3</v>
      </c>
      <c r="AI17">
        <v>3</v>
      </c>
      <c r="AJ17">
        <v>7</v>
      </c>
      <c r="AK17">
        <v>7</v>
      </c>
      <c r="AL17" t="s">
        <v>188</v>
      </c>
      <c r="AM17" t="s">
        <v>189</v>
      </c>
      <c r="AN17" t="s">
        <v>190</v>
      </c>
      <c r="AO17" t="s">
        <v>74</v>
      </c>
      <c r="AP17" t="s">
        <v>447</v>
      </c>
      <c r="AQ17" t="s">
        <v>74</v>
      </c>
      <c r="AR17" t="s">
        <v>436</v>
      </c>
      <c r="AS17" t="s">
        <v>448</v>
      </c>
      <c r="AT17" t="s">
        <v>449</v>
      </c>
      <c r="AU17">
        <v>2023</v>
      </c>
      <c r="AV17">
        <v>16</v>
      </c>
      <c r="AW17">
        <v>3</v>
      </c>
      <c r="AX17" t="s">
        <v>74</v>
      </c>
      <c r="AY17" t="s">
        <v>74</v>
      </c>
      <c r="AZ17" t="s">
        <v>74</v>
      </c>
      <c r="BA17" t="s">
        <v>74</v>
      </c>
      <c r="BB17" t="s">
        <v>74</v>
      </c>
      <c r="BC17" t="s">
        <v>74</v>
      </c>
      <c r="BD17">
        <v>1113</v>
      </c>
      <c r="BE17" t="s">
        <v>450</v>
      </c>
      <c r="BF17" t="str">
        <f>HYPERLINK("http://dx.doi.org/10.3390/en16031113","http://dx.doi.org/10.3390/en16031113")</f>
        <v>http://dx.doi.org/10.3390/en16031113</v>
      </c>
      <c r="BG17" t="s">
        <v>74</v>
      </c>
      <c r="BH17" t="s">
        <v>74</v>
      </c>
      <c r="BI17">
        <v>30</v>
      </c>
      <c r="BJ17" t="s">
        <v>451</v>
      </c>
      <c r="BK17" t="s">
        <v>245</v>
      </c>
      <c r="BL17" t="s">
        <v>451</v>
      </c>
      <c r="BM17" t="s">
        <v>452</v>
      </c>
      <c r="BN17" t="s">
        <v>74</v>
      </c>
      <c r="BO17" t="s">
        <v>198</v>
      </c>
      <c r="BP17" t="s">
        <v>74</v>
      </c>
      <c r="BQ17" t="s">
        <v>74</v>
      </c>
      <c r="BR17" t="s">
        <v>102</v>
      </c>
      <c r="BS17" t="s">
        <v>453</v>
      </c>
      <c r="BT17" t="str">
        <f>HYPERLINK("https%3A%2F%2Fwww.webofscience.com%2Fwos%2Fwoscc%2Ffull-record%2FWOS:000932580400001","View Full Record in Web of Science")</f>
        <v>View Full Record in Web of Science</v>
      </c>
    </row>
    <row r="18" spans="1:72" x14ac:dyDescent="0.25">
      <c r="A18" t="s">
        <v>72</v>
      </c>
      <c r="B18" t="s">
        <v>454</v>
      </c>
      <c r="C18" t="s">
        <v>74</v>
      </c>
      <c r="D18" t="s">
        <v>74</v>
      </c>
      <c r="E18" t="s">
        <v>74</v>
      </c>
      <c r="F18" t="s">
        <v>455</v>
      </c>
      <c r="G18" t="s">
        <v>74</v>
      </c>
      <c r="H18" t="s">
        <v>74</v>
      </c>
      <c r="I18" t="s">
        <v>456</v>
      </c>
      <c r="J18" t="s">
        <v>436</v>
      </c>
      <c r="K18" t="s">
        <v>74</v>
      </c>
      <c r="L18" t="s">
        <v>74</v>
      </c>
      <c r="M18" t="s">
        <v>78</v>
      </c>
      <c r="N18" t="s">
        <v>108</v>
      </c>
      <c r="O18" t="s">
        <v>74</v>
      </c>
      <c r="P18" t="s">
        <v>74</v>
      </c>
      <c r="Q18" t="s">
        <v>74</v>
      </c>
      <c r="R18" t="s">
        <v>74</v>
      </c>
      <c r="S18" t="s">
        <v>74</v>
      </c>
      <c r="T18" t="s">
        <v>457</v>
      </c>
      <c r="U18" t="s">
        <v>458</v>
      </c>
      <c r="V18" t="s">
        <v>459</v>
      </c>
      <c r="W18" t="s">
        <v>460</v>
      </c>
      <c r="X18" t="s">
        <v>461</v>
      </c>
      <c r="Y18" t="s">
        <v>462</v>
      </c>
      <c r="Z18" t="s">
        <v>463</v>
      </c>
      <c r="AA18" t="s">
        <v>464</v>
      </c>
      <c r="AB18" t="s">
        <v>465</v>
      </c>
      <c r="AC18" t="s">
        <v>466</v>
      </c>
      <c r="AD18" t="s">
        <v>467</v>
      </c>
      <c r="AE18" t="s">
        <v>468</v>
      </c>
      <c r="AF18" t="s">
        <v>74</v>
      </c>
      <c r="AG18">
        <v>120</v>
      </c>
      <c r="AH18">
        <v>84</v>
      </c>
      <c r="AI18">
        <v>85</v>
      </c>
      <c r="AJ18">
        <v>5</v>
      </c>
      <c r="AK18">
        <v>67</v>
      </c>
      <c r="AL18" t="s">
        <v>188</v>
      </c>
      <c r="AM18" t="s">
        <v>189</v>
      </c>
      <c r="AN18" t="s">
        <v>190</v>
      </c>
      <c r="AO18" t="s">
        <v>74</v>
      </c>
      <c r="AP18" t="s">
        <v>447</v>
      </c>
      <c r="AQ18" t="s">
        <v>74</v>
      </c>
      <c r="AR18" t="s">
        <v>436</v>
      </c>
      <c r="AS18" t="s">
        <v>448</v>
      </c>
      <c r="AT18" t="s">
        <v>427</v>
      </c>
      <c r="AU18">
        <v>2018</v>
      </c>
      <c r="AV18">
        <v>11</v>
      </c>
      <c r="AW18">
        <v>5</v>
      </c>
      <c r="AX18" t="s">
        <v>74</v>
      </c>
      <c r="AY18" t="s">
        <v>74</v>
      </c>
      <c r="AZ18" t="s">
        <v>74</v>
      </c>
      <c r="BA18" t="s">
        <v>74</v>
      </c>
      <c r="BB18" t="s">
        <v>74</v>
      </c>
      <c r="BC18" t="s">
        <v>74</v>
      </c>
      <c r="BD18">
        <v>1062</v>
      </c>
      <c r="BE18" t="s">
        <v>469</v>
      </c>
      <c r="BF18" t="str">
        <f>HYPERLINK("http://dx.doi.org/10.3390/en11051062","http://dx.doi.org/10.3390/en11051062")</f>
        <v>http://dx.doi.org/10.3390/en11051062</v>
      </c>
      <c r="BG18" t="s">
        <v>74</v>
      </c>
      <c r="BH18" t="s">
        <v>74</v>
      </c>
      <c r="BI18">
        <v>23</v>
      </c>
      <c r="BJ18" t="s">
        <v>451</v>
      </c>
      <c r="BK18" t="s">
        <v>128</v>
      </c>
      <c r="BL18" t="s">
        <v>451</v>
      </c>
      <c r="BM18" t="s">
        <v>470</v>
      </c>
      <c r="BN18" t="s">
        <v>74</v>
      </c>
      <c r="BO18" t="s">
        <v>471</v>
      </c>
      <c r="BP18" t="s">
        <v>74</v>
      </c>
      <c r="BQ18" t="s">
        <v>74</v>
      </c>
      <c r="BR18" t="s">
        <v>102</v>
      </c>
      <c r="BS18" t="s">
        <v>472</v>
      </c>
      <c r="BT18" t="str">
        <f>HYPERLINK("https%3A%2F%2Fwww.webofscience.com%2Fwos%2Fwoscc%2Ffull-record%2FWOS:000435610300040","View Full Record in Web of Science")</f>
        <v>View Full Record in Web of Science</v>
      </c>
    </row>
    <row r="19" spans="1:72" x14ac:dyDescent="0.25">
      <c r="A19" t="s">
        <v>72</v>
      </c>
      <c r="B19" t="s">
        <v>473</v>
      </c>
      <c r="C19" t="s">
        <v>74</v>
      </c>
      <c r="D19" t="s">
        <v>74</v>
      </c>
      <c r="E19" t="s">
        <v>74</v>
      </c>
      <c r="F19" t="s">
        <v>474</v>
      </c>
      <c r="G19" t="s">
        <v>74</v>
      </c>
      <c r="H19" t="s">
        <v>74</v>
      </c>
      <c r="I19" t="s">
        <v>475</v>
      </c>
      <c r="J19" t="s">
        <v>476</v>
      </c>
      <c r="K19" t="s">
        <v>74</v>
      </c>
      <c r="L19" t="s">
        <v>74</v>
      </c>
      <c r="M19" t="s">
        <v>78</v>
      </c>
      <c r="N19" t="s">
        <v>108</v>
      </c>
      <c r="O19" t="s">
        <v>74</v>
      </c>
      <c r="P19" t="s">
        <v>74</v>
      </c>
      <c r="Q19" t="s">
        <v>74</v>
      </c>
      <c r="R19" t="s">
        <v>74</v>
      </c>
      <c r="S19" t="s">
        <v>74</v>
      </c>
      <c r="T19" t="s">
        <v>477</v>
      </c>
      <c r="U19" t="s">
        <v>478</v>
      </c>
      <c r="V19" t="s">
        <v>479</v>
      </c>
      <c r="W19" t="s">
        <v>480</v>
      </c>
      <c r="X19" t="s">
        <v>481</v>
      </c>
      <c r="Y19" t="s">
        <v>482</v>
      </c>
      <c r="Z19" t="s">
        <v>483</v>
      </c>
      <c r="AA19" t="s">
        <v>74</v>
      </c>
      <c r="AB19" t="s">
        <v>74</v>
      </c>
      <c r="AC19" t="s">
        <v>484</v>
      </c>
      <c r="AD19" t="s">
        <v>485</v>
      </c>
      <c r="AE19" t="s">
        <v>486</v>
      </c>
      <c r="AF19" t="s">
        <v>74</v>
      </c>
      <c r="AG19">
        <v>49</v>
      </c>
      <c r="AH19">
        <v>5</v>
      </c>
      <c r="AI19">
        <v>5</v>
      </c>
      <c r="AJ19">
        <v>13</v>
      </c>
      <c r="AK19">
        <v>37</v>
      </c>
      <c r="AL19" t="s">
        <v>487</v>
      </c>
      <c r="AM19" t="s">
        <v>488</v>
      </c>
      <c r="AN19" t="s">
        <v>489</v>
      </c>
      <c r="AO19" t="s">
        <v>490</v>
      </c>
      <c r="AP19" t="s">
        <v>74</v>
      </c>
      <c r="AQ19" t="s">
        <v>74</v>
      </c>
      <c r="AR19" t="s">
        <v>491</v>
      </c>
      <c r="AS19" t="s">
        <v>492</v>
      </c>
      <c r="AT19" t="s">
        <v>493</v>
      </c>
      <c r="AU19">
        <v>2021</v>
      </c>
      <c r="AV19">
        <v>9</v>
      </c>
      <c r="AW19">
        <v>1</v>
      </c>
      <c r="AX19" t="s">
        <v>74</v>
      </c>
      <c r="AY19" t="s">
        <v>74</v>
      </c>
      <c r="AZ19" t="s">
        <v>74</v>
      </c>
      <c r="BA19" t="s">
        <v>74</v>
      </c>
      <c r="BB19" t="s">
        <v>74</v>
      </c>
      <c r="BC19" t="s">
        <v>74</v>
      </c>
      <c r="BD19">
        <v>1</v>
      </c>
      <c r="BE19" t="s">
        <v>494</v>
      </c>
      <c r="BF19" t="str">
        <f>HYPERLINK("http://dx.doi.org/10.1525/elementa.2020.00106","http://dx.doi.org/10.1525/elementa.2020.00106")</f>
        <v>http://dx.doi.org/10.1525/elementa.2020.00106</v>
      </c>
      <c r="BG19" t="s">
        <v>74</v>
      </c>
      <c r="BH19" t="s">
        <v>74</v>
      </c>
      <c r="BI19">
        <v>15</v>
      </c>
      <c r="BJ19" t="s">
        <v>495</v>
      </c>
      <c r="BK19" t="s">
        <v>128</v>
      </c>
      <c r="BL19" t="s">
        <v>496</v>
      </c>
      <c r="BM19" t="s">
        <v>497</v>
      </c>
      <c r="BN19" t="s">
        <v>74</v>
      </c>
      <c r="BO19" t="s">
        <v>363</v>
      </c>
      <c r="BP19" t="s">
        <v>74</v>
      </c>
      <c r="BQ19" t="s">
        <v>74</v>
      </c>
      <c r="BR19" t="s">
        <v>102</v>
      </c>
      <c r="BS19" t="s">
        <v>498</v>
      </c>
      <c r="BT19" t="str">
        <f>HYPERLINK("https%3A%2F%2Fwww.webofscience.com%2Fwos%2Fwoscc%2Ffull-record%2FWOS:000711364500001","View Full Record in Web of Science")</f>
        <v>View Full Record in Web of Science</v>
      </c>
    </row>
    <row r="20" spans="1:72" x14ac:dyDescent="0.25">
      <c r="A20" t="s">
        <v>72</v>
      </c>
      <c r="B20" t="s">
        <v>499</v>
      </c>
      <c r="C20" t="s">
        <v>74</v>
      </c>
      <c r="D20" t="s">
        <v>74</v>
      </c>
      <c r="E20" t="s">
        <v>74</v>
      </c>
      <c r="F20" t="s">
        <v>500</v>
      </c>
      <c r="G20" t="s">
        <v>74</v>
      </c>
      <c r="H20" t="s">
        <v>74</v>
      </c>
      <c r="I20" t="s">
        <v>501</v>
      </c>
      <c r="J20" t="s">
        <v>345</v>
      </c>
      <c r="K20" t="s">
        <v>74</v>
      </c>
      <c r="L20" t="s">
        <v>74</v>
      </c>
      <c r="M20" t="s">
        <v>78</v>
      </c>
      <c r="N20" t="s">
        <v>108</v>
      </c>
      <c r="O20" t="s">
        <v>74</v>
      </c>
      <c r="P20" t="s">
        <v>74</v>
      </c>
      <c r="Q20" t="s">
        <v>74</v>
      </c>
      <c r="R20" t="s">
        <v>74</v>
      </c>
      <c r="S20" t="s">
        <v>74</v>
      </c>
      <c r="T20" t="s">
        <v>502</v>
      </c>
      <c r="U20" t="s">
        <v>503</v>
      </c>
      <c r="V20" t="s">
        <v>504</v>
      </c>
      <c r="W20" t="s">
        <v>505</v>
      </c>
      <c r="X20" t="s">
        <v>506</v>
      </c>
      <c r="Y20" t="s">
        <v>507</v>
      </c>
      <c r="Z20" t="s">
        <v>508</v>
      </c>
      <c r="AA20" t="s">
        <v>74</v>
      </c>
      <c r="AB20" t="s">
        <v>509</v>
      </c>
      <c r="AC20" t="s">
        <v>510</v>
      </c>
      <c r="AD20" t="s">
        <v>511</v>
      </c>
      <c r="AE20" t="s">
        <v>512</v>
      </c>
      <c r="AF20" t="s">
        <v>74</v>
      </c>
      <c r="AG20">
        <v>42</v>
      </c>
      <c r="AH20">
        <v>7</v>
      </c>
      <c r="AI20">
        <v>7</v>
      </c>
      <c r="AJ20">
        <v>1</v>
      </c>
      <c r="AK20">
        <v>13</v>
      </c>
      <c r="AL20" t="s">
        <v>188</v>
      </c>
      <c r="AM20" t="s">
        <v>189</v>
      </c>
      <c r="AN20" t="s">
        <v>190</v>
      </c>
      <c r="AO20" t="s">
        <v>74</v>
      </c>
      <c r="AP20" t="s">
        <v>356</v>
      </c>
      <c r="AQ20" t="s">
        <v>74</v>
      </c>
      <c r="AR20" t="s">
        <v>357</v>
      </c>
      <c r="AS20" t="s">
        <v>358</v>
      </c>
      <c r="AT20" t="s">
        <v>513</v>
      </c>
      <c r="AU20">
        <v>2019</v>
      </c>
      <c r="AV20">
        <v>11</v>
      </c>
      <c r="AW20">
        <v>4</v>
      </c>
      <c r="AX20" t="s">
        <v>74</v>
      </c>
      <c r="AY20" t="s">
        <v>74</v>
      </c>
      <c r="AZ20" t="s">
        <v>74</v>
      </c>
      <c r="BA20" t="s">
        <v>74</v>
      </c>
      <c r="BB20" t="s">
        <v>74</v>
      </c>
      <c r="BC20" t="s">
        <v>74</v>
      </c>
      <c r="BD20">
        <v>982</v>
      </c>
      <c r="BE20" t="s">
        <v>514</v>
      </c>
      <c r="BF20" t="str">
        <f>HYPERLINK("http://dx.doi.org/10.3390/su11040982","http://dx.doi.org/10.3390/su11040982")</f>
        <v>http://dx.doi.org/10.3390/su11040982</v>
      </c>
      <c r="BG20" t="s">
        <v>74</v>
      </c>
      <c r="BH20" t="s">
        <v>74</v>
      </c>
      <c r="BI20">
        <v>30</v>
      </c>
      <c r="BJ20" t="s">
        <v>360</v>
      </c>
      <c r="BK20" t="s">
        <v>128</v>
      </c>
      <c r="BL20" t="s">
        <v>361</v>
      </c>
      <c r="BM20" t="s">
        <v>515</v>
      </c>
      <c r="BN20" t="s">
        <v>74</v>
      </c>
      <c r="BO20" t="s">
        <v>363</v>
      </c>
      <c r="BP20" t="s">
        <v>74</v>
      </c>
      <c r="BQ20" t="s">
        <v>74</v>
      </c>
      <c r="BR20" t="s">
        <v>102</v>
      </c>
      <c r="BS20" t="s">
        <v>516</v>
      </c>
      <c r="BT20" t="str">
        <f>HYPERLINK("https%3A%2F%2Fwww.webofscience.com%2Fwos%2Fwoscc%2Ffull-record%2FWOS:000460819100042","View Full Record in Web of Science")</f>
        <v>View Full Record in Web of Science</v>
      </c>
    </row>
    <row r="21" spans="1:72" x14ac:dyDescent="0.25">
      <c r="A21" t="s">
        <v>72</v>
      </c>
      <c r="B21" t="s">
        <v>517</v>
      </c>
      <c r="C21" t="s">
        <v>74</v>
      </c>
      <c r="D21" t="s">
        <v>74</v>
      </c>
      <c r="E21" t="s">
        <v>74</v>
      </c>
      <c r="F21" t="s">
        <v>518</v>
      </c>
      <c r="G21" t="s">
        <v>74</v>
      </c>
      <c r="H21" t="s">
        <v>74</v>
      </c>
      <c r="I21" t="s">
        <v>519</v>
      </c>
      <c r="J21" t="s">
        <v>520</v>
      </c>
      <c r="K21" t="s">
        <v>74</v>
      </c>
      <c r="L21" t="s">
        <v>74</v>
      </c>
      <c r="M21" t="s">
        <v>78</v>
      </c>
      <c r="N21" t="s">
        <v>108</v>
      </c>
      <c r="O21" t="s">
        <v>74</v>
      </c>
      <c r="P21" t="s">
        <v>74</v>
      </c>
      <c r="Q21" t="s">
        <v>74</v>
      </c>
      <c r="R21" t="s">
        <v>74</v>
      </c>
      <c r="S21" t="s">
        <v>74</v>
      </c>
      <c r="T21" t="s">
        <v>521</v>
      </c>
      <c r="U21" t="s">
        <v>522</v>
      </c>
      <c r="V21" t="s">
        <v>523</v>
      </c>
      <c r="W21" t="s">
        <v>524</v>
      </c>
      <c r="X21" t="s">
        <v>525</v>
      </c>
      <c r="Y21" t="s">
        <v>526</v>
      </c>
      <c r="Z21" t="s">
        <v>527</v>
      </c>
      <c r="AA21" t="s">
        <v>528</v>
      </c>
      <c r="AB21" t="s">
        <v>529</v>
      </c>
      <c r="AC21" t="s">
        <v>74</v>
      </c>
      <c r="AD21" t="s">
        <v>74</v>
      </c>
      <c r="AE21" t="s">
        <v>74</v>
      </c>
      <c r="AF21" t="s">
        <v>74</v>
      </c>
      <c r="AG21">
        <v>68</v>
      </c>
      <c r="AH21">
        <v>8</v>
      </c>
      <c r="AI21">
        <v>8</v>
      </c>
      <c r="AJ21">
        <v>10</v>
      </c>
      <c r="AK21">
        <v>36</v>
      </c>
      <c r="AL21" t="s">
        <v>530</v>
      </c>
      <c r="AM21" t="s">
        <v>531</v>
      </c>
      <c r="AN21" t="s">
        <v>532</v>
      </c>
      <c r="AO21" t="s">
        <v>533</v>
      </c>
      <c r="AP21" t="s">
        <v>534</v>
      </c>
      <c r="AQ21" t="s">
        <v>74</v>
      </c>
      <c r="AR21" t="s">
        <v>535</v>
      </c>
      <c r="AS21" t="s">
        <v>536</v>
      </c>
      <c r="AT21" t="s">
        <v>537</v>
      </c>
      <c r="AU21">
        <v>2022</v>
      </c>
      <c r="AV21">
        <v>46</v>
      </c>
      <c r="AW21">
        <v>4</v>
      </c>
      <c r="AX21" t="s">
        <v>74</v>
      </c>
      <c r="AY21" t="s">
        <v>74</v>
      </c>
      <c r="AZ21" t="s">
        <v>74</v>
      </c>
      <c r="BA21" t="s">
        <v>74</v>
      </c>
      <c r="BB21">
        <v>754</v>
      </c>
      <c r="BC21">
        <v>770</v>
      </c>
      <c r="BD21" t="s">
        <v>74</v>
      </c>
      <c r="BE21" t="s">
        <v>538</v>
      </c>
      <c r="BF21" t="str">
        <f>HYPERLINK("http://dx.doi.org/10.1108/OIR-02-2021-0069","http://dx.doi.org/10.1108/OIR-02-2021-0069")</f>
        <v>http://dx.doi.org/10.1108/OIR-02-2021-0069</v>
      </c>
      <c r="BG21" t="s">
        <v>74</v>
      </c>
      <c r="BH21" t="s">
        <v>539</v>
      </c>
      <c r="BI21">
        <v>17</v>
      </c>
      <c r="BJ21" t="s">
        <v>540</v>
      </c>
      <c r="BK21" t="s">
        <v>128</v>
      </c>
      <c r="BL21" t="s">
        <v>541</v>
      </c>
      <c r="BM21" t="s">
        <v>542</v>
      </c>
      <c r="BN21" t="s">
        <v>74</v>
      </c>
      <c r="BO21" t="s">
        <v>74</v>
      </c>
      <c r="BP21" t="s">
        <v>74</v>
      </c>
      <c r="BQ21" t="s">
        <v>74</v>
      </c>
      <c r="BR21" t="s">
        <v>102</v>
      </c>
      <c r="BS21" t="s">
        <v>543</v>
      </c>
      <c r="BT21" t="str">
        <f>HYPERLINK("https%3A%2F%2Fwww.webofscience.com%2Fwos%2Fwoscc%2Ffull-record%2FWOS:000704024300001","View Full Record in Web of Science")</f>
        <v>View Full Record in Web of Science</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4"/>
  <sheetViews>
    <sheetView tabSelected="1" zoomScale="70" zoomScaleNormal="70" workbookViewId="0">
      <pane ySplit="1" topLeftCell="A26" activePane="bottomLeft" state="frozen"/>
      <selection activeCell="E1" sqref="E1"/>
      <selection pane="bottomLeft" activeCell="D13" sqref="D13"/>
    </sheetView>
  </sheetViews>
  <sheetFormatPr baseColWidth="10" defaultColWidth="11.453125" defaultRowHeight="13" x14ac:dyDescent="0.25"/>
  <cols>
    <col min="1" max="1" width="11.453125" style="42"/>
    <col min="2" max="2" width="11.453125" style="48"/>
    <col min="3" max="3" width="11.453125" style="45"/>
    <col min="4" max="4" width="21" style="35" customWidth="1"/>
    <col min="5" max="5" width="17.1796875" style="39" customWidth="1"/>
    <col min="6" max="6" width="28.81640625" style="3" customWidth="1"/>
    <col min="7" max="7" width="34.453125" style="3" customWidth="1"/>
    <col min="8" max="8" width="11.453125" style="21"/>
    <col min="9" max="9" width="31.453125" style="13" customWidth="1"/>
    <col min="10" max="10" width="18.81640625" style="81" customWidth="1"/>
    <col min="11" max="11" width="11.453125" style="3" customWidth="1"/>
    <col min="12" max="13" width="11.453125" style="3"/>
    <col min="14" max="14" width="21.1796875" style="13" customWidth="1"/>
    <col min="15" max="15" width="15.81640625" style="21" customWidth="1"/>
    <col min="16" max="16" width="11.453125" style="35"/>
    <col min="17" max="16384" width="11.453125" style="3"/>
  </cols>
  <sheetData>
    <row r="1" spans="1:16" s="66" customFormat="1" ht="39.5" thickBot="1" x14ac:dyDescent="0.3">
      <c r="A1" s="58" t="s">
        <v>566</v>
      </c>
      <c r="B1" s="58" t="s">
        <v>551</v>
      </c>
      <c r="C1" s="58" t="s">
        <v>544</v>
      </c>
      <c r="D1" s="59" t="s">
        <v>545</v>
      </c>
      <c r="E1" s="59" t="s">
        <v>546</v>
      </c>
      <c r="F1" s="60" t="s">
        <v>547</v>
      </c>
      <c r="G1" s="61" t="s">
        <v>560</v>
      </c>
      <c r="H1" s="62" t="s">
        <v>548</v>
      </c>
      <c r="I1" s="63" t="s">
        <v>549</v>
      </c>
      <c r="J1" s="76" t="s">
        <v>550</v>
      </c>
      <c r="K1" s="84" t="s">
        <v>552</v>
      </c>
      <c r="L1" s="84" t="s">
        <v>553</v>
      </c>
      <c r="M1" s="84" t="s">
        <v>554</v>
      </c>
      <c r="N1" s="64" t="s">
        <v>555</v>
      </c>
      <c r="O1" s="65" t="s">
        <v>632</v>
      </c>
      <c r="P1" s="67" t="s">
        <v>572</v>
      </c>
    </row>
    <row r="2" spans="1:16" s="54" customFormat="1" ht="247.5" customHeight="1" thickTop="1" x14ac:dyDescent="0.25">
      <c r="A2" s="51">
        <v>1</v>
      </c>
      <c r="B2" s="52" t="s">
        <v>556</v>
      </c>
      <c r="C2" s="52" t="s">
        <v>557</v>
      </c>
      <c r="D2" s="52" t="s">
        <v>558</v>
      </c>
      <c r="E2" s="52" t="s">
        <v>559</v>
      </c>
      <c r="F2" s="53"/>
      <c r="G2" s="54" t="s">
        <v>561</v>
      </c>
      <c r="H2" s="55" t="s">
        <v>563</v>
      </c>
      <c r="I2" s="56" t="s">
        <v>562</v>
      </c>
      <c r="J2" s="77"/>
      <c r="K2" s="85"/>
      <c r="L2" s="1" t="s">
        <v>563</v>
      </c>
      <c r="M2" s="86" t="s">
        <v>563</v>
      </c>
      <c r="N2" s="56" t="s">
        <v>565</v>
      </c>
      <c r="O2" s="57" t="s">
        <v>564</v>
      </c>
      <c r="P2" s="68" t="s">
        <v>575</v>
      </c>
    </row>
    <row r="3" spans="1:16" ht="87.5" x14ac:dyDescent="0.25">
      <c r="A3" s="42">
        <v>2</v>
      </c>
      <c r="B3" s="32" t="s">
        <v>567</v>
      </c>
      <c r="C3" s="43" t="s">
        <v>568</v>
      </c>
      <c r="D3" s="33" t="s">
        <v>569</v>
      </c>
      <c r="E3" s="33" t="s">
        <v>570</v>
      </c>
      <c r="F3" s="13"/>
      <c r="G3" s="9" t="s">
        <v>571</v>
      </c>
      <c r="H3" s="27" t="s">
        <v>563</v>
      </c>
      <c r="I3" s="26"/>
      <c r="J3" s="78" t="s">
        <v>563</v>
      </c>
      <c r="K3" s="1" t="s">
        <v>563</v>
      </c>
      <c r="L3" s="1" t="s">
        <v>563</v>
      </c>
      <c r="M3" s="1" t="s">
        <v>563</v>
      </c>
      <c r="O3" s="14" t="s">
        <v>574</v>
      </c>
      <c r="P3" s="33" t="s">
        <v>573</v>
      </c>
    </row>
    <row r="4" spans="1:16" s="4" customFormat="1" ht="125" x14ac:dyDescent="0.25">
      <c r="A4" s="51">
        <v>3</v>
      </c>
      <c r="B4" s="47" t="s">
        <v>576</v>
      </c>
      <c r="C4" s="44" t="s">
        <v>577</v>
      </c>
      <c r="D4" s="34" t="s">
        <v>578</v>
      </c>
      <c r="E4" s="34" t="s">
        <v>579</v>
      </c>
      <c r="F4" s="18"/>
      <c r="G4" s="10" t="s">
        <v>580</v>
      </c>
      <c r="H4" s="28" t="s">
        <v>563</v>
      </c>
      <c r="I4" s="18"/>
      <c r="J4" s="79" t="s">
        <v>563</v>
      </c>
      <c r="K4" s="2" t="s">
        <v>563</v>
      </c>
      <c r="L4" s="2" t="s">
        <v>563</v>
      </c>
      <c r="M4" s="2" t="s">
        <v>563</v>
      </c>
      <c r="N4" s="22" t="s">
        <v>581</v>
      </c>
      <c r="O4" s="19" t="s">
        <v>582</v>
      </c>
      <c r="P4" s="34" t="s">
        <v>575</v>
      </c>
    </row>
    <row r="5" spans="1:16" ht="162.5" x14ac:dyDescent="0.25">
      <c r="A5" s="42">
        <v>4</v>
      </c>
      <c r="C5" s="43" t="s">
        <v>583</v>
      </c>
      <c r="D5" s="33" t="s">
        <v>584</v>
      </c>
      <c r="E5" s="33" t="s">
        <v>585</v>
      </c>
      <c r="F5" s="13"/>
      <c r="G5" s="9" t="s">
        <v>586</v>
      </c>
      <c r="H5" s="27" t="s">
        <v>563</v>
      </c>
      <c r="I5" s="20" t="s">
        <v>587</v>
      </c>
      <c r="J5" s="78" t="s">
        <v>563</v>
      </c>
      <c r="M5" s="1" t="s">
        <v>563</v>
      </c>
      <c r="N5" s="20" t="s">
        <v>588</v>
      </c>
      <c r="P5" s="33" t="s">
        <v>589</v>
      </c>
    </row>
    <row r="6" spans="1:16" s="4" customFormat="1" ht="137.5" x14ac:dyDescent="0.25">
      <c r="A6" s="51">
        <v>5</v>
      </c>
      <c r="B6" s="49"/>
      <c r="C6" s="44" t="s">
        <v>590</v>
      </c>
      <c r="D6" s="34" t="s">
        <v>591</v>
      </c>
      <c r="E6" s="34" t="s">
        <v>592</v>
      </c>
      <c r="F6" s="18"/>
      <c r="H6" s="28" t="s">
        <v>563</v>
      </c>
      <c r="I6" s="22" t="s">
        <v>593</v>
      </c>
      <c r="J6" s="80"/>
      <c r="N6" s="18"/>
      <c r="O6" s="31"/>
      <c r="P6" s="69"/>
    </row>
    <row r="7" spans="1:16" ht="225" x14ac:dyDescent="0.25">
      <c r="A7" s="42">
        <v>6</v>
      </c>
      <c r="C7" s="43" t="s">
        <v>594</v>
      </c>
      <c r="D7" s="33" t="s">
        <v>595</v>
      </c>
      <c r="E7" s="33" t="s">
        <v>596</v>
      </c>
      <c r="F7" s="13"/>
      <c r="G7" s="9" t="s">
        <v>605</v>
      </c>
      <c r="H7" s="27" t="s">
        <v>563</v>
      </c>
      <c r="I7" s="20" t="s">
        <v>597</v>
      </c>
      <c r="K7" s="1" t="s">
        <v>563</v>
      </c>
      <c r="L7" s="1" t="s">
        <v>563</v>
      </c>
      <c r="M7" s="1" t="s">
        <v>563</v>
      </c>
      <c r="N7" s="26"/>
      <c r="O7" s="14" t="s">
        <v>598</v>
      </c>
      <c r="P7" s="33" t="s">
        <v>599</v>
      </c>
    </row>
    <row r="8" spans="1:16" ht="138.5" x14ac:dyDescent="0.25">
      <c r="A8" s="51">
        <v>7</v>
      </c>
      <c r="C8" s="32" t="s">
        <v>600</v>
      </c>
      <c r="D8" s="32" t="s">
        <v>601</v>
      </c>
      <c r="E8" s="33" t="s">
        <v>602</v>
      </c>
      <c r="F8" s="20" t="s">
        <v>604</v>
      </c>
      <c r="I8" s="26"/>
      <c r="J8" s="78" t="s">
        <v>563</v>
      </c>
      <c r="N8" s="20" t="s">
        <v>606</v>
      </c>
      <c r="O8" s="27"/>
      <c r="P8" s="33" t="s">
        <v>603</v>
      </c>
    </row>
    <row r="9" spans="1:16" ht="162.5" x14ac:dyDescent="0.25">
      <c r="A9" s="42">
        <v>8</v>
      </c>
      <c r="C9" s="43" t="s">
        <v>607</v>
      </c>
      <c r="D9" s="33" t="s">
        <v>608</v>
      </c>
      <c r="E9" s="33" t="s">
        <v>609</v>
      </c>
      <c r="F9" s="20" t="s">
        <v>610</v>
      </c>
      <c r="I9" s="20" t="s">
        <v>611</v>
      </c>
      <c r="K9" s="1" t="s">
        <v>563</v>
      </c>
      <c r="L9" s="1" t="s">
        <v>563</v>
      </c>
      <c r="M9" s="1" t="s">
        <v>563</v>
      </c>
      <c r="N9" s="20" t="s">
        <v>612</v>
      </c>
      <c r="O9" s="14" t="s">
        <v>614</v>
      </c>
      <c r="P9" s="33" t="s">
        <v>613</v>
      </c>
    </row>
    <row r="10" spans="1:16" ht="100" x14ac:dyDescent="0.25">
      <c r="A10" s="51">
        <v>9</v>
      </c>
      <c r="C10" s="43" t="s">
        <v>615</v>
      </c>
      <c r="D10" s="33" t="s">
        <v>616</v>
      </c>
      <c r="E10" s="33" t="s">
        <v>617</v>
      </c>
      <c r="F10" s="13"/>
      <c r="G10" s="9" t="s">
        <v>618</v>
      </c>
      <c r="H10" s="27" t="s">
        <v>563</v>
      </c>
      <c r="J10" s="78" t="s">
        <v>563</v>
      </c>
      <c r="M10" s="1" t="s">
        <v>563</v>
      </c>
      <c r="N10" s="20" t="s">
        <v>619</v>
      </c>
    </row>
    <row r="11" spans="1:16" ht="137.5" x14ac:dyDescent="0.25">
      <c r="A11" s="42">
        <v>10</v>
      </c>
      <c r="C11" s="43" t="s">
        <v>627</v>
      </c>
      <c r="D11" s="35" t="s">
        <v>620</v>
      </c>
      <c r="E11" s="35" t="s">
        <v>621</v>
      </c>
      <c r="F11" s="13"/>
      <c r="G11" s="9" t="s">
        <v>622</v>
      </c>
      <c r="H11" s="27" t="s">
        <v>563</v>
      </c>
      <c r="I11" s="20" t="s">
        <v>623</v>
      </c>
      <c r="J11" s="78"/>
      <c r="K11" s="1" t="s">
        <v>624</v>
      </c>
      <c r="L11" s="1" t="s">
        <v>624</v>
      </c>
      <c r="M11" s="1" t="s">
        <v>624</v>
      </c>
      <c r="N11" s="20" t="s">
        <v>625</v>
      </c>
      <c r="O11" s="14" t="s">
        <v>626</v>
      </c>
    </row>
    <row r="12" spans="1:16" ht="162.5" x14ac:dyDescent="0.25">
      <c r="A12" s="51">
        <v>11</v>
      </c>
      <c r="D12" s="33" t="s">
        <v>628</v>
      </c>
      <c r="E12" s="33" t="s">
        <v>629</v>
      </c>
      <c r="F12" s="13"/>
      <c r="G12" s="9" t="s">
        <v>631</v>
      </c>
      <c r="H12" s="27" t="s">
        <v>563</v>
      </c>
      <c r="I12" s="20" t="s">
        <v>634</v>
      </c>
      <c r="K12" s="5"/>
      <c r="M12" s="5" t="s">
        <v>563</v>
      </c>
      <c r="N12" s="20" t="s">
        <v>633</v>
      </c>
      <c r="P12" s="33" t="s">
        <v>630</v>
      </c>
    </row>
    <row r="13" spans="1:16" ht="225" x14ac:dyDescent="0.25">
      <c r="A13" s="42">
        <v>12</v>
      </c>
      <c r="C13" s="45" t="s">
        <v>640</v>
      </c>
      <c r="D13" s="33" t="s">
        <v>635</v>
      </c>
      <c r="E13" s="33" t="s">
        <v>636</v>
      </c>
      <c r="F13" s="13"/>
      <c r="H13" s="27" t="s">
        <v>563</v>
      </c>
      <c r="I13" s="20" t="s">
        <v>637</v>
      </c>
      <c r="K13" s="5" t="s">
        <v>563</v>
      </c>
      <c r="L13" s="5" t="s">
        <v>563</v>
      </c>
      <c r="M13" s="5" t="s">
        <v>563</v>
      </c>
      <c r="N13" s="20" t="s">
        <v>638</v>
      </c>
      <c r="O13" s="14" t="s">
        <v>639</v>
      </c>
    </row>
    <row r="14" spans="1:16" ht="187.5" x14ac:dyDescent="0.25">
      <c r="A14" s="51">
        <v>13</v>
      </c>
      <c r="C14" s="45" t="s">
        <v>640</v>
      </c>
      <c r="D14" s="33" t="s">
        <v>641</v>
      </c>
      <c r="E14" s="33" t="s">
        <v>642</v>
      </c>
      <c r="F14" s="20"/>
      <c r="G14" s="3" t="s">
        <v>643</v>
      </c>
      <c r="I14" s="20" t="s">
        <v>644</v>
      </c>
      <c r="K14" s="1" t="s">
        <v>563</v>
      </c>
      <c r="L14" s="1" t="s">
        <v>563</v>
      </c>
      <c r="M14" s="1" t="s">
        <v>563</v>
      </c>
      <c r="N14" s="20" t="s">
        <v>645</v>
      </c>
      <c r="O14" s="21" t="s">
        <v>646</v>
      </c>
      <c r="P14" s="35" t="s">
        <v>647</v>
      </c>
    </row>
    <row r="15" spans="1:16" ht="162.5" x14ac:dyDescent="0.25">
      <c r="A15" s="42">
        <v>14</v>
      </c>
      <c r="C15" s="45" t="s">
        <v>648</v>
      </c>
      <c r="D15" s="35" t="s">
        <v>649</v>
      </c>
      <c r="E15" s="33" t="s">
        <v>650</v>
      </c>
      <c r="F15" s="13"/>
      <c r="H15" s="27" t="s">
        <v>563</v>
      </c>
      <c r="L15" s="1" t="s">
        <v>624</v>
      </c>
      <c r="N15" s="20" t="s">
        <v>651</v>
      </c>
      <c r="O15" s="14" t="s">
        <v>652</v>
      </c>
    </row>
    <row r="16" spans="1:16" s="4" customFormat="1" ht="200" x14ac:dyDescent="0.25">
      <c r="A16" s="51">
        <v>15</v>
      </c>
      <c r="B16" s="49"/>
      <c r="C16" s="44"/>
      <c r="D16" s="34" t="s">
        <v>656</v>
      </c>
      <c r="E16" s="34"/>
      <c r="F16" s="22" t="s">
        <v>654</v>
      </c>
      <c r="H16" s="28"/>
      <c r="I16" s="18"/>
      <c r="J16" s="79" t="s">
        <v>563</v>
      </c>
      <c r="N16" s="22" t="s">
        <v>653</v>
      </c>
      <c r="O16" s="19" t="s">
        <v>655</v>
      </c>
      <c r="P16" s="69"/>
    </row>
    <row r="17" spans="1:16" ht="212.5" x14ac:dyDescent="0.25">
      <c r="A17" s="42">
        <v>16</v>
      </c>
      <c r="D17" s="33" t="s">
        <v>657</v>
      </c>
      <c r="E17" s="33" t="s">
        <v>658</v>
      </c>
      <c r="F17" s="13"/>
      <c r="H17" s="27" t="s">
        <v>563</v>
      </c>
      <c r="I17" s="20" t="s">
        <v>659</v>
      </c>
      <c r="L17" s="1" t="s">
        <v>563</v>
      </c>
      <c r="M17" s="1" t="s">
        <v>563</v>
      </c>
      <c r="N17" s="20" t="s">
        <v>660</v>
      </c>
      <c r="O17" s="14" t="s">
        <v>661</v>
      </c>
    </row>
    <row r="18" spans="1:16" ht="112.5" x14ac:dyDescent="0.25">
      <c r="A18" s="51">
        <v>17</v>
      </c>
      <c r="D18" s="33" t="s">
        <v>202</v>
      </c>
      <c r="E18" s="33" t="s">
        <v>662</v>
      </c>
      <c r="F18" s="13"/>
      <c r="G18" s="3" t="s">
        <v>663</v>
      </c>
      <c r="I18" s="20" t="s">
        <v>664</v>
      </c>
      <c r="K18" s="1" t="s">
        <v>563</v>
      </c>
      <c r="M18" s="1" t="s">
        <v>563</v>
      </c>
      <c r="N18" s="20" t="s">
        <v>665</v>
      </c>
      <c r="O18" s="14"/>
    </row>
    <row r="19" spans="1:16" s="6" customFormat="1" ht="350" x14ac:dyDescent="0.25">
      <c r="A19" s="41">
        <v>18</v>
      </c>
      <c r="B19" s="50"/>
      <c r="C19" s="36" t="s">
        <v>666</v>
      </c>
      <c r="D19" s="36" t="s">
        <v>667</v>
      </c>
      <c r="E19" s="36" t="s">
        <v>669</v>
      </c>
      <c r="F19" s="23" t="s">
        <v>668</v>
      </c>
      <c r="H19" s="29"/>
      <c r="I19" s="23" t="s">
        <v>670</v>
      </c>
      <c r="J19" s="82"/>
      <c r="K19" s="7"/>
      <c r="L19" s="7" t="s">
        <v>563</v>
      </c>
      <c r="M19" s="7"/>
      <c r="N19" s="23" t="s">
        <v>671</v>
      </c>
      <c r="O19" s="24" t="s">
        <v>672</v>
      </c>
      <c r="P19" s="70"/>
    </row>
    <row r="20" spans="1:16" s="8" customFormat="1" ht="287.5" x14ac:dyDescent="0.25">
      <c r="A20" s="88">
        <v>19</v>
      </c>
      <c r="B20" s="50"/>
      <c r="C20" s="40" t="s">
        <v>674</v>
      </c>
      <c r="D20" s="40" t="s">
        <v>678</v>
      </c>
      <c r="E20" s="37" t="s">
        <v>679</v>
      </c>
      <c r="F20" s="17"/>
      <c r="G20" s="11" t="s">
        <v>673</v>
      </c>
      <c r="H20" s="30" t="s">
        <v>563</v>
      </c>
      <c r="I20" s="15" t="s">
        <v>675</v>
      </c>
      <c r="J20" s="83"/>
      <c r="L20" s="7"/>
      <c r="M20" s="87" t="s">
        <v>563</v>
      </c>
      <c r="N20" s="15" t="s">
        <v>676</v>
      </c>
      <c r="O20" s="25" t="s">
        <v>677</v>
      </c>
      <c r="P20" s="37"/>
    </row>
    <row r="21" spans="1:16" s="8" customFormat="1" ht="325" x14ac:dyDescent="0.25">
      <c r="A21" s="41">
        <v>20</v>
      </c>
      <c r="B21" s="50"/>
      <c r="C21" s="36" t="s">
        <v>683</v>
      </c>
      <c r="D21" s="38" t="s">
        <v>681</v>
      </c>
      <c r="E21" s="37" t="s">
        <v>682</v>
      </c>
      <c r="F21" s="17"/>
      <c r="G21" s="8" t="s">
        <v>680</v>
      </c>
      <c r="H21" s="16"/>
      <c r="I21" s="15" t="s">
        <v>684</v>
      </c>
      <c r="J21" s="83"/>
      <c r="K21" s="7" t="s">
        <v>563</v>
      </c>
      <c r="M21" s="7" t="s">
        <v>563</v>
      </c>
      <c r="N21" s="15" t="s">
        <v>685</v>
      </c>
      <c r="O21" s="16"/>
      <c r="P21" s="37"/>
    </row>
    <row r="22" spans="1:16" s="8" customFormat="1" ht="125" x14ac:dyDescent="0.25">
      <c r="A22" s="88">
        <v>21</v>
      </c>
      <c r="B22" s="50"/>
      <c r="C22" s="36" t="s">
        <v>688</v>
      </c>
      <c r="D22" s="38" t="s">
        <v>687</v>
      </c>
      <c r="E22" s="38" t="s">
        <v>686</v>
      </c>
      <c r="F22" s="17"/>
      <c r="G22" s="12" t="s">
        <v>689</v>
      </c>
      <c r="H22" s="16"/>
      <c r="I22" s="17" t="s">
        <v>690</v>
      </c>
      <c r="J22" s="83"/>
      <c r="M22" s="7" t="s">
        <v>563</v>
      </c>
      <c r="N22" s="15" t="s">
        <v>691</v>
      </c>
      <c r="O22" s="25" t="s">
        <v>692</v>
      </c>
      <c r="P22" s="37"/>
    </row>
    <row r="23" spans="1:16" s="8" customFormat="1" ht="225" x14ac:dyDescent="0.25">
      <c r="A23" s="41">
        <v>22</v>
      </c>
      <c r="B23" s="50"/>
      <c r="C23" s="36" t="s">
        <v>694</v>
      </c>
      <c r="D23" s="41" t="s">
        <v>693</v>
      </c>
      <c r="E23" s="37" t="s">
        <v>695</v>
      </c>
      <c r="F23" s="15" t="s">
        <v>696</v>
      </c>
      <c r="H23" s="16"/>
      <c r="I23" s="15" t="s">
        <v>697</v>
      </c>
      <c r="J23" s="83"/>
      <c r="K23" s="7" t="s">
        <v>563</v>
      </c>
      <c r="L23" s="7" t="s">
        <v>563</v>
      </c>
      <c r="M23" s="7" t="s">
        <v>563</v>
      </c>
      <c r="N23" s="15" t="s">
        <v>699</v>
      </c>
      <c r="O23" s="25" t="s">
        <v>698</v>
      </c>
      <c r="P23" s="37"/>
    </row>
    <row r="24" spans="1:16" s="8" customFormat="1" ht="225.5" x14ac:dyDescent="0.25">
      <c r="A24" s="88">
        <v>23</v>
      </c>
      <c r="B24" s="50"/>
      <c r="C24" s="36" t="s">
        <v>700</v>
      </c>
      <c r="D24" s="38" t="s">
        <v>701</v>
      </c>
      <c r="E24" s="37" t="s">
        <v>702</v>
      </c>
      <c r="F24" s="15" t="s">
        <v>703</v>
      </c>
      <c r="H24" s="16"/>
      <c r="I24" s="17" t="s">
        <v>704</v>
      </c>
      <c r="J24" s="83"/>
      <c r="K24" s="7" t="s">
        <v>563</v>
      </c>
      <c r="L24" s="7" t="s">
        <v>563</v>
      </c>
      <c r="M24" s="7" t="s">
        <v>563</v>
      </c>
      <c r="N24" s="15" t="s">
        <v>705</v>
      </c>
      <c r="O24" s="25" t="s">
        <v>706</v>
      </c>
      <c r="P24" s="37"/>
    </row>
    <row r="25" spans="1:16" s="8" customFormat="1" ht="112.5" x14ac:dyDescent="0.25">
      <c r="A25" s="41">
        <v>24</v>
      </c>
      <c r="B25" s="50"/>
      <c r="C25" s="36" t="s">
        <v>707</v>
      </c>
      <c r="D25" s="38" t="s">
        <v>708</v>
      </c>
      <c r="E25" s="37" t="s">
        <v>709</v>
      </c>
      <c r="F25" s="17"/>
      <c r="H25" s="30" t="s">
        <v>563</v>
      </c>
      <c r="I25" s="17" t="s">
        <v>710</v>
      </c>
      <c r="J25" s="83"/>
      <c r="M25" s="7" t="s">
        <v>563</v>
      </c>
      <c r="N25" s="15" t="s">
        <v>711</v>
      </c>
      <c r="O25" s="16"/>
      <c r="P25" s="37"/>
    </row>
    <row r="26" spans="1:16" s="8" customFormat="1" ht="200" x14ac:dyDescent="0.25">
      <c r="A26" s="88">
        <v>25</v>
      </c>
      <c r="B26" s="50"/>
      <c r="C26" s="36" t="s">
        <v>712</v>
      </c>
      <c r="D26" s="38" t="s">
        <v>713</v>
      </c>
      <c r="E26" s="71"/>
      <c r="G26" s="8" t="s">
        <v>714</v>
      </c>
      <c r="H26" s="30" t="s">
        <v>563</v>
      </c>
      <c r="I26" s="17" t="s">
        <v>715</v>
      </c>
      <c r="J26" s="83"/>
      <c r="K26" s="7" t="s">
        <v>563</v>
      </c>
      <c r="L26" s="7"/>
      <c r="M26" s="7" t="s">
        <v>563</v>
      </c>
      <c r="N26" s="15" t="s">
        <v>716</v>
      </c>
      <c r="O26" s="25" t="s">
        <v>717</v>
      </c>
      <c r="P26" s="37"/>
    </row>
    <row r="27" spans="1:16" s="8" customFormat="1" ht="200" x14ac:dyDescent="0.25">
      <c r="A27" s="41">
        <v>26</v>
      </c>
      <c r="B27" s="50"/>
      <c r="C27" s="36" t="s">
        <v>718</v>
      </c>
      <c r="D27" s="38" t="s">
        <v>719</v>
      </c>
      <c r="E27" s="71" t="s">
        <v>720</v>
      </c>
      <c r="F27" s="8" t="s">
        <v>721</v>
      </c>
      <c r="H27" s="16"/>
      <c r="I27" s="17" t="s">
        <v>722</v>
      </c>
      <c r="J27" s="83"/>
      <c r="K27" s="7" t="s">
        <v>624</v>
      </c>
      <c r="L27" s="7" t="s">
        <v>624</v>
      </c>
      <c r="M27" s="7" t="s">
        <v>624</v>
      </c>
      <c r="N27" s="15" t="s">
        <v>723</v>
      </c>
      <c r="O27" s="25" t="s">
        <v>724</v>
      </c>
      <c r="P27" s="37"/>
    </row>
    <row r="28" spans="1:16" s="8" customFormat="1" ht="200" x14ac:dyDescent="0.25">
      <c r="A28" s="88">
        <v>27</v>
      </c>
      <c r="B28" s="50"/>
      <c r="C28" s="70"/>
      <c r="D28" s="38" t="s">
        <v>725</v>
      </c>
      <c r="E28" s="73" t="s">
        <v>726</v>
      </c>
      <c r="F28" s="12"/>
      <c r="G28" s="11" t="s">
        <v>727</v>
      </c>
      <c r="H28" s="30" t="s">
        <v>563</v>
      </c>
      <c r="I28" s="72" t="s">
        <v>728</v>
      </c>
      <c r="J28" s="83"/>
      <c r="K28" s="74" t="s">
        <v>624</v>
      </c>
      <c r="N28" s="15" t="s">
        <v>729</v>
      </c>
      <c r="O28" s="25" t="s">
        <v>730</v>
      </c>
      <c r="P28" s="37"/>
    </row>
    <row r="29" spans="1:16" s="8" customFormat="1" ht="175" x14ac:dyDescent="0.25">
      <c r="A29" s="41">
        <v>28</v>
      </c>
      <c r="B29" s="50"/>
      <c r="C29" s="70"/>
      <c r="D29" s="38" t="s">
        <v>731</v>
      </c>
      <c r="E29" s="71" t="s">
        <v>734</v>
      </c>
      <c r="H29" s="30" t="s">
        <v>563</v>
      </c>
      <c r="I29" s="17" t="s">
        <v>735</v>
      </c>
      <c r="J29" s="83"/>
      <c r="K29" s="7" t="s">
        <v>563</v>
      </c>
      <c r="L29" s="7" t="s">
        <v>563</v>
      </c>
      <c r="N29" s="15" t="s">
        <v>732</v>
      </c>
      <c r="O29" s="25" t="s">
        <v>733</v>
      </c>
      <c r="P29" s="37"/>
    </row>
    <row r="30" spans="1:16" s="8" customFormat="1" ht="150" x14ac:dyDescent="0.25">
      <c r="A30" s="88">
        <v>29</v>
      </c>
      <c r="B30" s="50"/>
      <c r="C30" s="70"/>
      <c r="D30" s="38" t="s">
        <v>740</v>
      </c>
      <c r="E30" s="71" t="s">
        <v>738</v>
      </c>
      <c r="F30" s="12" t="s">
        <v>741</v>
      </c>
      <c r="G30" s="12"/>
      <c r="H30" s="30"/>
      <c r="I30" s="17" t="s">
        <v>739</v>
      </c>
      <c r="J30" s="83"/>
      <c r="K30" s="74" t="s">
        <v>624</v>
      </c>
      <c r="L30" s="74" t="s">
        <v>624</v>
      </c>
      <c r="M30" s="74" t="s">
        <v>624</v>
      </c>
      <c r="N30" s="15" t="s">
        <v>736</v>
      </c>
      <c r="O30" s="25" t="s">
        <v>737</v>
      </c>
      <c r="P30" s="37"/>
    </row>
    <row r="31" spans="1:16" s="8" customFormat="1" ht="137.5" x14ac:dyDescent="0.25">
      <c r="A31" s="41">
        <v>30</v>
      </c>
      <c r="B31" s="50"/>
      <c r="C31" s="36" t="s">
        <v>745</v>
      </c>
      <c r="D31" s="40" t="s">
        <v>177</v>
      </c>
      <c r="E31" s="75" t="s">
        <v>742</v>
      </c>
      <c r="F31" s="12" t="s">
        <v>743</v>
      </c>
      <c r="G31" s="12"/>
      <c r="H31" s="30"/>
      <c r="I31" s="17" t="s">
        <v>744</v>
      </c>
      <c r="J31" s="83"/>
      <c r="K31" s="7" t="s">
        <v>563</v>
      </c>
      <c r="L31" s="7" t="s">
        <v>563</v>
      </c>
      <c r="M31" s="7" t="s">
        <v>563</v>
      </c>
      <c r="N31" s="15" t="s">
        <v>746</v>
      </c>
      <c r="O31" s="25" t="s">
        <v>747</v>
      </c>
      <c r="P31" s="37"/>
    </row>
    <row r="32" spans="1:16" s="8" customFormat="1" ht="250" x14ac:dyDescent="0.25">
      <c r="A32" s="88">
        <v>31</v>
      </c>
      <c r="B32" s="50"/>
      <c r="C32" s="36" t="s">
        <v>748</v>
      </c>
      <c r="D32" s="38" t="s">
        <v>749</v>
      </c>
      <c r="E32" s="71" t="s">
        <v>750</v>
      </c>
      <c r="F32" s="12" t="s">
        <v>752</v>
      </c>
      <c r="H32" s="16"/>
      <c r="I32" s="17" t="s">
        <v>751</v>
      </c>
      <c r="J32" s="83"/>
      <c r="K32" s="7" t="s">
        <v>563</v>
      </c>
      <c r="L32" s="7" t="s">
        <v>563</v>
      </c>
      <c r="M32" s="7" t="s">
        <v>563</v>
      </c>
      <c r="N32" s="17"/>
      <c r="O32" s="25" t="s">
        <v>753</v>
      </c>
      <c r="P32" s="37"/>
    </row>
    <row r="33" spans="1:16" s="8" customFormat="1" ht="212.5" x14ac:dyDescent="0.25">
      <c r="A33" s="41">
        <v>32</v>
      </c>
      <c r="B33" s="50"/>
      <c r="C33" s="36" t="s">
        <v>754</v>
      </c>
      <c r="D33" s="38" t="s">
        <v>755</v>
      </c>
      <c r="E33" s="71" t="s">
        <v>756</v>
      </c>
      <c r="H33" s="30" t="s">
        <v>563</v>
      </c>
      <c r="I33" s="15" t="s">
        <v>757</v>
      </c>
      <c r="J33" s="83"/>
      <c r="L33" s="30" t="s">
        <v>563</v>
      </c>
      <c r="N33" s="15" t="s">
        <v>758</v>
      </c>
      <c r="O33" s="25" t="s">
        <v>759</v>
      </c>
      <c r="P33" s="37"/>
    </row>
    <row r="34" spans="1:16" s="8" customFormat="1" ht="150" x14ac:dyDescent="0.25">
      <c r="A34" s="88">
        <v>33</v>
      </c>
      <c r="B34" s="50"/>
      <c r="C34" s="36" t="s">
        <v>761</v>
      </c>
      <c r="D34" s="38" t="s">
        <v>760</v>
      </c>
      <c r="E34" s="75" t="s">
        <v>765</v>
      </c>
      <c r="G34" s="8" t="s">
        <v>762</v>
      </c>
      <c r="H34" s="30" t="s">
        <v>563</v>
      </c>
      <c r="I34" s="17" t="s">
        <v>763</v>
      </c>
      <c r="J34" s="83"/>
      <c r="K34" s="30" t="s">
        <v>563</v>
      </c>
      <c r="L34" s="30" t="s">
        <v>563</v>
      </c>
      <c r="M34" s="30" t="s">
        <v>563</v>
      </c>
      <c r="N34" s="15" t="s">
        <v>764</v>
      </c>
      <c r="O34" s="16"/>
      <c r="P34" s="3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06C1-BCB4-4F74-8405-85E78F646EAA}">
  <dimension ref="A1:C34"/>
  <sheetViews>
    <sheetView topLeftCell="A7" workbookViewId="0">
      <selection sqref="A1:C1048576"/>
    </sheetView>
  </sheetViews>
  <sheetFormatPr baseColWidth="10" defaultRowHeight="12.5" x14ac:dyDescent="0.25"/>
  <cols>
    <col min="1" max="1" width="10.90625" style="45"/>
    <col min="2" max="2" width="28.81640625" style="3" customWidth="1"/>
    <col min="3" max="3" width="34.453125" style="3" customWidth="1"/>
  </cols>
  <sheetData>
    <row r="1" spans="1:3" ht="26.5" thickBot="1" x14ac:dyDescent="0.3">
      <c r="A1" s="58" t="s">
        <v>544</v>
      </c>
      <c r="B1" s="60" t="s">
        <v>547</v>
      </c>
      <c r="C1" s="61" t="s">
        <v>560</v>
      </c>
    </row>
    <row r="2" spans="1:3" ht="213" thickTop="1" x14ac:dyDescent="0.25">
      <c r="A2" s="52" t="s">
        <v>557</v>
      </c>
      <c r="B2" s="53"/>
      <c r="C2" s="54" t="s">
        <v>561</v>
      </c>
    </row>
    <row r="3" spans="1:3" ht="75" x14ac:dyDescent="0.25">
      <c r="A3" s="43" t="s">
        <v>568</v>
      </c>
      <c r="B3" s="13"/>
      <c r="C3" s="9" t="s">
        <v>571</v>
      </c>
    </row>
    <row r="4" spans="1:3" ht="75" x14ac:dyDescent="0.25">
      <c r="A4" s="44" t="s">
        <v>577</v>
      </c>
      <c r="B4" s="18"/>
      <c r="C4" s="10" t="s">
        <v>580</v>
      </c>
    </row>
    <row r="5" spans="1:3" ht="150" x14ac:dyDescent="0.25">
      <c r="A5" s="43" t="s">
        <v>583</v>
      </c>
      <c r="B5" s="13"/>
      <c r="C5" s="9" t="s">
        <v>586</v>
      </c>
    </row>
    <row r="6" spans="1:3" ht="25" x14ac:dyDescent="0.25">
      <c r="A6" s="44" t="s">
        <v>590</v>
      </c>
      <c r="B6" s="18"/>
      <c r="C6" s="4"/>
    </row>
    <row r="7" spans="1:3" ht="150" x14ac:dyDescent="0.25">
      <c r="A7" s="43" t="s">
        <v>594</v>
      </c>
      <c r="B7" s="13"/>
      <c r="C7" s="9" t="s">
        <v>605</v>
      </c>
    </row>
    <row r="8" spans="1:3" ht="138.5" x14ac:dyDescent="0.25">
      <c r="A8" s="32" t="s">
        <v>600</v>
      </c>
      <c r="B8" s="20" t="s">
        <v>604</v>
      </c>
    </row>
    <row r="9" spans="1:3" ht="62.5" x14ac:dyDescent="0.25">
      <c r="A9" s="43" t="s">
        <v>607</v>
      </c>
      <c r="B9" s="20" t="s">
        <v>610</v>
      </c>
    </row>
    <row r="10" spans="1:3" ht="100" x14ac:dyDescent="0.25">
      <c r="A10" s="43" t="s">
        <v>615</v>
      </c>
      <c r="B10" s="13"/>
      <c r="C10" s="9" t="s">
        <v>618</v>
      </c>
    </row>
    <row r="11" spans="1:3" ht="137.5" x14ac:dyDescent="0.25">
      <c r="A11" s="43" t="s">
        <v>627</v>
      </c>
      <c r="B11" s="13"/>
      <c r="C11" s="9" t="s">
        <v>622</v>
      </c>
    </row>
    <row r="12" spans="1:3" ht="50" x14ac:dyDescent="0.25">
      <c r="B12" s="13"/>
      <c r="C12" s="9" t="s">
        <v>631</v>
      </c>
    </row>
    <row r="13" spans="1:3" x14ac:dyDescent="0.25">
      <c r="A13" s="45" t="s">
        <v>640</v>
      </c>
      <c r="B13" s="13"/>
    </row>
    <row r="14" spans="1:3" ht="137.5" x14ac:dyDescent="0.25">
      <c r="A14" s="46" t="s">
        <v>640</v>
      </c>
      <c r="B14" s="20"/>
      <c r="C14" s="3" t="s">
        <v>643</v>
      </c>
    </row>
    <row r="15" spans="1:3" ht="25" x14ac:dyDescent="0.25">
      <c r="A15" s="45" t="s">
        <v>648</v>
      </c>
      <c r="B15" s="13"/>
    </row>
    <row r="16" spans="1:3" ht="62.5" x14ac:dyDescent="0.25">
      <c r="A16" s="44"/>
      <c r="B16" s="22" t="s">
        <v>654</v>
      </c>
      <c r="C16" s="4"/>
    </row>
    <row r="17" spans="1:3" x14ac:dyDescent="0.25">
      <c r="B17" s="13"/>
    </row>
    <row r="18" spans="1:3" ht="112.5" x14ac:dyDescent="0.25">
      <c r="B18" s="13"/>
      <c r="C18" s="3" t="s">
        <v>663</v>
      </c>
    </row>
    <row r="19" spans="1:3" ht="162.5" x14ac:dyDescent="0.25">
      <c r="A19" s="36" t="s">
        <v>666</v>
      </c>
      <c r="B19" s="23" t="s">
        <v>668</v>
      </c>
      <c r="C19" s="6"/>
    </row>
    <row r="20" spans="1:3" ht="100" x14ac:dyDescent="0.25">
      <c r="A20" s="40" t="s">
        <v>674</v>
      </c>
      <c r="B20" s="17"/>
      <c r="C20" s="11" t="s">
        <v>673</v>
      </c>
    </row>
    <row r="21" spans="1:3" ht="87.5" x14ac:dyDescent="0.25">
      <c r="A21" s="36" t="s">
        <v>683</v>
      </c>
      <c r="B21" s="17"/>
      <c r="C21" s="8" t="s">
        <v>680</v>
      </c>
    </row>
    <row r="22" spans="1:3" ht="75.5" x14ac:dyDescent="0.25">
      <c r="A22" s="36" t="s">
        <v>688</v>
      </c>
      <c r="B22" s="17"/>
      <c r="C22" s="12" t="s">
        <v>689</v>
      </c>
    </row>
    <row r="23" spans="1:3" ht="87.5" x14ac:dyDescent="0.25">
      <c r="A23" s="36" t="s">
        <v>694</v>
      </c>
      <c r="B23" s="15" t="s">
        <v>696</v>
      </c>
      <c r="C23" s="8"/>
    </row>
    <row r="24" spans="1:3" ht="225.5" x14ac:dyDescent="0.25">
      <c r="A24" s="36" t="s">
        <v>700</v>
      </c>
      <c r="B24" s="15" t="s">
        <v>703</v>
      </c>
      <c r="C24" s="8"/>
    </row>
    <row r="25" spans="1:3" ht="25" x14ac:dyDescent="0.25">
      <c r="A25" s="36" t="s">
        <v>707</v>
      </c>
      <c r="B25" s="17"/>
      <c r="C25" s="8"/>
    </row>
    <row r="26" spans="1:3" ht="75" x14ac:dyDescent="0.25">
      <c r="A26" s="36" t="s">
        <v>712</v>
      </c>
      <c r="B26" s="8"/>
      <c r="C26" s="8" t="s">
        <v>714</v>
      </c>
    </row>
    <row r="27" spans="1:3" ht="50" x14ac:dyDescent="0.25">
      <c r="A27" s="36" t="s">
        <v>718</v>
      </c>
      <c r="B27" s="8" t="s">
        <v>721</v>
      </c>
      <c r="C27" s="8"/>
    </row>
    <row r="28" spans="1:3" ht="75" x14ac:dyDescent="0.25">
      <c r="A28" s="70"/>
      <c r="B28" s="12"/>
      <c r="C28" s="11" t="s">
        <v>727</v>
      </c>
    </row>
    <row r="29" spans="1:3" x14ac:dyDescent="0.25">
      <c r="A29" s="70"/>
      <c r="B29" s="8"/>
      <c r="C29" s="8"/>
    </row>
    <row r="30" spans="1:3" ht="50" x14ac:dyDescent="0.25">
      <c r="A30" s="70"/>
      <c r="B30" s="12" t="s">
        <v>741</v>
      </c>
      <c r="C30" s="12"/>
    </row>
    <row r="31" spans="1:3" ht="88" x14ac:dyDescent="0.25">
      <c r="A31" s="36" t="s">
        <v>745</v>
      </c>
      <c r="B31" s="12" t="s">
        <v>743</v>
      </c>
      <c r="C31" s="12"/>
    </row>
    <row r="32" spans="1:3" ht="101" x14ac:dyDescent="0.25">
      <c r="A32" s="36" t="s">
        <v>748</v>
      </c>
      <c r="B32" s="12" t="s">
        <v>752</v>
      </c>
      <c r="C32" s="8"/>
    </row>
    <row r="33" spans="1:3" ht="25" x14ac:dyDescent="0.25">
      <c r="A33" s="36" t="s">
        <v>754</v>
      </c>
      <c r="B33" s="8"/>
      <c r="C33" s="8"/>
    </row>
    <row r="34" spans="1:3" ht="150" x14ac:dyDescent="0.25">
      <c r="A34" s="36" t="s">
        <v>761</v>
      </c>
      <c r="B34" s="8"/>
      <c r="C34" s="8"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Gráficos</vt:lpstr>
      </vt:variant>
      <vt:variant>
        <vt:i4>1</vt:i4>
      </vt:variant>
    </vt:vector>
  </HeadingPairs>
  <TitlesOfParts>
    <vt:vector size="4" baseType="lpstr">
      <vt:lpstr>savedrecs</vt:lpstr>
      <vt:lpstr>Ciberseguridad y des. sostenibl</vt:lpstr>
      <vt:lpstr>Hoja1</vt:lpstr>
      <vt:lpstr>Gráfico1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dc:creator>
  <cp:lastModifiedBy>Reyna Castillo Miguel Angel</cp:lastModifiedBy>
  <dcterms:created xsi:type="dcterms:W3CDTF">2023-09-04T16:15:18Z</dcterms:created>
  <dcterms:modified xsi:type="dcterms:W3CDTF">2023-09-23T12:53:04Z</dcterms:modified>
</cp:coreProperties>
</file>