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"/>
    </mc:Choice>
  </mc:AlternateContent>
  <xr:revisionPtr revIDLastSave="0" documentId="13_ncr:1_{E0E53880-8928-4F37-8211-970F5820D08C}" xr6:coauthVersionLast="47" xr6:coauthVersionMax="47" xr10:uidLastSave="{00000000-0000-0000-0000-000000000000}"/>
  <bookViews>
    <workbookView xWindow="-120" yWindow="-120" windowWidth="29040" windowHeight="15840" tabRatio="568" xr2:uid="{00000000-000D-0000-FFFF-FFFF00000000}"/>
  </bookViews>
  <sheets>
    <sheet name="Apag platts" sheetId="2" r:id="rId1"/>
    <sheet name="مبلغ فروش پالایشگاه های ایران" sheetId="3" r:id="rId2"/>
  </sheets>
  <calcPr calcId="191029" iterate="1" iterateCount="3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K43" i="2" l="1"/>
  <c r="GH65" i="2"/>
  <c r="GH9" i="2" l="1"/>
  <c r="GH43" i="2" s="1"/>
  <c r="GH41" i="2"/>
  <c r="GK41" i="2" s="1"/>
  <c r="GK65" i="2"/>
  <c r="GH64" i="2"/>
  <c r="GK64" i="2" s="1"/>
  <c r="GH63" i="2"/>
  <c r="GK63" i="2" s="1"/>
  <c r="GH62" i="2"/>
  <c r="GK62" i="2" s="1"/>
  <c r="GH61" i="2"/>
  <c r="GK61" i="2" s="1"/>
  <c r="GH60" i="2"/>
  <c r="GK60" i="2" s="1"/>
  <c r="GH59" i="2"/>
  <c r="GH58" i="2"/>
  <c r="GK58" i="2" s="1"/>
  <c r="GH57" i="2"/>
  <c r="GH56" i="2"/>
  <c r="GK56" i="2" s="1"/>
  <c r="GH55" i="2"/>
  <c r="GK55" i="2" s="1"/>
  <c r="GH54" i="2"/>
  <c r="GK54" i="2" s="1"/>
  <c r="GH53" i="2"/>
  <c r="GH52" i="2"/>
  <c r="GK52" i="2" s="1"/>
  <c r="GH51" i="2"/>
  <c r="GK51" i="2" s="1"/>
  <c r="GK57" i="2"/>
  <c r="GK53" i="2"/>
  <c r="GK59" i="2"/>
  <c r="GK7" i="2"/>
  <c r="GK8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6" i="2"/>
  <c r="GG65" i="2"/>
  <c r="GG64" i="2"/>
  <c r="GG63" i="2"/>
  <c r="GG62" i="2"/>
  <c r="GG61" i="2"/>
  <c r="GG60" i="2"/>
  <c r="GG59" i="2"/>
  <c r="GG58" i="2"/>
  <c r="GG57" i="2"/>
  <c r="GG56" i="2"/>
  <c r="GG55" i="2"/>
  <c r="GG54" i="2"/>
  <c r="GG53" i="2"/>
  <c r="GG52" i="2"/>
  <c r="GG51" i="2"/>
  <c r="GG9" i="2"/>
  <c r="GG44" i="2" s="1"/>
  <c r="GF51" i="2"/>
  <c r="GF65" i="2"/>
  <c r="GF64" i="2"/>
  <c r="GF63" i="2"/>
  <c r="GF62" i="2"/>
  <c r="GF61" i="2"/>
  <c r="GF60" i="2"/>
  <c r="GF59" i="2"/>
  <c r="GF58" i="2"/>
  <c r="GF57" i="2"/>
  <c r="GF56" i="2"/>
  <c r="GF55" i="2"/>
  <c r="GF54" i="2"/>
  <c r="GF53" i="2"/>
  <c r="GF52" i="2"/>
  <c r="GF46" i="2"/>
  <c r="GF9" i="2"/>
  <c r="GF45" i="2" s="1"/>
  <c r="GE9" i="2"/>
  <c r="GE65" i="2"/>
  <c r="GE64" i="2"/>
  <c r="GE63" i="2"/>
  <c r="GE62" i="2"/>
  <c r="GE61" i="2"/>
  <c r="GE60" i="2"/>
  <c r="GE59" i="2"/>
  <c r="GE58" i="2"/>
  <c r="GE57" i="2"/>
  <c r="GE56" i="2"/>
  <c r="GE55" i="2"/>
  <c r="GE54" i="2"/>
  <c r="GE53" i="2"/>
  <c r="GE52" i="2"/>
  <c r="GE51" i="2"/>
  <c r="GE32" i="2"/>
  <c r="GE42" i="2"/>
  <c r="GE36" i="2"/>
  <c r="GD9" i="2"/>
  <c r="GD45" i="2" s="1"/>
  <c r="GD65" i="2"/>
  <c r="GD64" i="2"/>
  <c r="GD63" i="2"/>
  <c r="GD62" i="2"/>
  <c r="GD61" i="2"/>
  <c r="GD60" i="2"/>
  <c r="GD59" i="2"/>
  <c r="GD58" i="2"/>
  <c r="GD57" i="2"/>
  <c r="GD56" i="2"/>
  <c r="GD55" i="2"/>
  <c r="GD54" i="2"/>
  <c r="GD53" i="2"/>
  <c r="GD52" i="2"/>
  <c r="GD51" i="2"/>
  <c r="GC65" i="2"/>
  <c r="GC64" i="2"/>
  <c r="GC63" i="2"/>
  <c r="GC62" i="2"/>
  <c r="GC61" i="2"/>
  <c r="GC60" i="2"/>
  <c r="GC59" i="2"/>
  <c r="GC58" i="2"/>
  <c r="GC57" i="2"/>
  <c r="GC56" i="2"/>
  <c r="GC55" i="2"/>
  <c r="GC54" i="2"/>
  <c r="GC53" i="2"/>
  <c r="GC52" i="2"/>
  <c r="GC51" i="2"/>
  <c r="GC44" i="2"/>
  <c r="GC9" i="2"/>
  <c r="GC42" i="2" s="1"/>
  <c r="GB9" i="2"/>
  <c r="GH31" i="2" l="1"/>
  <c r="GK31" i="2" s="1"/>
  <c r="GH36" i="2"/>
  <c r="GK36" i="2" s="1"/>
  <c r="GH37" i="2"/>
  <c r="GK37" i="2" s="1"/>
  <c r="GH42" i="2"/>
  <c r="GK42" i="2" s="1"/>
  <c r="GH32" i="2"/>
  <c r="GK32" i="2" s="1"/>
  <c r="GH38" i="2"/>
  <c r="GK38" i="2" s="1"/>
  <c r="GK9" i="2"/>
  <c r="GH33" i="2"/>
  <c r="GK33" i="2" s="1"/>
  <c r="GH45" i="2"/>
  <c r="GK45" i="2" s="1"/>
  <c r="GH34" i="2"/>
  <c r="GK34" i="2" s="1"/>
  <c r="GH40" i="2"/>
  <c r="GK40" i="2" s="1"/>
  <c r="GH46" i="2"/>
  <c r="GK46" i="2" s="1"/>
  <c r="GH44" i="2"/>
  <c r="GK44" i="2" s="1"/>
  <c r="GH39" i="2"/>
  <c r="GK39" i="2" s="1"/>
  <c r="GH35" i="2"/>
  <c r="GG45" i="2"/>
  <c r="GG33" i="2"/>
  <c r="GG46" i="2"/>
  <c r="GG34" i="2"/>
  <c r="GG35" i="2"/>
  <c r="GG39" i="2"/>
  <c r="GG40" i="2"/>
  <c r="GG41" i="2"/>
  <c r="GG36" i="2"/>
  <c r="GG42" i="2"/>
  <c r="GG31" i="2"/>
  <c r="GG37" i="2"/>
  <c r="GG43" i="2"/>
  <c r="GG32" i="2"/>
  <c r="GG38" i="2"/>
  <c r="GF34" i="2"/>
  <c r="GF35" i="2"/>
  <c r="GF40" i="2"/>
  <c r="GF41" i="2"/>
  <c r="GF36" i="2"/>
  <c r="GF42" i="2"/>
  <c r="GF31" i="2"/>
  <c r="GF37" i="2"/>
  <c r="GF43" i="2"/>
  <c r="GF32" i="2"/>
  <c r="GF38" i="2"/>
  <c r="GF44" i="2"/>
  <c r="GF33" i="2"/>
  <c r="GF39" i="2"/>
  <c r="GE45" i="2"/>
  <c r="GE34" i="2"/>
  <c r="GE40" i="2"/>
  <c r="GE46" i="2"/>
  <c r="GE35" i="2"/>
  <c r="GE41" i="2"/>
  <c r="GE31" i="2"/>
  <c r="GE37" i="2"/>
  <c r="GE43" i="2"/>
  <c r="GE38" i="2"/>
  <c r="GE44" i="2"/>
  <c r="GE33" i="2"/>
  <c r="GE39" i="2"/>
  <c r="GC40" i="2"/>
  <c r="GC35" i="2"/>
  <c r="GC43" i="2"/>
  <c r="GC37" i="2"/>
  <c r="GC31" i="2"/>
  <c r="GC45" i="2"/>
  <c r="GC32" i="2"/>
  <c r="GC39" i="2"/>
  <c r="GC46" i="2"/>
  <c r="GC38" i="2"/>
  <c r="GC33" i="2"/>
  <c r="GC34" i="2"/>
  <c r="GC41" i="2"/>
  <c r="GD44" i="2"/>
  <c r="GD37" i="2"/>
  <c r="GD38" i="2"/>
  <c r="GD46" i="2"/>
  <c r="GD32" i="2"/>
  <c r="GD34" i="2"/>
  <c r="GD41" i="2"/>
  <c r="GD36" i="2"/>
  <c r="GD43" i="2"/>
  <c r="GD31" i="2"/>
  <c r="GD40" i="2"/>
  <c r="GD35" i="2"/>
  <c r="GD42" i="2"/>
  <c r="GD33" i="2"/>
  <c r="GD39" i="2"/>
  <c r="GC36" i="2"/>
  <c r="GB65" i="2"/>
  <c r="GB64" i="2"/>
  <c r="GB63" i="2"/>
  <c r="GB62" i="2"/>
  <c r="GB61" i="2"/>
  <c r="GB60" i="2"/>
  <c r="GB59" i="2"/>
  <c r="GB58" i="2"/>
  <c r="GB57" i="2"/>
  <c r="GB56" i="2"/>
  <c r="GB55" i="2"/>
  <c r="GB54" i="2"/>
  <c r="GB53" i="2"/>
  <c r="GB52" i="2"/>
  <c r="GB51" i="2"/>
  <c r="GJ6" i="2"/>
  <c r="GB41" i="2"/>
  <c r="GH47" i="2" l="1"/>
  <c r="GK47" i="2" s="1"/>
  <c r="GK35" i="2"/>
  <c r="GB31" i="2"/>
  <c r="GB38" i="2"/>
  <c r="GB42" i="2"/>
  <c r="GB43" i="2"/>
  <c r="GB44" i="2"/>
  <c r="GB32" i="2"/>
  <c r="GB36" i="2"/>
  <c r="GB37" i="2"/>
  <c r="GB33" i="2"/>
  <c r="GB39" i="2"/>
  <c r="GB45" i="2"/>
  <c r="GB34" i="2"/>
  <c r="GB40" i="2"/>
  <c r="GB46" i="2"/>
  <c r="GB35" i="2"/>
  <c r="GA9" i="2"/>
  <c r="GA43" i="2" s="1"/>
  <c r="FZ9" i="2"/>
  <c r="GA65" i="2"/>
  <c r="GA64" i="2"/>
  <c r="GA63" i="2"/>
  <c r="GA62" i="2"/>
  <c r="GA61" i="2"/>
  <c r="GA60" i="2"/>
  <c r="GA59" i="2"/>
  <c r="GA58" i="2"/>
  <c r="GA57" i="2"/>
  <c r="GA56" i="2"/>
  <c r="GA55" i="2"/>
  <c r="GA54" i="2"/>
  <c r="GA53" i="2"/>
  <c r="GA52" i="2"/>
  <c r="GA51" i="2"/>
  <c r="GA33" i="2" l="1"/>
  <c r="GA38" i="2"/>
  <c r="GA44" i="2"/>
  <c r="GA32" i="2"/>
  <c r="GA39" i="2"/>
  <c r="GA45" i="2"/>
  <c r="GA34" i="2"/>
  <c r="GA40" i="2"/>
  <c r="GA46" i="2"/>
  <c r="GA35" i="2"/>
  <c r="GA41" i="2"/>
  <c r="GA36" i="2"/>
  <c r="GA42" i="2"/>
  <c r="GA31" i="2"/>
  <c r="GA37" i="2"/>
  <c r="FZ44" i="2"/>
  <c r="FZ41" i="2"/>
  <c r="FZ65" i="2"/>
  <c r="FZ64" i="2"/>
  <c r="FZ63" i="2"/>
  <c r="FZ62" i="2"/>
  <c r="FZ61" i="2"/>
  <c r="FZ60" i="2"/>
  <c r="FZ59" i="2"/>
  <c r="FZ58" i="2"/>
  <c r="FZ57" i="2"/>
  <c r="FZ56" i="2"/>
  <c r="FZ55" i="2"/>
  <c r="FZ54" i="2"/>
  <c r="FZ53" i="2"/>
  <c r="FZ52" i="2"/>
  <c r="FZ51" i="2"/>
  <c r="FZ42" i="2"/>
  <c r="FZ38" i="2"/>
  <c r="FZ37" i="2"/>
  <c r="FZ36" i="2"/>
  <c r="FZ31" i="2"/>
  <c r="FY65" i="2"/>
  <c r="FY64" i="2"/>
  <c r="FY63" i="2"/>
  <c r="FY62" i="2"/>
  <c r="FY61" i="2"/>
  <c r="FY60" i="2"/>
  <c r="FY59" i="2"/>
  <c r="FY58" i="2"/>
  <c r="FY57" i="2"/>
  <c r="FY56" i="2"/>
  <c r="FY55" i="2"/>
  <c r="FY54" i="2"/>
  <c r="FY53" i="2"/>
  <c r="FY52" i="2"/>
  <c r="FY51" i="2"/>
  <c r="FY9" i="2"/>
  <c r="FY43" i="2" s="1"/>
  <c r="FY46" i="2" l="1"/>
  <c r="FY39" i="2"/>
  <c r="FY40" i="2"/>
  <c r="FZ43" i="2"/>
  <c r="FY45" i="2"/>
  <c r="FY41" i="2"/>
  <c r="FY33" i="2"/>
  <c r="FY34" i="2"/>
  <c r="FY35" i="2"/>
  <c r="FZ32" i="2"/>
  <c r="FZ33" i="2"/>
  <c r="FZ39" i="2"/>
  <c r="FZ45" i="2"/>
  <c r="FZ34" i="2"/>
  <c r="FZ40" i="2"/>
  <c r="FZ46" i="2"/>
  <c r="FZ35" i="2"/>
  <c r="FY36" i="2"/>
  <c r="FY31" i="2"/>
  <c r="FY32" i="2"/>
  <c r="FY38" i="2"/>
  <c r="FY44" i="2"/>
  <c r="FY42" i="2"/>
  <c r="FY37" i="2"/>
  <c r="FX65" i="2"/>
  <c r="FX64" i="2"/>
  <c r="FX63" i="2"/>
  <c r="FX62" i="2"/>
  <c r="FX61" i="2"/>
  <c r="FX60" i="2"/>
  <c r="FX59" i="2"/>
  <c r="FX58" i="2"/>
  <c r="FX57" i="2"/>
  <c r="FX56" i="2"/>
  <c r="FX55" i="2"/>
  <c r="FX54" i="2"/>
  <c r="FX53" i="2"/>
  <c r="FX52" i="2"/>
  <c r="FX51" i="2"/>
  <c r="FX9" i="2"/>
  <c r="FX43" i="2" s="1"/>
  <c r="FW65" i="2"/>
  <c r="FW64" i="2"/>
  <c r="FW63" i="2"/>
  <c r="FW62" i="2"/>
  <c r="FW61" i="2"/>
  <c r="FW60" i="2"/>
  <c r="FW59" i="2"/>
  <c r="FW58" i="2"/>
  <c r="FW57" i="2"/>
  <c r="FW56" i="2"/>
  <c r="FW55" i="2"/>
  <c r="FW54" i="2"/>
  <c r="FW53" i="2"/>
  <c r="FW52" i="2"/>
  <c r="FW51" i="2"/>
  <c r="FW9" i="2"/>
  <c r="FW42" i="2" s="1"/>
  <c r="FV65" i="2"/>
  <c r="FV64" i="2"/>
  <c r="FV63" i="2"/>
  <c r="FV62" i="2"/>
  <c r="FV61" i="2"/>
  <c r="FV60" i="2"/>
  <c r="FV59" i="2"/>
  <c r="FV58" i="2"/>
  <c r="FV57" i="2"/>
  <c r="FV56" i="2"/>
  <c r="FV55" i="2"/>
  <c r="FV54" i="2"/>
  <c r="FV53" i="2"/>
  <c r="FV52" i="2"/>
  <c r="FV51" i="2"/>
  <c r="FV9" i="2"/>
  <c r="FV42" i="2" s="1"/>
  <c r="FU9" i="2"/>
  <c r="FW43" i="2" l="1"/>
  <c r="FW37" i="2"/>
  <c r="FW38" i="2"/>
  <c r="FX35" i="2"/>
  <c r="FX39" i="2"/>
  <c r="FX40" i="2"/>
  <c r="FX41" i="2"/>
  <c r="FX33" i="2"/>
  <c r="FX45" i="2"/>
  <c r="FX34" i="2"/>
  <c r="FX46" i="2"/>
  <c r="FW32" i="2"/>
  <c r="FX32" i="2"/>
  <c r="FX38" i="2"/>
  <c r="FX44" i="2"/>
  <c r="FW44" i="2"/>
  <c r="FX36" i="2"/>
  <c r="FX42" i="2"/>
  <c r="FW31" i="2"/>
  <c r="FX31" i="2"/>
  <c r="FX37" i="2"/>
  <c r="FW33" i="2"/>
  <c r="FW39" i="2"/>
  <c r="FW45" i="2"/>
  <c r="FW34" i="2"/>
  <c r="FW40" i="2"/>
  <c r="FW46" i="2"/>
  <c r="FW35" i="2"/>
  <c r="FW41" i="2"/>
  <c r="FW36" i="2"/>
  <c r="FV43" i="2"/>
  <c r="FV35" i="2"/>
  <c r="FV31" i="2"/>
  <c r="FV37" i="2"/>
  <c r="FV32" i="2"/>
  <c r="FV38" i="2"/>
  <c r="FV44" i="2"/>
  <c r="FV41" i="2"/>
  <c r="FV33" i="2"/>
  <c r="FV39" i="2"/>
  <c r="FV45" i="2"/>
  <c r="FV34" i="2"/>
  <c r="FV40" i="2"/>
  <c r="FV46" i="2"/>
  <c r="FV36" i="2"/>
  <c r="FU65" i="2"/>
  <c r="FU64" i="2"/>
  <c r="FU63" i="2"/>
  <c r="FU62" i="2"/>
  <c r="FU61" i="2"/>
  <c r="FU60" i="2"/>
  <c r="FU59" i="2"/>
  <c r="FU58" i="2"/>
  <c r="FU57" i="2"/>
  <c r="FU56" i="2"/>
  <c r="FU55" i="2"/>
  <c r="FU54" i="2"/>
  <c r="FU53" i="2"/>
  <c r="FU52" i="2"/>
  <c r="FU51" i="2"/>
  <c r="FT51" i="2"/>
  <c r="FU46" i="2"/>
  <c r="FU40" i="2"/>
  <c r="FU34" i="2"/>
  <c r="FU31" i="2"/>
  <c r="FT9" i="2"/>
  <c r="FT31" i="2" s="1"/>
  <c r="FT65" i="2"/>
  <c r="FT64" i="2"/>
  <c r="FT63" i="2"/>
  <c r="FT62" i="2"/>
  <c r="FT61" i="2"/>
  <c r="FT60" i="2"/>
  <c r="FT59" i="2"/>
  <c r="FT58" i="2"/>
  <c r="FT57" i="2"/>
  <c r="FT56" i="2"/>
  <c r="FT55" i="2"/>
  <c r="FT54" i="2"/>
  <c r="FT53" i="2"/>
  <c r="FT52" i="2"/>
  <c r="FT50" i="2"/>
  <c r="FT30" i="2"/>
  <c r="FT44" i="2" l="1"/>
  <c r="FU35" i="2"/>
  <c r="FU41" i="2"/>
  <c r="FU36" i="2"/>
  <c r="FU37" i="2"/>
  <c r="FU43" i="2"/>
  <c r="FU32" i="2"/>
  <c r="FU38" i="2"/>
  <c r="FU44" i="2"/>
  <c r="FU33" i="2"/>
  <c r="FU39" i="2"/>
  <c r="FU45" i="2"/>
  <c r="FU42" i="2"/>
  <c r="FT37" i="2"/>
  <c r="FT32" i="2"/>
  <c r="FT38" i="2"/>
  <c r="FT33" i="2"/>
  <c r="FT39" i="2"/>
  <c r="FT45" i="2"/>
  <c r="FT34" i="2"/>
  <c r="FT40" i="2"/>
  <c r="FT46" i="2"/>
  <c r="FT35" i="2"/>
  <c r="FT41" i="2"/>
  <c r="FT36" i="2"/>
  <c r="FT42" i="2"/>
  <c r="FT43" i="2"/>
  <c r="FS51" i="2"/>
  <c r="FS65" i="2"/>
  <c r="FS64" i="2"/>
  <c r="FS63" i="2"/>
  <c r="FS62" i="2"/>
  <c r="FS61" i="2"/>
  <c r="FS60" i="2"/>
  <c r="FS59" i="2"/>
  <c r="FS58" i="2"/>
  <c r="FS57" i="2"/>
  <c r="FS56" i="2"/>
  <c r="FS55" i="2"/>
  <c r="FS54" i="2"/>
  <c r="FS53" i="2"/>
  <c r="FS52" i="2"/>
  <c r="FS9" i="2"/>
  <c r="FS46" i="2" s="1"/>
  <c r="FR9" i="2"/>
  <c r="FS42" i="2" l="1"/>
  <c r="FS36" i="2"/>
  <c r="FS31" i="2"/>
  <c r="FS43" i="2"/>
  <c r="FS38" i="2"/>
  <c r="FS33" i="2"/>
  <c r="FS45" i="2"/>
  <c r="FS35" i="2"/>
  <c r="FS41" i="2"/>
  <c r="FS37" i="2"/>
  <c r="FS32" i="2"/>
  <c r="FS44" i="2"/>
  <c r="FS39" i="2"/>
  <c r="FS34" i="2"/>
  <c r="FS40" i="2"/>
  <c r="GJ22" i="2"/>
  <c r="FR65" i="2"/>
  <c r="FR64" i="2"/>
  <c r="FR63" i="2"/>
  <c r="FR62" i="2"/>
  <c r="FR61" i="2"/>
  <c r="FR60" i="2"/>
  <c r="FR59" i="2"/>
  <c r="FR58" i="2"/>
  <c r="FR57" i="2"/>
  <c r="FR56" i="2"/>
  <c r="FR55" i="2"/>
  <c r="FR54" i="2"/>
  <c r="FR53" i="2"/>
  <c r="FR52" i="2"/>
  <c r="FR51" i="2"/>
  <c r="GK49" i="2" l="1"/>
  <c r="FQ55" i="2"/>
  <c r="FQ54" i="2"/>
  <c r="FQ53" i="2"/>
  <c r="FQ52" i="2"/>
  <c r="FQ51" i="2"/>
  <c r="FP51" i="2"/>
  <c r="FQ65" i="2"/>
  <c r="FQ64" i="2"/>
  <c r="FQ63" i="2"/>
  <c r="FQ62" i="2"/>
  <c r="FQ61" i="2"/>
  <c r="FQ60" i="2"/>
  <c r="FQ59" i="2"/>
  <c r="FQ58" i="2"/>
  <c r="FQ57" i="2"/>
  <c r="FQ56" i="2"/>
  <c r="GJ11" i="2"/>
  <c r="GJ12" i="2"/>
  <c r="GJ13" i="2"/>
  <c r="GJ14" i="2"/>
  <c r="GJ15" i="2"/>
  <c r="GJ16" i="2"/>
  <c r="GJ17" i="2"/>
  <c r="GJ18" i="2"/>
  <c r="GJ19" i="2"/>
  <c r="GJ20" i="2"/>
  <c r="GJ21" i="2"/>
  <c r="GJ23" i="2"/>
  <c r="GJ24" i="2"/>
  <c r="GJ25" i="2"/>
  <c r="GJ10" i="2"/>
  <c r="GI10" i="2"/>
  <c r="FQ9" i="2"/>
  <c r="FP8" i="2"/>
  <c r="FP9" i="2" s="1"/>
  <c r="FP41" i="2" s="1"/>
  <c r="FP65" i="2"/>
  <c r="FP64" i="2"/>
  <c r="FP63" i="2"/>
  <c r="FP62" i="2"/>
  <c r="FP61" i="2"/>
  <c r="FP60" i="2"/>
  <c r="FP59" i="2"/>
  <c r="FP58" i="2"/>
  <c r="FP57" i="2"/>
  <c r="FP56" i="2"/>
  <c r="FP55" i="2"/>
  <c r="FP54" i="2"/>
  <c r="FP53" i="2"/>
  <c r="FP52" i="2"/>
  <c r="FO65" i="2"/>
  <c r="FO64" i="2"/>
  <c r="FO63" i="2"/>
  <c r="FO62" i="2"/>
  <c r="FO61" i="2"/>
  <c r="FO60" i="2"/>
  <c r="FO59" i="2"/>
  <c r="FO58" i="2"/>
  <c r="FO57" i="2"/>
  <c r="FO56" i="2"/>
  <c r="FO55" i="2"/>
  <c r="FO54" i="2"/>
  <c r="FO53" i="2"/>
  <c r="FO52" i="2"/>
  <c r="FO51" i="2"/>
  <c r="FN51" i="2"/>
  <c r="FO9" i="2"/>
  <c r="FO31" i="2" s="1"/>
  <c r="FQ39" i="2" l="1"/>
  <c r="FQ43" i="2"/>
  <c r="FQ41" i="2"/>
  <c r="FQ35" i="2"/>
  <c r="FQ36" i="2"/>
  <c r="FQ45" i="2"/>
  <c r="FQ37" i="2"/>
  <c r="FQ46" i="2"/>
  <c r="FQ31" i="2"/>
  <c r="FQ33" i="2"/>
  <c r="FQ42" i="2"/>
  <c r="FR42" i="2"/>
  <c r="FR36" i="2"/>
  <c r="FR41" i="2"/>
  <c r="FR35" i="2"/>
  <c r="FR46" i="2"/>
  <c r="FR34" i="2"/>
  <c r="FR39" i="2"/>
  <c r="FR33" i="2"/>
  <c r="FR44" i="2"/>
  <c r="FR32" i="2"/>
  <c r="FR43" i="2"/>
  <c r="FR37" i="2"/>
  <c r="FR31" i="2"/>
  <c r="FR40" i="2"/>
  <c r="FR45" i="2"/>
  <c r="FR38" i="2"/>
  <c r="FQ32" i="2"/>
  <c r="FQ38" i="2"/>
  <c r="FQ44" i="2"/>
  <c r="FQ34" i="2"/>
  <c r="FQ40" i="2"/>
  <c r="FP35" i="2"/>
  <c r="FP36" i="2"/>
  <c r="FP38" i="2"/>
  <c r="FP40" i="2"/>
  <c r="FP45" i="2"/>
  <c r="FP44" i="2"/>
  <c r="FP34" i="2"/>
  <c r="FP37" i="2"/>
  <c r="FP39" i="2"/>
  <c r="FP42" i="2"/>
  <c r="FP43" i="2"/>
  <c r="FP31" i="2"/>
  <c r="FP32" i="2"/>
  <c r="FP46" i="2"/>
  <c r="FP33" i="2"/>
  <c r="FO32" i="2"/>
  <c r="FO34" i="2"/>
  <c r="FO35" i="2"/>
  <c r="FO36" i="2"/>
  <c r="FO37" i="2"/>
  <c r="FO38" i="2"/>
  <c r="FO39" i="2"/>
  <c r="FO33" i="2"/>
  <c r="FO40" i="2"/>
  <c r="FO41" i="2"/>
  <c r="FO42" i="2"/>
  <c r="FO43" i="2"/>
  <c r="FO45" i="2"/>
  <c r="FO44" i="2"/>
  <c r="FO46" i="2"/>
  <c r="FN65" i="2"/>
  <c r="FN64" i="2"/>
  <c r="FN63" i="2"/>
  <c r="FN62" i="2"/>
  <c r="FN61" i="2"/>
  <c r="FN60" i="2"/>
  <c r="FN59" i="2"/>
  <c r="FN58" i="2"/>
  <c r="FN57" i="2"/>
  <c r="FN56" i="2"/>
  <c r="FN55" i="2"/>
  <c r="FN54" i="2"/>
  <c r="FN53" i="2"/>
  <c r="FN52" i="2"/>
  <c r="FN9" i="2"/>
  <c r="FM65" i="2"/>
  <c r="FM64" i="2"/>
  <c r="FM63" i="2"/>
  <c r="FM62" i="2"/>
  <c r="FM61" i="2"/>
  <c r="FM60" i="2"/>
  <c r="FM59" i="2"/>
  <c r="FM58" i="2"/>
  <c r="FM57" i="2"/>
  <c r="FM56" i="2"/>
  <c r="FM55" i="2"/>
  <c r="FM54" i="2"/>
  <c r="FM53" i="2"/>
  <c r="FM52" i="2"/>
  <c r="FM51" i="2"/>
  <c r="FM9" i="2"/>
  <c r="FM44" i="2" s="1"/>
  <c r="FL65" i="2"/>
  <c r="FL64" i="2"/>
  <c r="FL63" i="2"/>
  <c r="FL62" i="2"/>
  <c r="FL61" i="2"/>
  <c r="FL60" i="2"/>
  <c r="FL59" i="2"/>
  <c r="FL58" i="2"/>
  <c r="FL57" i="2"/>
  <c r="FL56" i="2"/>
  <c r="FL55" i="2"/>
  <c r="FL54" i="2"/>
  <c r="FL53" i="2"/>
  <c r="FL52" i="2"/>
  <c r="FL51" i="2"/>
  <c r="FK51" i="2"/>
  <c r="FL9" i="2"/>
  <c r="FL46" i="2" s="1"/>
  <c r="FK9" i="2"/>
  <c r="FK46" i="2" s="1"/>
  <c r="FK65" i="2"/>
  <c r="FK64" i="2"/>
  <c r="FK63" i="2"/>
  <c r="FK62" i="2"/>
  <c r="FK61" i="2"/>
  <c r="FK60" i="2"/>
  <c r="FK59" i="2"/>
  <c r="FK58" i="2"/>
  <c r="FK57" i="2"/>
  <c r="FK56" i="2"/>
  <c r="FK55" i="2"/>
  <c r="FK54" i="2"/>
  <c r="FK53" i="2"/>
  <c r="FK52" i="2"/>
  <c r="FJ8" i="2"/>
  <c r="FJ65" i="2"/>
  <c r="FJ64" i="2"/>
  <c r="FJ63" i="2"/>
  <c r="FJ62" i="2"/>
  <c r="FJ61" i="2"/>
  <c r="FJ60" i="2"/>
  <c r="FJ59" i="2"/>
  <c r="FJ58" i="2"/>
  <c r="FJ57" i="2"/>
  <c r="FJ56" i="2"/>
  <c r="FJ55" i="2"/>
  <c r="FJ54" i="2"/>
  <c r="FJ53" i="2"/>
  <c r="FJ52" i="2"/>
  <c r="FJ51" i="2"/>
  <c r="FI65" i="2"/>
  <c r="FI64" i="2"/>
  <c r="FI63" i="2"/>
  <c r="FI62" i="2"/>
  <c r="FI61" i="2"/>
  <c r="FI60" i="2"/>
  <c r="FI59" i="2"/>
  <c r="FI58" i="2"/>
  <c r="FI57" i="2"/>
  <c r="FI56" i="2"/>
  <c r="FI55" i="2"/>
  <c r="FI54" i="2"/>
  <c r="FI53" i="2"/>
  <c r="FI52" i="2"/>
  <c r="FI51" i="2"/>
  <c r="FI9" i="2"/>
  <c r="FI42" i="2" s="1"/>
  <c r="FH65" i="2"/>
  <c r="FH64" i="2"/>
  <c r="FH63" i="2"/>
  <c r="FH62" i="2"/>
  <c r="FH61" i="2"/>
  <c r="FH60" i="2"/>
  <c r="FH59" i="2"/>
  <c r="FH58" i="2"/>
  <c r="FH57" i="2"/>
  <c r="FH56" i="2"/>
  <c r="FH55" i="2"/>
  <c r="FH54" i="2"/>
  <c r="FH53" i="2"/>
  <c r="FH52" i="2"/>
  <c r="FH51" i="2"/>
  <c r="FH9" i="2"/>
  <c r="FH44" i="2" s="1"/>
  <c r="FG65" i="2"/>
  <c r="FG64" i="2"/>
  <c r="FG63" i="2"/>
  <c r="FG62" i="2"/>
  <c r="FG61" i="2"/>
  <c r="FG60" i="2"/>
  <c r="FG59" i="2"/>
  <c r="FG58" i="2"/>
  <c r="FG57" i="2"/>
  <c r="FG56" i="2"/>
  <c r="FG55" i="2"/>
  <c r="FG54" i="2"/>
  <c r="FG53" i="2"/>
  <c r="FG52" i="2"/>
  <c r="FG51" i="2"/>
  <c r="FG9" i="2"/>
  <c r="FG40" i="2" s="1"/>
  <c r="FF65" i="2"/>
  <c r="FF64" i="2"/>
  <c r="FF63" i="2"/>
  <c r="FF62" i="2"/>
  <c r="FF61" i="2"/>
  <c r="FF60" i="2"/>
  <c r="FF59" i="2"/>
  <c r="FF58" i="2"/>
  <c r="FF57" i="2"/>
  <c r="FF56" i="2"/>
  <c r="FF55" i="2"/>
  <c r="FF54" i="2"/>
  <c r="FF53" i="2"/>
  <c r="FF52" i="2"/>
  <c r="FF51" i="2"/>
  <c r="FN31" i="2" l="1"/>
  <c r="FN46" i="2"/>
  <c r="FN36" i="2"/>
  <c r="FN39" i="2"/>
  <c r="FN42" i="2"/>
  <c r="FN40" i="2"/>
  <c r="FN45" i="2"/>
  <c r="FN35" i="2"/>
  <c r="FN34" i="2"/>
  <c r="FN41" i="2"/>
  <c r="FN33" i="2"/>
  <c r="FM40" i="2"/>
  <c r="FL42" i="2"/>
  <c r="FN32" i="2"/>
  <c r="FN38" i="2"/>
  <c r="FN44" i="2"/>
  <c r="FL40" i="2"/>
  <c r="FM45" i="2"/>
  <c r="FN37" i="2"/>
  <c r="FN43" i="2"/>
  <c r="FK39" i="2"/>
  <c r="FL31" i="2"/>
  <c r="FL43" i="2"/>
  <c r="FM46" i="2"/>
  <c r="FK41" i="2"/>
  <c r="FL32" i="2"/>
  <c r="FL44" i="2"/>
  <c r="FM33" i="2"/>
  <c r="FL34" i="2"/>
  <c r="FM34" i="2"/>
  <c r="FL36" i="2"/>
  <c r="FM39" i="2"/>
  <c r="FM42" i="2"/>
  <c r="FL38" i="2"/>
  <c r="FM32" i="2"/>
  <c r="FM38" i="2"/>
  <c r="FM35" i="2"/>
  <c r="FM41" i="2"/>
  <c r="FM36" i="2"/>
  <c r="FL37" i="2"/>
  <c r="FM31" i="2"/>
  <c r="FM37" i="2"/>
  <c r="FM43" i="2"/>
  <c r="FK35" i="2"/>
  <c r="FK31" i="2"/>
  <c r="FK37" i="2"/>
  <c r="FL35" i="2"/>
  <c r="FL41" i="2"/>
  <c r="FK43" i="2"/>
  <c r="FK33" i="2"/>
  <c r="FK45" i="2"/>
  <c r="FL33" i="2"/>
  <c r="FL39" i="2"/>
  <c r="FL45" i="2"/>
  <c r="FJ9" i="2"/>
  <c r="FJ42" i="2" s="1"/>
  <c r="FK36" i="2"/>
  <c r="FK42" i="2"/>
  <c r="FK32" i="2"/>
  <c r="FK38" i="2"/>
  <c r="FK44" i="2"/>
  <c r="FK34" i="2"/>
  <c r="FK40" i="2"/>
  <c r="FH34" i="2"/>
  <c r="FH35" i="2"/>
  <c r="FH41" i="2"/>
  <c r="FI36" i="2"/>
  <c r="FH46" i="2"/>
  <c r="FI37" i="2"/>
  <c r="FI43" i="2"/>
  <c r="FI32" i="2"/>
  <c r="FI38" i="2"/>
  <c r="FI44" i="2"/>
  <c r="FI33" i="2"/>
  <c r="FI39" i="2"/>
  <c r="FI45" i="2"/>
  <c r="FI31" i="2"/>
  <c r="FI34" i="2"/>
  <c r="FI40" i="2"/>
  <c r="FI46" i="2"/>
  <c r="FH40" i="2"/>
  <c r="FI35" i="2"/>
  <c r="FI41" i="2"/>
  <c r="FH33" i="2"/>
  <c r="FH39" i="2"/>
  <c r="FH45" i="2"/>
  <c r="FG33" i="2"/>
  <c r="FG34" i="2"/>
  <c r="FH42" i="2"/>
  <c r="FG39" i="2"/>
  <c r="FH31" i="2"/>
  <c r="FH37" i="2"/>
  <c r="FH43" i="2"/>
  <c r="FG41" i="2"/>
  <c r="FG45" i="2"/>
  <c r="FG46" i="2"/>
  <c r="FG35" i="2"/>
  <c r="FH36" i="2"/>
  <c r="FH32" i="2"/>
  <c r="FH38" i="2"/>
  <c r="FG36" i="2"/>
  <c r="FG42" i="2"/>
  <c r="FG31" i="2"/>
  <c r="FG37" i="2"/>
  <c r="FG43" i="2"/>
  <c r="FG32" i="2"/>
  <c r="FG38" i="2"/>
  <c r="FG44" i="2"/>
  <c r="FF9" i="2"/>
  <c r="FE51" i="2"/>
  <c r="FE9" i="2"/>
  <c r="FE45" i="2" s="1"/>
  <c r="FE65" i="2"/>
  <c r="FE64" i="2"/>
  <c r="FE63" i="2"/>
  <c r="FE62" i="2"/>
  <c r="FE61" i="2"/>
  <c r="FE60" i="2"/>
  <c r="FE59" i="2"/>
  <c r="FE58" i="2"/>
  <c r="FE57" i="2"/>
  <c r="FE56" i="2"/>
  <c r="FE55" i="2"/>
  <c r="FE54" i="2"/>
  <c r="FE53" i="2"/>
  <c r="FE52" i="2"/>
  <c r="FD65" i="2"/>
  <c r="FD64" i="2"/>
  <c r="FD63" i="2"/>
  <c r="FD62" i="2"/>
  <c r="FD61" i="2"/>
  <c r="FD60" i="2"/>
  <c r="FD59" i="2"/>
  <c r="FD58" i="2"/>
  <c r="FD57" i="2"/>
  <c r="FD56" i="2"/>
  <c r="FD55" i="2"/>
  <c r="FD54" i="2"/>
  <c r="FD53" i="2"/>
  <c r="FD52" i="2"/>
  <c r="FD51" i="2"/>
  <c r="FD9" i="2"/>
  <c r="FD36" i="2" s="1"/>
  <c r="FC65" i="2"/>
  <c r="FC64" i="2"/>
  <c r="FC63" i="2"/>
  <c r="FC62" i="2"/>
  <c r="FC61" i="2"/>
  <c r="FC60" i="2"/>
  <c r="FC59" i="2"/>
  <c r="FC58" i="2"/>
  <c r="FC57" i="2"/>
  <c r="FC56" i="2"/>
  <c r="FC55" i="2"/>
  <c r="FC54" i="2"/>
  <c r="FC53" i="2"/>
  <c r="FC52" i="2"/>
  <c r="FC51" i="2"/>
  <c r="FC9" i="2"/>
  <c r="FC43" i="2" s="1"/>
  <c r="FB65" i="2"/>
  <c r="FB64" i="2"/>
  <c r="FB63" i="2"/>
  <c r="FB62" i="2"/>
  <c r="FB61" i="2"/>
  <c r="FB60" i="2"/>
  <c r="FB59" i="2"/>
  <c r="FB58" i="2"/>
  <c r="FB57" i="2"/>
  <c r="FB56" i="2"/>
  <c r="FB55" i="2"/>
  <c r="FB54" i="2"/>
  <c r="FB53" i="2"/>
  <c r="FB52" i="2"/>
  <c r="FB51" i="2"/>
  <c r="FB9" i="2"/>
  <c r="FB46" i="2" s="1"/>
  <c r="FJ36" i="2" l="1"/>
  <c r="FJ43" i="2"/>
  <c r="FE35" i="2"/>
  <c r="FJ46" i="2"/>
  <c r="FJ45" i="2"/>
  <c r="FJ33" i="2"/>
  <c r="FJ44" i="2"/>
  <c r="FJ39" i="2"/>
  <c r="FJ37" i="2"/>
  <c r="FJ35" i="2"/>
  <c r="FJ34" i="2"/>
  <c r="FJ38" i="2"/>
  <c r="FJ32" i="2"/>
  <c r="FJ41" i="2"/>
  <c r="FJ31" i="2"/>
  <c r="FJ40" i="2"/>
  <c r="FE36" i="2"/>
  <c r="FE42" i="2"/>
  <c r="FE44" i="2"/>
  <c r="FE37" i="2"/>
  <c r="FE43" i="2"/>
  <c r="FB39" i="2"/>
  <c r="FB43" i="2"/>
  <c r="FF46" i="2"/>
  <c r="FF40" i="2"/>
  <c r="FF34" i="2"/>
  <c r="FF45" i="2"/>
  <c r="FF39" i="2"/>
  <c r="FF33" i="2"/>
  <c r="FF31" i="2"/>
  <c r="FF35" i="2"/>
  <c r="FF44" i="2"/>
  <c r="FF38" i="2"/>
  <c r="FF32" i="2"/>
  <c r="FF43" i="2"/>
  <c r="FF37" i="2"/>
  <c r="FF42" i="2"/>
  <c r="FF36" i="2"/>
  <c r="FF41" i="2"/>
  <c r="FE38" i="2"/>
  <c r="FE46" i="2"/>
  <c r="FB37" i="2"/>
  <c r="FE33" i="2"/>
  <c r="FE41" i="2"/>
  <c r="FE31" i="2"/>
  <c r="FB33" i="2"/>
  <c r="FE32" i="2"/>
  <c r="FE39" i="2"/>
  <c r="FE34" i="2"/>
  <c r="FE40" i="2"/>
  <c r="FD41" i="2"/>
  <c r="FD42" i="2"/>
  <c r="FB31" i="2"/>
  <c r="FD31" i="2"/>
  <c r="FD37" i="2"/>
  <c r="FD43" i="2"/>
  <c r="FD38" i="2"/>
  <c r="FD33" i="2"/>
  <c r="FD39" i="2"/>
  <c r="FD45" i="2"/>
  <c r="FD32" i="2"/>
  <c r="FD44" i="2"/>
  <c r="FD34" i="2"/>
  <c r="FD40" i="2"/>
  <c r="FD46" i="2"/>
  <c r="FD35" i="2"/>
  <c r="FB45" i="2"/>
  <c r="FC32" i="2"/>
  <c r="FC38" i="2"/>
  <c r="FC44" i="2"/>
  <c r="FB41" i="2"/>
  <c r="FC33" i="2"/>
  <c r="FC39" i="2"/>
  <c r="FC45" i="2"/>
  <c r="FC34" i="2"/>
  <c r="FC40" i="2"/>
  <c r="FC46" i="2"/>
  <c r="FC35" i="2"/>
  <c r="FC41" i="2"/>
  <c r="FB35" i="2"/>
  <c r="FC36" i="2"/>
  <c r="FC42" i="2"/>
  <c r="FC31" i="2"/>
  <c r="FC37" i="2"/>
  <c r="FB36" i="2"/>
  <c r="FB42" i="2"/>
  <c r="FB32" i="2"/>
  <c r="FB38" i="2"/>
  <c r="FB44" i="2"/>
  <c r="FB34" i="2"/>
  <c r="FB40" i="2"/>
  <c r="FA51" i="2"/>
  <c r="FA65" i="2"/>
  <c r="FA64" i="2"/>
  <c r="FA63" i="2"/>
  <c r="FA62" i="2"/>
  <c r="FA61" i="2"/>
  <c r="FA60" i="2"/>
  <c r="FA59" i="2"/>
  <c r="FA58" i="2"/>
  <c r="FA57" i="2"/>
  <c r="FA56" i="2"/>
  <c r="FA55" i="2"/>
  <c r="FA54" i="2"/>
  <c r="FA53" i="2"/>
  <c r="FA52" i="2"/>
  <c r="FA9" i="2"/>
  <c r="FA45" i="2" s="1"/>
  <c r="EZ51" i="2"/>
  <c r="EZ65" i="2"/>
  <c r="EZ64" i="2"/>
  <c r="EZ63" i="2"/>
  <c r="EZ62" i="2"/>
  <c r="EZ61" i="2"/>
  <c r="EZ60" i="2"/>
  <c r="EZ59" i="2"/>
  <c r="EZ58" i="2"/>
  <c r="EZ57" i="2"/>
  <c r="EZ56" i="2"/>
  <c r="EZ55" i="2"/>
  <c r="EZ54" i="2"/>
  <c r="EZ53" i="2"/>
  <c r="EZ52" i="2"/>
  <c r="EZ9" i="2"/>
  <c r="EZ43" i="2" s="1"/>
  <c r="EY65" i="2"/>
  <c r="EY64" i="2"/>
  <c r="EY63" i="2"/>
  <c r="EY62" i="2"/>
  <c r="EY61" i="2"/>
  <c r="EY60" i="2"/>
  <c r="EY59" i="2"/>
  <c r="EY58" i="2"/>
  <c r="EY57" i="2"/>
  <c r="EY56" i="2"/>
  <c r="EY55" i="2"/>
  <c r="EY54" i="2"/>
  <c r="EY53" i="2"/>
  <c r="EY52" i="2"/>
  <c r="EY51" i="2"/>
  <c r="EY9" i="2"/>
  <c r="EY45" i="2" s="1"/>
  <c r="FA46" i="2" l="1"/>
  <c r="EY40" i="2"/>
  <c r="FA34" i="2"/>
  <c r="EY41" i="2"/>
  <c r="FA40" i="2"/>
  <c r="EZ35" i="2"/>
  <c r="FA35" i="2"/>
  <c r="FA41" i="2"/>
  <c r="EZ41" i="2"/>
  <c r="FA36" i="2"/>
  <c r="FA42" i="2"/>
  <c r="FA31" i="2"/>
  <c r="FA37" i="2"/>
  <c r="FA43" i="2"/>
  <c r="FA32" i="2"/>
  <c r="FA38" i="2"/>
  <c r="FA44" i="2"/>
  <c r="EY35" i="2"/>
  <c r="FA33" i="2"/>
  <c r="FA39" i="2"/>
  <c r="EZ33" i="2"/>
  <c r="EZ39" i="2"/>
  <c r="EZ45" i="2"/>
  <c r="EZ34" i="2"/>
  <c r="EZ40" i="2"/>
  <c r="EZ46" i="2"/>
  <c r="EZ36" i="2"/>
  <c r="EY31" i="2"/>
  <c r="EZ31" i="2"/>
  <c r="EZ37" i="2"/>
  <c r="EY46" i="2"/>
  <c r="EZ42" i="2"/>
  <c r="EY34" i="2"/>
  <c r="EZ32" i="2"/>
  <c r="EZ38" i="2"/>
  <c r="EZ44" i="2"/>
  <c r="EY33" i="2"/>
  <c r="EY39" i="2"/>
  <c r="EY36" i="2"/>
  <c r="EY42" i="2"/>
  <c r="EY37" i="2"/>
  <c r="EY43" i="2"/>
  <c r="EY32" i="2"/>
  <c r="EY38" i="2"/>
  <c r="EY44" i="2"/>
  <c r="EX65" i="2"/>
  <c r="EX64" i="2"/>
  <c r="EX63" i="2"/>
  <c r="EX62" i="2"/>
  <c r="EX61" i="2"/>
  <c r="EX60" i="2"/>
  <c r="EX59" i="2"/>
  <c r="EX58" i="2"/>
  <c r="EX57" i="2"/>
  <c r="EX56" i="2"/>
  <c r="EX55" i="2"/>
  <c r="EX54" i="2"/>
  <c r="EX53" i="2"/>
  <c r="EX52" i="2"/>
  <c r="EX51" i="2"/>
  <c r="EX9" i="2" l="1"/>
  <c r="EW9" i="2"/>
  <c r="EW42" i="2" s="1"/>
  <c r="EW58" i="2"/>
  <c r="EW57" i="2"/>
  <c r="EW56" i="2"/>
  <c r="EW54" i="2"/>
  <c r="EW52" i="2"/>
  <c r="EW51" i="2"/>
  <c r="EW65" i="2"/>
  <c r="EW64" i="2"/>
  <c r="EW63" i="2"/>
  <c r="EW62" i="2"/>
  <c r="EW61" i="2"/>
  <c r="EW60" i="2"/>
  <c r="EW59" i="2"/>
  <c r="EW55" i="2"/>
  <c r="EW53" i="2"/>
  <c r="EV65" i="2"/>
  <c r="EV64" i="2"/>
  <c r="EV63" i="2"/>
  <c r="EV62" i="2"/>
  <c r="EV61" i="2"/>
  <c r="EV60" i="2"/>
  <c r="EV59" i="2"/>
  <c r="EV58" i="2"/>
  <c r="EV57" i="2"/>
  <c r="EV56" i="2"/>
  <c r="EV55" i="2"/>
  <c r="EV54" i="2"/>
  <c r="EV53" i="2"/>
  <c r="EV52" i="2"/>
  <c r="EV51" i="2"/>
  <c r="EV9" i="2"/>
  <c r="EV44" i="2" s="1"/>
  <c r="EU65" i="2"/>
  <c r="EU64" i="2"/>
  <c r="EU63" i="2"/>
  <c r="EU62" i="2"/>
  <c r="EU61" i="2"/>
  <c r="EU60" i="2"/>
  <c r="EU59" i="2"/>
  <c r="EU58" i="2"/>
  <c r="EU57" i="2"/>
  <c r="EU56" i="2"/>
  <c r="EU55" i="2"/>
  <c r="EU54" i="2"/>
  <c r="EU53" i="2"/>
  <c r="EU52" i="2"/>
  <c r="EU51" i="2"/>
  <c r="EU9" i="2"/>
  <c r="EU37" i="2" s="1"/>
  <c r="ET65" i="2"/>
  <c r="ET64" i="2"/>
  <c r="ET63" i="2"/>
  <c r="ET62" i="2"/>
  <c r="ET61" i="2"/>
  <c r="ET60" i="2"/>
  <c r="ET59" i="2"/>
  <c r="ET58" i="2"/>
  <c r="ET57" i="2"/>
  <c r="ET56" i="2"/>
  <c r="ET55" i="2"/>
  <c r="ET54" i="2"/>
  <c r="ET53" i="2"/>
  <c r="ET52" i="2"/>
  <c r="ET51" i="2"/>
  <c r="ET9" i="2"/>
  <c r="ET44" i="2" s="1"/>
  <c r="ES65" i="2"/>
  <c r="ES64" i="2"/>
  <c r="ES63" i="2"/>
  <c r="ES62" i="2"/>
  <c r="ES61" i="2"/>
  <c r="ES60" i="2"/>
  <c r="ES59" i="2"/>
  <c r="ES58" i="2"/>
  <c r="ES57" i="2"/>
  <c r="ES56" i="2"/>
  <c r="ES55" i="2"/>
  <c r="ES54" i="2"/>
  <c r="ES53" i="2"/>
  <c r="ES52" i="2"/>
  <c r="ES51" i="2"/>
  <c r="ER65" i="2"/>
  <c r="ER64" i="2"/>
  <c r="ER63" i="2"/>
  <c r="ER62" i="2"/>
  <c r="ER61" i="2"/>
  <c r="ER60" i="2"/>
  <c r="ER59" i="2"/>
  <c r="ER58" i="2"/>
  <c r="ER57" i="2"/>
  <c r="ER56" i="2"/>
  <c r="ER55" i="2"/>
  <c r="ER54" i="2"/>
  <c r="ER53" i="2"/>
  <c r="ER52" i="2"/>
  <c r="ER51" i="2"/>
  <c r="ER9" i="2"/>
  <c r="ER45" i="2" s="1"/>
  <c r="ES9" i="2"/>
  <c r="ES45" i="2" s="1"/>
  <c r="EW33" i="2" l="1"/>
  <c r="EW34" i="2"/>
  <c r="EW39" i="2"/>
  <c r="EW43" i="2"/>
  <c r="EX38" i="2"/>
  <c r="EX43" i="2"/>
  <c r="EX34" i="2"/>
  <c r="EX42" i="2"/>
  <c r="EX36" i="2"/>
  <c r="EX41" i="2"/>
  <c r="EX35" i="2"/>
  <c r="EX46" i="2"/>
  <c r="EX40" i="2"/>
  <c r="EX45" i="2"/>
  <c r="EX39" i="2"/>
  <c r="EX33" i="2"/>
  <c r="EX44" i="2"/>
  <c r="EX32" i="2"/>
  <c r="EX37" i="2"/>
  <c r="EX31" i="2"/>
  <c r="EV37" i="2"/>
  <c r="EW37" i="2"/>
  <c r="EW44" i="2"/>
  <c r="EV33" i="2"/>
  <c r="EV45" i="2"/>
  <c r="EW38" i="2"/>
  <c r="EW45" i="2"/>
  <c r="EW32" i="2"/>
  <c r="EW40" i="2"/>
  <c r="EW46" i="2"/>
  <c r="EW35" i="2"/>
  <c r="EW31" i="2"/>
  <c r="EW41" i="2"/>
  <c r="EW36" i="2"/>
  <c r="EV38" i="2"/>
  <c r="EV31" i="2"/>
  <c r="EV39" i="2"/>
  <c r="EV32" i="2"/>
  <c r="EV41" i="2"/>
  <c r="EV43" i="2"/>
  <c r="EV35" i="2"/>
  <c r="EU45" i="2"/>
  <c r="EV36" i="2"/>
  <c r="EV42" i="2"/>
  <c r="ET46" i="2"/>
  <c r="EU33" i="2"/>
  <c r="EV34" i="2"/>
  <c r="EV40" i="2"/>
  <c r="EV46" i="2"/>
  <c r="ET34" i="2"/>
  <c r="ET40" i="2"/>
  <c r="EU39" i="2"/>
  <c r="EU35" i="2"/>
  <c r="EU36" i="2"/>
  <c r="EU31" i="2"/>
  <c r="EU43" i="2"/>
  <c r="EU32" i="2"/>
  <c r="EU38" i="2"/>
  <c r="EU44" i="2"/>
  <c r="EU40" i="2"/>
  <c r="EU34" i="2"/>
  <c r="EU46" i="2"/>
  <c r="EU41" i="2"/>
  <c r="EU42" i="2"/>
  <c r="ET33" i="2"/>
  <c r="ET39" i="2"/>
  <c r="ET45" i="2"/>
  <c r="ET35" i="2"/>
  <c r="ET41" i="2"/>
  <c r="ET36" i="2"/>
  <c r="ET42" i="2"/>
  <c r="ET31" i="2"/>
  <c r="ET37" i="2"/>
  <c r="ET43" i="2"/>
  <c r="ET32" i="2"/>
  <c r="ET38" i="2"/>
  <c r="ER46" i="2"/>
  <c r="ES36" i="2"/>
  <c r="ER41" i="2"/>
  <c r="ES37" i="2"/>
  <c r="ES46" i="2"/>
  <c r="ER34" i="2"/>
  <c r="ER35" i="2"/>
  <c r="ES31" i="2"/>
  <c r="ER40" i="2"/>
  <c r="ES40" i="2"/>
  <c r="ES41" i="2"/>
  <c r="ES34" i="2"/>
  <c r="ES42" i="2"/>
  <c r="ES35" i="2"/>
  <c r="ES43" i="2"/>
  <c r="ES32" i="2"/>
  <c r="ES38" i="2"/>
  <c r="ES44" i="2"/>
  <c r="ES33" i="2"/>
  <c r="ES39" i="2"/>
  <c r="ER36" i="2"/>
  <c r="ER42" i="2"/>
  <c r="ER31" i="2"/>
  <c r="ER37" i="2"/>
  <c r="ER43" i="2"/>
  <c r="ER32" i="2"/>
  <c r="ER38" i="2"/>
  <c r="ER44" i="2"/>
  <c r="ER33" i="2"/>
  <c r="ER39" i="2"/>
  <c r="EQ65" i="2" l="1"/>
  <c r="EQ64" i="2"/>
  <c r="EQ63" i="2"/>
  <c r="EQ62" i="2"/>
  <c r="EQ61" i="2"/>
  <c r="EQ60" i="2"/>
  <c r="EQ59" i="2"/>
  <c r="EQ58" i="2"/>
  <c r="EQ57" i="2"/>
  <c r="EQ56" i="2"/>
  <c r="EQ55" i="2"/>
  <c r="EQ54" i="2"/>
  <c r="EQ53" i="2"/>
  <c r="EQ52" i="2"/>
  <c r="EQ51" i="2"/>
  <c r="EP9" i="2"/>
  <c r="EP42" i="2" s="1"/>
  <c r="EQ8" i="2"/>
  <c r="GJ8" i="2" s="1"/>
  <c r="EQ7" i="2"/>
  <c r="GJ7" i="2" s="1"/>
  <c r="EP65" i="2"/>
  <c r="EP64" i="2"/>
  <c r="EP63" i="2"/>
  <c r="EP62" i="2"/>
  <c r="EP61" i="2"/>
  <c r="EP60" i="2"/>
  <c r="EP59" i="2"/>
  <c r="EP58" i="2"/>
  <c r="EP57" i="2"/>
  <c r="EP56" i="2"/>
  <c r="EP55" i="2"/>
  <c r="EP54" i="2"/>
  <c r="EP53" i="2"/>
  <c r="EP52" i="2"/>
  <c r="EP51" i="2"/>
  <c r="EO65" i="2"/>
  <c r="EO64" i="2"/>
  <c r="EO63" i="2"/>
  <c r="EO62" i="2"/>
  <c r="EO61" i="2"/>
  <c r="EO60" i="2"/>
  <c r="EO59" i="2"/>
  <c r="EO58" i="2"/>
  <c r="EO57" i="2"/>
  <c r="EO56" i="2"/>
  <c r="EO55" i="2"/>
  <c r="EO54" i="2"/>
  <c r="EO53" i="2"/>
  <c r="EO52" i="2"/>
  <c r="EO51" i="2"/>
  <c r="EO9" i="2"/>
  <c r="EO41" i="2" s="1"/>
  <c r="EQ9" i="2" l="1"/>
  <c r="EQ40" i="2" s="1"/>
  <c r="EO31" i="2"/>
  <c r="EO37" i="2"/>
  <c r="EO43" i="2"/>
  <c r="EP38" i="2"/>
  <c r="EP40" i="2"/>
  <c r="EP41" i="2"/>
  <c r="EP32" i="2"/>
  <c r="EP44" i="2"/>
  <c r="EP34" i="2"/>
  <c r="EP36" i="2"/>
  <c r="EP46" i="2"/>
  <c r="EP31" i="2"/>
  <c r="EP37" i="2"/>
  <c r="EP43" i="2"/>
  <c r="EP33" i="2"/>
  <c r="EP39" i="2"/>
  <c r="EP45" i="2"/>
  <c r="EP35" i="2"/>
  <c r="EO36" i="2"/>
  <c r="EO42" i="2"/>
  <c r="EO32" i="2"/>
  <c r="EO38" i="2"/>
  <c r="EO44" i="2"/>
  <c r="EO33" i="2"/>
  <c r="EO39" i="2"/>
  <c r="EO45" i="2"/>
  <c r="EO34" i="2"/>
  <c r="EO40" i="2"/>
  <c r="EO46" i="2"/>
  <c r="EO35" i="2"/>
  <c r="EN65" i="2"/>
  <c r="EN64" i="2"/>
  <c r="EN63" i="2"/>
  <c r="EN62" i="2"/>
  <c r="EN61" i="2"/>
  <c r="EN60" i="2"/>
  <c r="EN59" i="2"/>
  <c r="EN58" i="2"/>
  <c r="EN57" i="2"/>
  <c r="EN56" i="2"/>
  <c r="EN55" i="2"/>
  <c r="EN54" i="2"/>
  <c r="EN53" i="2"/>
  <c r="EN52" i="2"/>
  <c r="EN51" i="2"/>
  <c r="EN9" i="2"/>
  <c r="EN41" i="2" s="1"/>
  <c r="EQ41" i="2" l="1"/>
  <c r="EQ33" i="2"/>
  <c r="EQ37" i="2"/>
  <c r="EQ39" i="2"/>
  <c r="EQ43" i="2"/>
  <c r="EQ42" i="2"/>
  <c r="EQ45" i="2"/>
  <c r="EQ32" i="2"/>
  <c r="EQ46" i="2"/>
  <c r="EQ44" i="2"/>
  <c r="EQ35" i="2"/>
  <c r="EQ38" i="2"/>
  <c r="EQ34" i="2"/>
  <c r="EQ36" i="2"/>
  <c r="EQ31" i="2"/>
  <c r="EN32" i="2"/>
  <c r="EN33" i="2"/>
  <c r="EN36" i="2"/>
  <c r="EN37" i="2"/>
  <c r="EN45" i="2"/>
  <c r="EN38" i="2"/>
  <c r="EN31" i="2"/>
  <c r="EN39" i="2"/>
  <c r="EN42" i="2"/>
  <c r="EN43" i="2"/>
  <c r="EN44" i="2"/>
  <c r="EN34" i="2"/>
  <c r="EN40" i="2"/>
  <c r="EN46" i="2"/>
  <c r="EN35" i="2"/>
  <c r="EM65" i="2"/>
  <c r="EM64" i="2"/>
  <c r="EM63" i="2"/>
  <c r="EM62" i="2"/>
  <c r="EM61" i="2"/>
  <c r="EM60" i="2"/>
  <c r="EM59" i="2"/>
  <c r="EM58" i="2"/>
  <c r="EM57" i="2"/>
  <c r="EM56" i="2"/>
  <c r="EM55" i="2"/>
  <c r="EM54" i="2"/>
  <c r="EM53" i="2"/>
  <c r="EM52" i="2"/>
  <c r="EM51" i="2"/>
  <c r="EM9" i="2"/>
  <c r="EM41" i="2" s="1"/>
  <c r="EL65" i="2"/>
  <c r="EL64" i="2"/>
  <c r="EL63" i="2"/>
  <c r="EL62" i="2"/>
  <c r="EL61" i="2"/>
  <c r="EL60" i="2"/>
  <c r="EL59" i="2"/>
  <c r="EL58" i="2"/>
  <c r="EL57" i="2"/>
  <c r="EL56" i="2"/>
  <c r="EL55" i="2"/>
  <c r="EL54" i="2"/>
  <c r="EL53" i="2"/>
  <c r="EL52" i="2"/>
  <c r="EL51" i="2"/>
  <c r="EL9" i="2"/>
  <c r="EL46" i="2" s="1"/>
  <c r="EK65" i="2"/>
  <c r="EK64" i="2"/>
  <c r="EK63" i="2"/>
  <c r="EK62" i="2"/>
  <c r="EK61" i="2"/>
  <c r="EK60" i="2"/>
  <c r="EK59" i="2"/>
  <c r="EK58" i="2"/>
  <c r="EK57" i="2"/>
  <c r="EK56" i="2"/>
  <c r="EK55" i="2"/>
  <c r="EK54" i="2"/>
  <c r="EK53" i="2"/>
  <c r="EK52" i="2"/>
  <c r="EK51" i="2"/>
  <c r="EK9" i="2"/>
  <c r="EK44" i="2" s="1"/>
  <c r="EJ9" i="2"/>
  <c r="EJ44" i="2" s="1"/>
  <c r="EJ65" i="2"/>
  <c r="EJ64" i="2"/>
  <c r="EJ63" i="2"/>
  <c r="EJ62" i="2"/>
  <c r="EJ61" i="2"/>
  <c r="EJ60" i="2"/>
  <c r="EJ59" i="2"/>
  <c r="EJ58" i="2"/>
  <c r="EJ57" i="2"/>
  <c r="EJ56" i="2"/>
  <c r="EJ55" i="2"/>
  <c r="EJ54" i="2"/>
  <c r="EJ53" i="2"/>
  <c r="EJ52" i="2"/>
  <c r="EJ51" i="2"/>
  <c r="EM43" i="2" l="1"/>
  <c r="EM31" i="2"/>
  <c r="EM37" i="2"/>
  <c r="EM36" i="2"/>
  <c r="EM42" i="2"/>
  <c r="EM32" i="2"/>
  <c r="EM38" i="2"/>
  <c r="EM44" i="2"/>
  <c r="EM33" i="2"/>
  <c r="EM39" i="2"/>
  <c r="EM45" i="2"/>
  <c r="EM34" i="2"/>
  <c r="EM40" i="2"/>
  <c r="EM46" i="2"/>
  <c r="EM35" i="2"/>
  <c r="EL38" i="2"/>
  <c r="EL32" i="2"/>
  <c r="EL39" i="2"/>
  <c r="EL31" i="2"/>
  <c r="EL43" i="2"/>
  <c r="EL44" i="2"/>
  <c r="EL33" i="2"/>
  <c r="EL45" i="2"/>
  <c r="EL37" i="2"/>
  <c r="EL34" i="2"/>
  <c r="EL35" i="2"/>
  <c r="EL41" i="2"/>
  <c r="EL36" i="2"/>
  <c r="EL42" i="2"/>
  <c r="EL40" i="2"/>
  <c r="EK40" i="2"/>
  <c r="EK41" i="2"/>
  <c r="EK33" i="2"/>
  <c r="EK45" i="2"/>
  <c r="EK34" i="2"/>
  <c r="EK46" i="2"/>
  <c r="EK35" i="2"/>
  <c r="EK39" i="2"/>
  <c r="EK36" i="2"/>
  <c r="EK42" i="2"/>
  <c r="EK31" i="2"/>
  <c r="EK37" i="2"/>
  <c r="EK43" i="2"/>
  <c r="EK32" i="2"/>
  <c r="EK38" i="2"/>
  <c r="EJ34" i="2"/>
  <c r="EJ40" i="2"/>
  <c r="EJ46" i="2"/>
  <c r="EJ33" i="2"/>
  <c r="EJ39" i="2"/>
  <c r="EJ45" i="2"/>
  <c r="EJ35" i="2"/>
  <c r="EJ41" i="2"/>
  <c r="EJ36" i="2"/>
  <c r="EJ42" i="2"/>
  <c r="EJ31" i="2"/>
  <c r="EJ37" i="2"/>
  <c r="EJ43" i="2"/>
  <c r="EJ32" i="2"/>
  <c r="EJ38" i="2"/>
  <c r="EI65" i="2" l="1"/>
  <c r="EI64" i="2"/>
  <c r="EI63" i="2"/>
  <c r="EI62" i="2"/>
  <c r="EI61" i="2"/>
  <c r="EI60" i="2"/>
  <c r="EI59" i="2"/>
  <c r="EI58" i="2"/>
  <c r="EI57" i="2"/>
  <c r="EI56" i="2"/>
  <c r="EI55" i="2"/>
  <c r="EI54" i="2"/>
  <c r="EI53" i="2"/>
  <c r="EI52" i="2"/>
  <c r="EI51" i="2"/>
  <c r="EI9" i="2"/>
  <c r="EI41" i="2" s="1"/>
  <c r="EH65" i="2"/>
  <c r="EH64" i="2"/>
  <c r="EH63" i="2"/>
  <c r="EH62" i="2"/>
  <c r="EH61" i="2"/>
  <c r="EH60" i="2"/>
  <c r="EH59" i="2"/>
  <c r="EH58" i="2"/>
  <c r="EH57" i="2"/>
  <c r="EH56" i="2"/>
  <c r="EH55" i="2"/>
  <c r="EH54" i="2"/>
  <c r="EH53" i="2"/>
  <c r="EH52" i="2"/>
  <c r="EH51" i="2"/>
  <c r="EH9" i="2"/>
  <c r="EH41" i="2" s="1"/>
  <c r="EI46" i="2" l="1"/>
  <c r="EI37" i="2"/>
  <c r="EI34" i="2"/>
  <c r="EI39" i="2"/>
  <c r="EI31" i="2"/>
  <c r="EI40" i="2"/>
  <c r="EI32" i="2"/>
  <c r="EI43" i="2"/>
  <c r="EI33" i="2"/>
  <c r="EI45" i="2"/>
  <c r="EI36" i="2"/>
  <c r="EI42" i="2"/>
  <c r="EI38" i="2"/>
  <c r="EI44" i="2"/>
  <c r="EI35" i="2"/>
  <c r="EH43" i="2"/>
  <c r="EH32" i="2"/>
  <c r="EH37" i="2"/>
  <c r="EH38" i="2"/>
  <c r="EH44" i="2"/>
  <c r="EH31" i="2"/>
  <c r="EH39" i="2"/>
  <c r="EH34" i="2"/>
  <c r="EH46" i="2"/>
  <c r="EH36" i="2"/>
  <c r="EH42" i="2"/>
  <c r="EH33" i="2"/>
  <c r="EH45" i="2"/>
  <c r="EH40" i="2"/>
  <c r="EH35" i="2"/>
  <c r="EG65" i="2"/>
  <c r="EG64" i="2"/>
  <c r="EG63" i="2"/>
  <c r="EG62" i="2"/>
  <c r="EG61" i="2"/>
  <c r="EG60" i="2"/>
  <c r="EG59" i="2"/>
  <c r="EG58" i="2"/>
  <c r="EG57" i="2"/>
  <c r="EG56" i="2"/>
  <c r="EG55" i="2"/>
  <c r="EG54" i="2"/>
  <c r="EG53" i="2"/>
  <c r="EG52" i="2"/>
  <c r="EG51" i="2"/>
  <c r="EG9" i="2"/>
  <c r="EG42" i="2" s="1"/>
  <c r="EF65" i="2"/>
  <c r="EF64" i="2"/>
  <c r="EF63" i="2"/>
  <c r="EF62" i="2"/>
  <c r="EF61" i="2"/>
  <c r="EF60" i="2"/>
  <c r="EF59" i="2"/>
  <c r="EF58" i="2"/>
  <c r="EF57" i="2"/>
  <c r="EF56" i="2"/>
  <c r="EF55" i="2"/>
  <c r="EF54" i="2"/>
  <c r="EF53" i="2"/>
  <c r="EF52" i="2"/>
  <c r="EF51" i="2"/>
  <c r="EF9" i="2"/>
  <c r="EF44" i="2" s="1"/>
  <c r="EE65" i="2"/>
  <c r="EE64" i="2"/>
  <c r="EE63" i="2"/>
  <c r="EE62" i="2"/>
  <c r="EE61" i="2"/>
  <c r="EE60" i="2"/>
  <c r="EE59" i="2"/>
  <c r="EE58" i="2"/>
  <c r="EE57" i="2"/>
  <c r="EE56" i="2"/>
  <c r="EE55" i="2"/>
  <c r="EE54" i="2"/>
  <c r="EE53" i="2"/>
  <c r="EE52" i="2"/>
  <c r="EE51" i="2"/>
  <c r="EE9" i="2"/>
  <c r="EE45" i="2" s="1"/>
  <c r="EC9" i="2"/>
  <c r="EC43" i="2" s="1"/>
  <c r="ED65" i="2"/>
  <c r="ED64" i="2"/>
  <c r="ED63" i="2"/>
  <c r="ED62" i="2"/>
  <c r="ED61" i="2"/>
  <c r="ED60" i="2"/>
  <c r="ED59" i="2"/>
  <c r="ED58" i="2"/>
  <c r="ED57" i="2"/>
  <c r="ED56" i="2"/>
  <c r="ED55" i="2"/>
  <c r="ED54" i="2"/>
  <c r="ED53" i="2"/>
  <c r="ED52" i="2"/>
  <c r="ED51" i="2"/>
  <c r="ED9" i="2"/>
  <c r="ED43" i="2" s="1"/>
  <c r="EC65" i="2"/>
  <c r="EC64" i="2"/>
  <c r="EC63" i="2"/>
  <c r="EC62" i="2"/>
  <c r="EC61" i="2"/>
  <c r="EC60" i="2"/>
  <c r="EC59" i="2"/>
  <c r="EC58" i="2"/>
  <c r="EC57" i="2"/>
  <c r="EC56" i="2"/>
  <c r="EC55" i="2"/>
  <c r="EC54" i="2"/>
  <c r="EC53" i="2"/>
  <c r="EC52" i="2"/>
  <c r="EC51" i="2"/>
  <c r="EB65" i="2"/>
  <c r="EB64" i="2"/>
  <c r="EB63" i="2"/>
  <c r="EB62" i="2"/>
  <c r="EB61" i="2"/>
  <c r="EB60" i="2"/>
  <c r="EB59" i="2"/>
  <c r="EB58" i="2"/>
  <c r="EB57" i="2"/>
  <c r="EB56" i="2"/>
  <c r="EB55" i="2"/>
  <c r="EB54" i="2"/>
  <c r="EB53" i="2"/>
  <c r="EB52" i="2"/>
  <c r="EB51" i="2"/>
  <c r="EB9" i="2"/>
  <c r="EB44" i="2" s="1"/>
  <c r="EG46" i="2" l="1"/>
  <c r="EG32" i="2"/>
  <c r="EG34" i="2"/>
  <c r="EG35" i="2"/>
  <c r="EG39" i="2"/>
  <c r="EG41" i="2"/>
  <c r="EG33" i="2"/>
  <c r="EG43" i="2"/>
  <c r="EG40" i="2"/>
  <c r="EG37" i="2"/>
  <c r="EG44" i="2"/>
  <c r="EG31" i="2"/>
  <c r="EG38" i="2"/>
  <c r="EG45" i="2"/>
  <c r="EG36" i="2"/>
  <c r="EF31" i="2"/>
  <c r="EF33" i="2"/>
  <c r="EF39" i="2"/>
  <c r="EF45" i="2"/>
  <c r="EF41" i="2"/>
  <c r="EF36" i="2"/>
  <c r="EF43" i="2"/>
  <c r="EF34" i="2"/>
  <c r="EF40" i="2"/>
  <c r="EF46" i="2"/>
  <c r="EF35" i="2"/>
  <c r="EF42" i="2"/>
  <c r="EF37" i="2"/>
  <c r="EF32" i="2"/>
  <c r="EF38" i="2"/>
  <c r="EE36" i="2"/>
  <c r="EE44" i="2"/>
  <c r="EE37" i="2"/>
  <c r="EE38" i="2"/>
  <c r="EE41" i="2"/>
  <c r="EE35" i="2"/>
  <c r="EE43" i="2"/>
  <c r="EE31" i="2"/>
  <c r="EE32" i="2"/>
  <c r="EE42" i="2"/>
  <c r="EC45" i="2"/>
  <c r="EE34" i="2"/>
  <c r="EE40" i="2"/>
  <c r="EE46" i="2"/>
  <c r="EE33" i="2"/>
  <c r="EE39" i="2"/>
  <c r="ED33" i="2"/>
  <c r="ED45" i="2"/>
  <c r="ED39" i="2"/>
  <c r="ED32" i="2"/>
  <c r="ED38" i="2"/>
  <c r="ED44" i="2"/>
  <c r="ED34" i="2"/>
  <c r="ED46" i="2"/>
  <c r="ED41" i="2"/>
  <c r="ED40" i="2"/>
  <c r="ED35" i="2"/>
  <c r="ED36" i="2"/>
  <c r="ED42" i="2"/>
  <c r="ED31" i="2"/>
  <c r="ED37" i="2"/>
  <c r="EC33" i="2"/>
  <c r="EC39" i="2"/>
  <c r="EC40" i="2"/>
  <c r="EB45" i="2"/>
  <c r="EC41" i="2"/>
  <c r="EC36" i="2"/>
  <c r="EC42" i="2"/>
  <c r="EC31" i="2"/>
  <c r="EC37" i="2"/>
  <c r="EC32" i="2"/>
  <c r="EC38" i="2"/>
  <c r="EC44" i="2"/>
  <c r="EC34" i="2"/>
  <c r="EC46" i="2"/>
  <c r="EC35" i="2"/>
  <c r="EB33" i="2"/>
  <c r="EB39" i="2"/>
  <c r="EB34" i="2"/>
  <c r="EB46" i="2"/>
  <c r="EB35" i="2"/>
  <c r="EB41" i="2"/>
  <c r="EB36" i="2"/>
  <c r="EB42" i="2"/>
  <c r="EB40" i="2"/>
  <c r="EB31" i="2"/>
  <c r="EB37" i="2"/>
  <c r="EB43" i="2"/>
  <c r="EB32" i="2"/>
  <c r="EB38" i="2"/>
  <c r="EA65" i="2"/>
  <c r="EA64" i="2"/>
  <c r="EA63" i="2"/>
  <c r="EA62" i="2"/>
  <c r="EA61" i="2"/>
  <c r="EA60" i="2"/>
  <c r="EA59" i="2"/>
  <c r="EA58" i="2"/>
  <c r="EA57" i="2"/>
  <c r="EA56" i="2"/>
  <c r="EA55" i="2"/>
  <c r="EA54" i="2"/>
  <c r="EA53" i="2"/>
  <c r="EA52" i="2"/>
  <c r="EA51" i="2"/>
  <c r="EA9" i="2"/>
  <c r="EA34" i="2" s="1"/>
  <c r="EA43" i="2" l="1"/>
  <c r="EA42" i="2"/>
  <c r="EA31" i="2"/>
  <c r="EA44" i="2"/>
  <c r="EA36" i="2"/>
  <c r="EA37" i="2"/>
  <c r="EA38" i="2"/>
  <c r="EA32" i="2"/>
  <c r="EA39" i="2"/>
  <c r="EA45" i="2"/>
  <c r="EA33" i="2"/>
  <c r="EA40" i="2"/>
  <c r="EA46" i="2"/>
  <c r="EA35" i="2"/>
  <c r="EA41" i="2"/>
  <c r="DZ65" i="2"/>
  <c r="DZ64" i="2"/>
  <c r="DZ63" i="2"/>
  <c r="DZ62" i="2"/>
  <c r="DZ61" i="2"/>
  <c r="DZ60" i="2"/>
  <c r="DZ59" i="2"/>
  <c r="DZ58" i="2"/>
  <c r="DZ57" i="2"/>
  <c r="DZ56" i="2"/>
  <c r="DZ55" i="2"/>
  <c r="DZ54" i="2"/>
  <c r="DZ53" i="2"/>
  <c r="DZ52" i="2"/>
  <c r="DZ51" i="2"/>
  <c r="DZ9" i="2"/>
  <c r="DZ43" i="2" s="1"/>
  <c r="DY9" i="2"/>
  <c r="DY44" i="2" s="1"/>
  <c r="DY65" i="2"/>
  <c r="DY64" i="2"/>
  <c r="DY63" i="2"/>
  <c r="DY62" i="2"/>
  <c r="DY61" i="2"/>
  <c r="DY60" i="2"/>
  <c r="DY59" i="2"/>
  <c r="DY58" i="2"/>
  <c r="DY57" i="2"/>
  <c r="DY56" i="2"/>
  <c r="DY55" i="2"/>
  <c r="DY54" i="2"/>
  <c r="DY53" i="2"/>
  <c r="DY52" i="2"/>
  <c r="DY51" i="2"/>
  <c r="DZ38" i="2" l="1"/>
  <c r="DZ32" i="2"/>
  <c r="DZ33" i="2"/>
  <c r="DZ39" i="2"/>
  <c r="DZ44" i="2"/>
  <c r="DZ45" i="2"/>
  <c r="DZ34" i="2"/>
  <c r="DZ40" i="2"/>
  <c r="DZ46" i="2"/>
  <c r="DZ35" i="2"/>
  <c r="DZ41" i="2"/>
  <c r="DZ36" i="2"/>
  <c r="DZ42" i="2"/>
  <c r="DZ31" i="2"/>
  <c r="DZ37" i="2"/>
  <c r="DY35" i="2"/>
  <c r="DY41" i="2"/>
  <c r="DY36" i="2"/>
  <c r="DY42" i="2"/>
  <c r="DY33" i="2"/>
  <c r="DY39" i="2"/>
  <c r="DY45" i="2"/>
  <c r="DY34" i="2"/>
  <c r="DY40" i="2"/>
  <c r="DY46" i="2"/>
  <c r="DY31" i="2"/>
  <c r="DY37" i="2"/>
  <c r="DY43" i="2"/>
  <c r="DY32" i="2"/>
  <c r="DY38" i="2"/>
  <c r="DQ56" i="2" l="1"/>
  <c r="GJ49" i="2"/>
  <c r="GI49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X64" i="2"/>
  <c r="DX63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X55" i="2"/>
  <c r="DX54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W56" i="2"/>
  <c r="DV56" i="2"/>
  <c r="DU56" i="2"/>
  <c r="DT56" i="2"/>
  <c r="DS56" i="2"/>
  <c r="DR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DX65" i="2"/>
  <c r="DX62" i="2"/>
  <c r="DX61" i="2"/>
  <c r="DX60" i="2"/>
  <c r="DX59" i="2"/>
  <c r="DX58" i="2"/>
  <c r="DX57" i="2"/>
  <c r="DX56" i="2"/>
  <c r="DX53" i="2"/>
  <c r="DX52" i="2"/>
  <c r="DX51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GJ55" i="2" l="1"/>
  <c r="GJ52" i="2"/>
  <c r="GJ59" i="2"/>
  <c r="GJ62" i="2"/>
  <c r="GJ57" i="2"/>
  <c r="GJ64" i="2"/>
  <c r="GJ53" i="2"/>
  <c r="GJ60" i="2"/>
  <c r="GJ54" i="2"/>
  <c r="GJ65" i="2"/>
  <c r="GJ51" i="2"/>
  <c r="GJ58" i="2"/>
  <c r="GJ61" i="2"/>
  <c r="GJ63" i="2"/>
  <c r="GJ56" i="2"/>
  <c r="GI54" i="2"/>
  <c r="GI60" i="2"/>
  <c r="GI58" i="2"/>
  <c r="GI56" i="2"/>
  <c r="GI52" i="2"/>
  <c r="GI57" i="2"/>
  <c r="GI59" i="2"/>
  <c r="GI62" i="2"/>
  <c r="GI63" i="2"/>
  <c r="GI55" i="2"/>
  <c r="GI64" i="2"/>
  <c r="GI51" i="2"/>
  <c r="GI61" i="2"/>
  <c r="GI53" i="2"/>
  <c r="GI65" i="2"/>
  <c r="DX9" i="2"/>
  <c r="DX43" i="2" l="1"/>
  <c r="C44" i="2"/>
  <c r="D44" i="2"/>
  <c r="DX44" i="2"/>
  <c r="DX46" i="2"/>
  <c r="DX45" i="2"/>
  <c r="DX42" i="2"/>
  <c r="DX41" i="2"/>
  <c r="DX40" i="2"/>
  <c r="DX39" i="2"/>
  <c r="DX38" i="2"/>
  <c r="DX37" i="2"/>
  <c r="DX36" i="2"/>
  <c r="DX35" i="2"/>
  <c r="DX34" i="2"/>
  <c r="DX33" i="2"/>
  <c r="DX32" i="2"/>
  <c r="DX31" i="2"/>
  <c r="DW9" i="2" l="1"/>
  <c r="DW40" i="2" s="1"/>
  <c r="DW33" i="2" l="1"/>
  <c r="DW35" i="2"/>
  <c r="DW37" i="2"/>
  <c r="DW39" i="2"/>
  <c r="DW45" i="2"/>
  <c r="DW32" i="2"/>
  <c r="DW46" i="2"/>
  <c r="DW42" i="2"/>
  <c r="DW44" i="2"/>
  <c r="DW31" i="2"/>
  <c r="DW43" i="2"/>
  <c r="DW38" i="2"/>
  <c r="DW34" i="2"/>
  <c r="DW41" i="2"/>
  <c r="DW36" i="2"/>
  <c r="GI6" i="2"/>
  <c r="GI7" i="2"/>
  <c r="GI25" i="2"/>
  <c r="GI14" i="2"/>
  <c r="GI15" i="2"/>
  <c r="GI16" i="2"/>
  <c r="GI17" i="2"/>
  <c r="GI18" i="2"/>
  <c r="GI19" i="2"/>
  <c r="GI20" i="2"/>
  <c r="GI21" i="2"/>
  <c r="GI22" i="2"/>
  <c r="GI23" i="2"/>
  <c r="GI24" i="2"/>
  <c r="GI13" i="2"/>
  <c r="GI11" i="2"/>
  <c r="GI12" i="2"/>
  <c r="DV9" i="2"/>
  <c r="DV43" i="2" l="1"/>
  <c r="DV44" i="2"/>
  <c r="DV46" i="2"/>
  <c r="DV32" i="2"/>
  <c r="DV35" i="2"/>
  <c r="DV41" i="2"/>
  <c r="DV36" i="2"/>
  <c r="DV42" i="2"/>
  <c r="DV31" i="2"/>
  <c r="DV37" i="2"/>
  <c r="DV38" i="2"/>
  <c r="DV33" i="2"/>
  <c r="DV39" i="2"/>
  <c r="DV45" i="2"/>
  <c r="DV34" i="2"/>
  <c r="DV40" i="2"/>
  <c r="DU9" i="2"/>
  <c r="DU31" i="2" l="1"/>
  <c r="DU44" i="2"/>
  <c r="DU43" i="2"/>
  <c r="DU46" i="2"/>
  <c r="DU40" i="2"/>
  <c r="DU33" i="2"/>
  <c r="DU41" i="2"/>
  <c r="DU34" i="2"/>
  <c r="DU42" i="2"/>
  <c r="DU35" i="2"/>
  <c r="DU36" i="2"/>
  <c r="DU39" i="2"/>
  <c r="DU45" i="2"/>
  <c r="DU37" i="2"/>
  <c r="DU32" i="2"/>
  <c r="DU38" i="2"/>
  <c r="DT9" i="2"/>
  <c r="DT41" i="2" s="1"/>
  <c r="DT35" i="2" l="1"/>
  <c r="DT46" i="2"/>
  <c r="DT43" i="2"/>
  <c r="DT44" i="2"/>
  <c r="DT36" i="2"/>
  <c r="DT37" i="2"/>
  <c r="DT38" i="2"/>
  <c r="DT32" i="2"/>
  <c r="DT42" i="2"/>
  <c r="DT31" i="2"/>
  <c r="DT33" i="2"/>
  <c r="DT39" i="2"/>
  <c r="DT45" i="2"/>
  <c r="DT34" i="2"/>
  <c r="DT40" i="2"/>
  <c r="DS9" i="2"/>
  <c r="DS45" i="2" l="1"/>
  <c r="DS43" i="2"/>
  <c r="DS44" i="2"/>
  <c r="DS38" i="2"/>
  <c r="DS46" i="2"/>
  <c r="DS31" i="2"/>
  <c r="DS35" i="2"/>
  <c r="DS39" i="2"/>
  <c r="DS34" i="2"/>
  <c r="DS32" i="2"/>
  <c r="DS36" i="2"/>
  <c r="DS40" i="2"/>
  <c r="DS42" i="2"/>
  <c r="DS33" i="2"/>
  <c r="DS37" i="2"/>
  <c r="DS41" i="2"/>
  <c r="DP9" i="2" l="1"/>
  <c r="DQ9" i="2"/>
  <c r="DR9" i="2"/>
  <c r="GJ9" i="2" l="1"/>
  <c r="DQ44" i="2"/>
  <c r="DQ43" i="2"/>
  <c r="DR44" i="2"/>
  <c r="DR43" i="2"/>
  <c r="DP43" i="2"/>
  <c r="DP44" i="2"/>
  <c r="DP32" i="2"/>
  <c r="DP34" i="2"/>
  <c r="DP36" i="2"/>
  <c r="DP38" i="2"/>
  <c r="DP40" i="2"/>
  <c r="DP42" i="2"/>
  <c r="DP45" i="2"/>
  <c r="DP31" i="2"/>
  <c r="DP46" i="2"/>
  <c r="DP33" i="2"/>
  <c r="DP35" i="2"/>
  <c r="DP37" i="2"/>
  <c r="DP39" i="2"/>
  <c r="DP41" i="2"/>
  <c r="DQ33" i="2"/>
  <c r="DQ39" i="2"/>
  <c r="DQ32" i="2"/>
  <c r="GJ32" i="2" s="1"/>
  <c r="DQ34" i="2"/>
  <c r="DQ36" i="2"/>
  <c r="DQ38" i="2"/>
  <c r="DQ40" i="2"/>
  <c r="DQ42" i="2"/>
  <c r="GJ42" i="2" s="1"/>
  <c r="DQ45" i="2"/>
  <c r="DQ31" i="2"/>
  <c r="DQ37" i="2"/>
  <c r="DQ46" i="2"/>
  <c r="DQ35" i="2"/>
  <c r="DQ41" i="2"/>
  <c r="DR34" i="2"/>
  <c r="DR38" i="2"/>
  <c r="DR42" i="2"/>
  <c r="DR46" i="2"/>
  <c r="DR37" i="2"/>
  <c r="DR45" i="2"/>
  <c r="DR33" i="2"/>
  <c r="DR41" i="2"/>
  <c r="DR32" i="2"/>
  <c r="DR36" i="2"/>
  <c r="DR40" i="2"/>
  <c r="DR35" i="2"/>
  <c r="DR39" i="2"/>
  <c r="DR31" i="2"/>
  <c r="DK9" i="2"/>
  <c r="DL9" i="2"/>
  <c r="DM9" i="2"/>
  <c r="DM40" i="2" s="1"/>
  <c r="DN9" i="2"/>
  <c r="GJ45" i="2" l="1"/>
  <c r="GJ34" i="2"/>
  <c r="GJ39" i="2"/>
  <c r="GJ31" i="2"/>
  <c r="GJ41" i="2"/>
  <c r="GJ40" i="2"/>
  <c r="GJ33" i="2"/>
  <c r="GJ35" i="2"/>
  <c r="GJ46" i="2"/>
  <c r="GJ38" i="2"/>
  <c r="GJ43" i="2"/>
  <c r="GJ37" i="2"/>
  <c r="GJ36" i="2"/>
  <c r="GJ44" i="2"/>
  <c r="DM34" i="2"/>
  <c r="DM46" i="2"/>
  <c r="DM35" i="2"/>
  <c r="DM36" i="2"/>
  <c r="DL42" i="2"/>
  <c r="DL44" i="2"/>
  <c r="DL43" i="2"/>
  <c r="DK42" i="2"/>
  <c r="DK44" i="2"/>
  <c r="DK43" i="2"/>
  <c r="DN37" i="2"/>
  <c r="DN43" i="2"/>
  <c r="DN44" i="2"/>
  <c r="DM45" i="2"/>
  <c r="DM43" i="2"/>
  <c r="DM44" i="2"/>
  <c r="DM37" i="2"/>
  <c r="DM31" i="2"/>
  <c r="DM41" i="2"/>
  <c r="DM42" i="2"/>
  <c r="DN32" i="2"/>
  <c r="DN33" i="2"/>
  <c r="DK31" i="2"/>
  <c r="DN45" i="2"/>
  <c r="DN31" i="2"/>
  <c r="DN38" i="2"/>
  <c r="DM32" i="2"/>
  <c r="DM38" i="2"/>
  <c r="DN39" i="2"/>
  <c r="DM33" i="2"/>
  <c r="DM39" i="2"/>
  <c r="DL31" i="2"/>
  <c r="DK33" i="2"/>
  <c r="DK32" i="2"/>
  <c r="DK39" i="2"/>
  <c r="DK45" i="2"/>
  <c r="DK37" i="2"/>
  <c r="DK38" i="2"/>
  <c r="DK34" i="2"/>
  <c r="DK40" i="2"/>
  <c r="DK46" i="2"/>
  <c r="DK35" i="2"/>
  <c r="DK41" i="2"/>
  <c r="DK36" i="2"/>
  <c r="DL37" i="2"/>
  <c r="DL32" i="2"/>
  <c r="DL38" i="2"/>
  <c r="DL33" i="2"/>
  <c r="DL39" i="2"/>
  <c r="DL45" i="2"/>
  <c r="DL34" i="2"/>
  <c r="DL40" i="2"/>
  <c r="DL46" i="2"/>
  <c r="DL35" i="2"/>
  <c r="DL41" i="2"/>
  <c r="DL36" i="2"/>
  <c r="DN34" i="2"/>
  <c r="DN40" i="2"/>
  <c r="DN46" i="2"/>
  <c r="DN35" i="2"/>
  <c r="DN41" i="2"/>
  <c r="DN36" i="2"/>
  <c r="DN42" i="2"/>
  <c r="DO9" i="2"/>
  <c r="DO43" i="2" l="1"/>
  <c r="DO44" i="2"/>
  <c r="DO46" i="2"/>
  <c r="DO35" i="2"/>
  <c r="DO41" i="2"/>
  <c r="DO36" i="2"/>
  <c r="DO42" i="2"/>
  <c r="DO31" i="2"/>
  <c r="DO37" i="2"/>
  <c r="DO32" i="2"/>
  <c r="DO38" i="2"/>
  <c r="DO33" i="2"/>
  <c r="DO39" i="2"/>
  <c r="DO45" i="2"/>
  <c r="DO34" i="2"/>
  <c r="DO40" i="2"/>
  <c r="G6" i="3"/>
  <c r="F11" i="3"/>
  <c r="F30" i="3" s="1"/>
  <c r="E30" i="3"/>
  <c r="DJ8" i="2"/>
  <c r="DI9" i="2"/>
  <c r="DI46" i="2" l="1"/>
  <c r="DI44" i="2"/>
  <c r="DI43" i="2"/>
  <c r="B30" i="3"/>
  <c r="DI33" i="2"/>
  <c r="DI37" i="2"/>
  <c r="DI41" i="2"/>
  <c r="DI31" i="2"/>
  <c r="DI35" i="2"/>
  <c r="DI39" i="2"/>
  <c r="DI45" i="2"/>
  <c r="DI32" i="2"/>
  <c r="DI34" i="2"/>
  <c r="DI36" i="2"/>
  <c r="DI38" i="2"/>
  <c r="DI40" i="2"/>
  <c r="DI42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D46" i="2"/>
  <c r="C46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D45" i="2"/>
  <c r="C45" i="2"/>
  <c r="D43" i="2"/>
  <c r="C43" i="2"/>
  <c r="D42" i="2"/>
  <c r="C42" i="2"/>
  <c r="D41" i="2"/>
  <c r="C41" i="2"/>
  <c r="D40" i="2"/>
  <c r="C40" i="2"/>
  <c r="D39" i="2"/>
  <c r="C39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D38" i="2"/>
  <c r="C38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D37" i="2"/>
  <c r="C37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D36" i="2"/>
  <c r="C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D35" i="2"/>
  <c r="C35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D34" i="2"/>
  <c r="C34" i="2"/>
  <c r="D33" i="2"/>
  <c r="C33" i="2"/>
  <c r="D32" i="2"/>
  <c r="C32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DJ9" i="2"/>
  <c r="DH9" i="2"/>
  <c r="DG9" i="2"/>
  <c r="DF9" i="2"/>
  <c r="DE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D8" i="2"/>
  <c r="GI8" i="2" s="1"/>
  <c r="AH44" i="2" l="1"/>
  <c r="AH43" i="2"/>
  <c r="BL44" i="2"/>
  <c r="BL43" i="2"/>
  <c r="CJ44" i="2"/>
  <c r="CJ43" i="2"/>
  <c r="DJ35" i="2"/>
  <c r="DJ43" i="2"/>
  <c r="DJ44" i="2"/>
  <c r="Q43" i="2"/>
  <c r="Q44" i="2"/>
  <c r="AO43" i="2"/>
  <c r="AO44" i="2"/>
  <c r="BS33" i="2"/>
  <c r="BS43" i="2"/>
  <c r="BS44" i="2"/>
  <c r="CW40" i="2"/>
  <c r="CW43" i="2"/>
  <c r="CW44" i="2"/>
  <c r="H43" i="2"/>
  <c r="H44" i="2"/>
  <c r="N43" i="2"/>
  <c r="N44" i="2"/>
  <c r="Z43" i="2"/>
  <c r="Z44" i="2"/>
  <c r="AL43" i="2"/>
  <c r="AL44" i="2"/>
  <c r="AX43" i="2"/>
  <c r="AX44" i="2"/>
  <c r="I44" i="2"/>
  <c r="I43" i="2"/>
  <c r="O44" i="2"/>
  <c r="O43" i="2"/>
  <c r="U44" i="2"/>
  <c r="U43" i="2"/>
  <c r="AA44" i="2"/>
  <c r="AA43" i="2"/>
  <c r="AG44" i="2"/>
  <c r="AG43" i="2"/>
  <c r="AM44" i="2"/>
  <c r="AM43" i="2"/>
  <c r="AS44" i="2"/>
  <c r="AS43" i="2"/>
  <c r="AY44" i="2"/>
  <c r="AY43" i="2"/>
  <c r="BE44" i="2"/>
  <c r="BE43" i="2"/>
  <c r="BK44" i="2"/>
  <c r="BK43" i="2"/>
  <c r="BQ40" i="2"/>
  <c r="BQ43" i="2"/>
  <c r="BQ44" i="2"/>
  <c r="BW35" i="2"/>
  <c r="BW43" i="2"/>
  <c r="BW44" i="2"/>
  <c r="CC39" i="2"/>
  <c r="CC43" i="2"/>
  <c r="CC44" i="2"/>
  <c r="CI33" i="2"/>
  <c r="CI43" i="2"/>
  <c r="CI44" i="2"/>
  <c r="CO38" i="2"/>
  <c r="CO43" i="2"/>
  <c r="CO44" i="2"/>
  <c r="CU35" i="2"/>
  <c r="CU43" i="2"/>
  <c r="CU44" i="2"/>
  <c r="DA41" i="2"/>
  <c r="DA43" i="2"/>
  <c r="DA44" i="2"/>
  <c r="DH44" i="2"/>
  <c r="DH43" i="2"/>
  <c r="J44" i="2"/>
  <c r="J43" i="2"/>
  <c r="V44" i="2"/>
  <c r="V43" i="2"/>
  <c r="AN44" i="2"/>
  <c r="AN43" i="2"/>
  <c r="BF44" i="2"/>
  <c r="BF43" i="2"/>
  <c r="CD43" i="2"/>
  <c r="CD44" i="2"/>
  <c r="DB44" i="2"/>
  <c r="DB43" i="2"/>
  <c r="W44" i="2"/>
  <c r="W43" i="2"/>
  <c r="AU43" i="2"/>
  <c r="AU44" i="2"/>
  <c r="BM43" i="2"/>
  <c r="BM44" i="2"/>
  <c r="CK41" i="2"/>
  <c r="CK43" i="2"/>
  <c r="CK44" i="2"/>
  <c r="L44" i="2"/>
  <c r="L43" i="2"/>
  <c r="R43" i="2"/>
  <c r="R44" i="2"/>
  <c r="X44" i="2"/>
  <c r="X43" i="2"/>
  <c r="AD43" i="2"/>
  <c r="AD44" i="2"/>
  <c r="AJ44" i="2"/>
  <c r="AJ43" i="2"/>
  <c r="AP43" i="2"/>
  <c r="AP44" i="2"/>
  <c r="AV44" i="2"/>
  <c r="AV43" i="2"/>
  <c r="BB43" i="2"/>
  <c r="BB44" i="2"/>
  <c r="BH44" i="2"/>
  <c r="BH43" i="2"/>
  <c r="BN43" i="2"/>
  <c r="BN44" i="2"/>
  <c r="BT44" i="2"/>
  <c r="BT43" i="2"/>
  <c r="BZ43" i="2"/>
  <c r="BZ44" i="2"/>
  <c r="CF43" i="2"/>
  <c r="CF44" i="2"/>
  <c r="CL43" i="2"/>
  <c r="CL44" i="2"/>
  <c r="CR43" i="2"/>
  <c r="CR44" i="2"/>
  <c r="CX44" i="2"/>
  <c r="CX43" i="2"/>
  <c r="DE38" i="2"/>
  <c r="DE44" i="2"/>
  <c r="DE43" i="2"/>
  <c r="P44" i="2"/>
  <c r="P43" i="2"/>
  <c r="AT44" i="2"/>
  <c r="AT43" i="2"/>
  <c r="BX43" i="2"/>
  <c r="BX44" i="2"/>
  <c r="CV43" i="2"/>
  <c r="CV44" i="2"/>
  <c r="K43" i="2"/>
  <c r="K44" i="2"/>
  <c r="AC43" i="2"/>
  <c r="AC44" i="2"/>
  <c r="BA43" i="2"/>
  <c r="BA44" i="2"/>
  <c r="BY38" i="2"/>
  <c r="BY43" i="2"/>
  <c r="BY44" i="2"/>
  <c r="DC35" i="2"/>
  <c r="DC44" i="2"/>
  <c r="DC43" i="2"/>
  <c r="S44" i="2"/>
  <c r="S43" i="2"/>
  <c r="Y44" i="2"/>
  <c r="Y43" i="2"/>
  <c r="AE43" i="2"/>
  <c r="AE44" i="2"/>
  <c r="AK44" i="2"/>
  <c r="AK43" i="2"/>
  <c r="AQ44" i="2"/>
  <c r="AQ43" i="2"/>
  <c r="AW44" i="2"/>
  <c r="AW43" i="2"/>
  <c r="BC44" i="2"/>
  <c r="BC43" i="2"/>
  <c r="BI44" i="2"/>
  <c r="BI43" i="2"/>
  <c r="BO35" i="2"/>
  <c r="BO43" i="2"/>
  <c r="BO44" i="2"/>
  <c r="BU41" i="2"/>
  <c r="BU44" i="2"/>
  <c r="BU43" i="2"/>
  <c r="CA33" i="2"/>
  <c r="CA43" i="2"/>
  <c r="CA44" i="2"/>
  <c r="CG40" i="2"/>
  <c r="CG43" i="2"/>
  <c r="CG44" i="2"/>
  <c r="CM35" i="2"/>
  <c r="CM43" i="2"/>
  <c r="CM44" i="2"/>
  <c r="CS39" i="2"/>
  <c r="CS44" i="2"/>
  <c r="CS43" i="2"/>
  <c r="CY33" i="2"/>
  <c r="CY43" i="2"/>
  <c r="CY44" i="2"/>
  <c r="DF44" i="2"/>
  <c r="DF43" i="2"/>
  <c r="AB44" i="2"/>
  <c r="AB43" i="2"/>
  <c r="AZ44" i="2"/>
  <c r="AZ43" i="2"/>
  <c r="BR43" i="2"/>
  <c r="BR44" i="2"/>
  <c r="CP43" i="2"/>
  <c r="CP44" i="2"/>
  <c r="AI43" i="2"/>
  <c r="AI44" i="2"/>
  <c r="BG43" i="2"/>
  <c r="BG44" i="2"/>
  <c r="CE35" i="2"/>
  <c r="CE43" i="2"/>
  <c r="CE44" i="2"/>
  <c r="CQ33" i="2"/>
  <c r="CQ43" i="2"/>
  <c r="CQ44" i="2"/>
  <c r="M44" i="2"/>
  <c r="M43" i="2"/>
  <c r="T43" i="2"/>
  <c r="T44" i="2"/>
  <c r="AF43" i="2"/>
  <c r="AF44" i="2"/>
  <c r="AR43" i="2"/>
  <c r="AR44" i="2"/>
  <c r="BD43" i="2"/>
  <c r="BD44" i="2"/>
  <c r="BJ43" i="2"/>
  <c r="BJ44" i="2"/>
  <c r="BP43" i="2"/>
  <c r="BP44" i="2"/>
  <c r="BV43" i="2"/>
  <c r="BV44" i="2"/>
  <c r="CB43" i="2"/>
  <c r="CB44" i="2"/>
  <c r="CH43" i="2"/>
  <c r="CH44" i="2"/>
  <c r="CN43" i="2"/>
  <c r="CN44" i="2"/>
  <c r="CT43" i="2"/>
  <c r="CT44" i="2"/>
  <c r="CZ43" i="2"/>
  <c r="CZ44" i="2"/>
  <c r="DG33" i="2"/>
  <c r="DG43" i="2"/>
  <c r="DG44" i="2"/>
  <c r="C30" i="3"/>
  <c r="BQ31" i="2"/>
  <c r="BY31" i="2"/>
  <c r="CG31" i="2"/>
  <c r="CO31" i="2"/>
  <c r="CW31" i="2"/>
  <c r="BQ32" i="2"/>
  <c r="CG32" i="2"/>
  <c r="CW32" i="2"/>
  <c r="DA34" i="2"/>
  <c r="BU31" i="2"/>
  <c r="CC31" i="2"/>
  <c r="CK31" i="2"/>
  <c r="CS31" i="2"/>
  <c r="DC31" i="2"/>
  <c r="BY32" i="2"/>
  <c r="CO32" i="2"/>
  <c r="DE32" i="2"/>
  <c r="BU34" i="2"/>
  <c r="CC34" i="2"/>
  <c r="CK34" i="2"/>
  <c r="CS34" i="2"/>
  <c r="BQ36" i="2"/>
  <c r="BY36" i="2"/>
  <c r="CG36" i="2"/>
  <c r="CW36" i="2"/>
  <c r="BU37" i="2"/>
  <c r="CK37" i="2"/>
  <c r="DA37" i="2"/>
  <c r="DD9" i="2"/>
  <c r="GI9" i="2" s="1"/>
  <c r="BO36" i="2"/>
  <c r="BO34" i="2"/>
  <c r="BO32" i="2"/>
  <c r="BQ41" i="2"/>
  <c r="BQ39" i="2"/>
  <c r="BQ37" i="2"/>
  <c r="BQ35" i="2"/>
  <c r="BQ33" i="2"/>
  <c r="BS36" i="2"/>
  <c r="BS34" i="2"/>
  <c r="BS32" i="2"/>
  <c r="BU40" i="2"/>
  <c r="BU38" i="2"/>
  <c r="BU35" i="2"/>
  <c r="BU33" i="2"/>
  <c r="BW36" i="2"/>
  <c r="BW34" i="2"/>
  <c r="BW32" i="2"/>
  <c r="BY41" i="2"/>
  <c r="BY39" i="2"/>
  <c r="BY37" i="2"/>
  <c r="BY35" i="2"/>
  <c r="BY33" i="2"/>
  <c r="CA36" i="2"/>
  <c r="CA34" i="2"/>
  <c r="CA32" i="2"/>
  <c r="CC40" i="2"/>
  <c r="CC38" i="2"/>
  <c r="CC35" i="2"/>
  <c r="CC33" i="2"/>
  <c r="CE36" i="2"/>
  <c r="CE34" i="2"/>
  <c r="CE32" i="2"/>
  <c r="CG41" i="2"/>
  <c r="CG39" i="2"/>
  <c r="CG37" i="2"/>
  <c r="CG35" i="2"/>
  <c r="CG33" i="2"/>
  <c r="CI34" i="2"/>
  <c r="CI32" i="2"/>
  <c r="CK40" i="2"/>
  <c r="CK38" i="2"/>
  <c r="CK36" i="2"/>
  <c r="CK35" i="2"/>
  <c r="CK33" i="2"/>
  <c r="CM34" i="2"/>
  <c r="CM32" i="2"/>
  <c r="CO41" i="2"/>
  <c r="CO39" i="2"/>
  <c r="CO37" i="2"/>
  <c r="CO35" i="2"/>
  <c r="CO33" i="2"/>
  <c r="CQ34" i="2"/>
  <c r="CQ32" i="2"/>
  <c r="CS40" i="2"/>
  <c r="CS38" i="2"/>
  <c r="CS36" i="2"/>
  <c r="CS35" i="2"/>
  <c r="CS33" i="2"/>
  <c r="CU34" i="2"/>
  <c r="CU32" i="2"/>
  <c r="CW41" i="2"/>
  <c r="CW39" i="2"/>
  <c r="CW37" i="2"/>
  <c r="CW35" i="2"/>
  <c r="CW33" i="2"/>
  <c r="CY34" i="2"/>
  <c r="CY32" i="2"/>
  <c r="DA40" i="2"/>
  <c r="DA38" i="2"/>
  <c r="DA36" i="2"/>
  <c r="DA35" i="2"/>
  <c r="DA33" i="2"/>
  <c r="DA31" i="2"/>
  <c r="DC34" i="2"/>
  <c r="DC32" i="2"/>
  <c r="DE39" i="2"/>
  <c r="DE37" i="2"/>
  <c r="DE35" i="2"/>
  <c r="DE33" i="2"/>
  <c r="DE31" i="2"/>
  <c r="DG34" i="2"/>
  <c r="DG32" i="2"/>
  <c r="BO31" i="2"/>
  <c r="BS31" i="2"/>
  <c r="BW31" i="2"/>
  <c r="CA31" i="2"/>
  <c r="CE31" i="2"/>
  <c r="CI31" i="2"/>
  <c r="CM31" i="2"/>
  <c r="CQ31" i="2"/>
  <c r="CU31" i="2"/>
  <c r="CY31" i="2"/>
  <c r="DG31" i="2"/>
  <c r="BU32" i="2"/>
  <c r="CC32" i="2"/>
  <c r="CK32" i="2"/>
  <c r="CS32" i="2"/>
  <c r="DA32" i="2"/>
  <c r="BO33" i="2"/>
  <c r="BW33" i="2"/>
  <c r="CE33" i="2"/>
  <c r="CM33" i="2"/>
  <c r="CU33" i="2"/>
  <c r="DC33" i="2"/>
  <c r="BQ34" i="2"/>
  <c r="BY34" i="2"/>
  <c r="CG34" i="2"/>
  <c r="CO34" i="2"/>
  <c r="CW34" i="2"/>
  <c r="DE34" i="2"/>
  <c r="BS35" i="2"/>
  <c r="CA35" i="2"/>
  <c r="CI35" i="2"/>
  <c r="CQ35" i="2"/>
  <c r="CY35" i="2"/>
  <c r="DG35" i="2"/>
  <c r="BU36" i="2"/>
  <c r="CC36" i="2"/>
  <c r="CO36" i="2"/>
  <c r="DE36" i="2"/>
  <c r="CC37" i="2"/>
  <c r="CS37" i="2"/>
  <c r="BQ38" i="2"/>
  <c r="CG38" i="2"/>
  <c r="CW38" i="2"/>
  <c r="BU39" i="2"/>
  <c r="CK39" i="2"/>
  <c r="DA39" i="2"/>
  <c r="BY40" i="2"/>
  <c r="CO40" i="2"/>
  <c r="DE40" i="2"/>
  <c r="CC41" i="2"/>
  <c r="CS41" i="2"/>
  <c r="DJ36" i="2"/>
  <c r="DJ37" i="2"/>
  <c r="DJ38" i="2"/>
  <c r="DJ39" i="2"/>
  <c r="DJ40" i="2"/>
  <c r="DJ31" i="2"/>
  <c r="DJ32" i="2"/>
  <c r="DJ33" i="2"/>
  <c r="DJ34" i="2"/>
  <c r="BN46" i="2"/>
  <c r="BN45" i="2"/>
  <c r="BN42" i="2"/>
  <c r="BN41" i="2"/>
  <c r="BN40" i="2"/>
  <c r="BN39" i="2"/>
  <c r="BN38" i="2"/>
  <c r="BN37" i="2"/>
  <c r="BP41" i="2"/>
  <c r="BP40" i="2"/>
  <c r="BP39" i="2"/>
  <c r="BP38" i="2"/>
  <c r="BP37" i="2"/>
  <c r="BR42" i="2"/>
  <c r="BR41" i="2"/>
  <c r="BR40" i="2"/>
  <c r="BR39" i="2"/>
  <c r="BR38" i="2"/>
  <c r="BR37" i="2"/>
  <c r="BT41" i="2"/>
  <c r="BT40" i="2"/>
  <c r="BT39" i="2"/>
  <c r="BT38" i="2"/>
  <c r="BT37" i="2"/>
  <c r="BV46" i="2"/>
  <c r="BV45" i="2"/>
  <c r="BV42" i="2"/>
  <c r="BV41" i="2"/>
  <c r="BV40" i="2"/>
  <c r="BV39" i="2"/>
  <c r="BV38" i="2"/>
  <c r="BV37" i="2"/>
  <c r="BX41" i="2"/>
  <c r="BX40" i="2"/>
  <c r="BX39" i="2"/>
  <c r="BX38" i="2"/>
  <c r="BX37" i="2"/>
  <c r="BZ46" i="2"/>
  <c r="BZ45" i="2"/>
  <c r="BZ42" i="2"/>
  <c r="BZ41" i="2"/>
  <c r="BZ40" i="2"/>
  <c r="BZ39" i="2"/>
  <c r="BZ38" i="2"/>
  <c r="BZ37" i="2"/>
  <c r="CB41" i="2"/>
  <c r="CB40" i="2"/>
  <c r="CB39" i="2"/>
  <c r="CB38" i="2"/>
  <c r="CB37" i="2"/>
  <c r="CD46" i="2"/>
  <c r="CD45" i="2"/>
  <c r="CD42" i="2"/>
  <c r="CD41" i="2"/>
  <c r="CD40" i="2"/>
  <c r="CD39" i="2"/>
  <c r="CD38" i="2"/>
  <c r="CD37" i="2"/>
  <c r="CF41" i="2"/>
  <c r="CF40" i="2"/>
  <c r="CF39" i="2"/>
  <c r="CF38" i="2"/>
  <c r="CF37" i="2"/>
  <c r="CH46" i="2"/>
  <c r="CH45" i="2"/>
  <c r="CH42" i="2"/>
  <c r="CH41" i="2"/>
  <c r="CH40" i="2"/>
  <c r="CH39" i="2"/>
  <c r="CH38" i="2"/>
  <c r="CH37" i="2"/>
  <c r="CH36" i="2"/>
  <c r="CJ41" i="2"/>
  <c r="CJ40" i="2"/>
  <c r="CJ39" i="2"/>
  <c r="CJ38" i="2"/>
  <c r="CJ37" i="2"/>
  <c r="CJ36" i="2"/>
  <c r="CL46" i="2"/>
  <c r="CL45" i="2"/>
  <c r="CL42" i="2"/>
  <c r="CL41" i="2"/>
  <c r="CL40" i="2"/>
  <c r="CL39" i="2"/>
  <c r="CL38" i="2"/>
  <c r="CL37" i="2"/>
  <c r="CL36" i="2"/>
  <c r="CN41" i="2"/>
  <c r="CN40" i="2"/>
  <c r="CN39" i="2"/>
  <c r="CN38" i="2"/>
  <c r="CN37" i="2"/>
  <c r="CN36" i="2"/>
  <c r="CP46" i="2"/>
  <c r="CP45" i="2"/>
  <c r="CP42" i="2"/>
  <c r="CP41" i="2"/>
  <c r="CP40" i="2"/>
  <c r="CP39" i="2"/>
  <c r="CP38" i="2"/>
  <c r="CP37" i="2"/>
  <c r="CP36" i="2"/>
  <c r="CR41" i="2"/>
  <c r="CR40" i="2"/>
  <c r="CR39" i="2"/>
  <c r="CR38" i="2"/>
  <c r="CR37" i="2"/>
  <c r="CR36" i="2"/>
  <c r="CT46" i="2"/>
  <c r="CT45" i="2"/>
  <c r="CT42" i="2"/>
  <c r="CT41" i="2"/>
  <c r="CT40" i="2"/>
  <c r="CT39" i="2"/>
  <c r="CT38" i="2"/>
  <c r="CT37" i="2"/>
  <c r="CT36" i="2"/>
  <c r="CV41" i="2"/>
  <c r="CV40" i="2"/>
  <c r="CV39" i="2"/>
  <c r="CV38" i="2"/>
  <c r="CV37" i="2"/>
  <c r="CV36" i="2"/>
  <c r="CX46" i="2"/>
  <c r="CX45" i="2"/>
  <c r="CX42" i="2"/>
  <c r="CX41" i="2"/>
  <c r="CX40" i="2"/>
  <c r="CX39" i="2"/>
  <c r="CX38" i="2"/>
  <c r="CX37" i="2"/>
  <c r="CX36" i="2"/>
  <c r="CZ41" i="2"/>
  <c r="CZ40" i="2"/>
  <c r="CZ39" i="2"/>
  <c r="CZ38" i="2"/>
  <c r="CZ37" i="2"/>
  <c r="CZ36" i="2"/>
  <c r="DB46" i="2"/>
  <c r="DB45" i="2"/>
  <c r="DB42" i="2"/>
  <c r="DB41" i="2"/>
  <c r="DB40" i="2"/>
  <c r="DB39" i="2"/>
  <c r="DB38" i="2"/>
  <c r="DB37" i="2"/>
  <c r="DB36" i="2"/>
  <c r="DF46" i="2"/>
  <c r="DF45" i="2"/>
  <c r="DF42" i="2"/>
  <c r="DF41" i="2"/>
  <c r="DF40" i="2"/>
  <c r="DF39" i="2"/>
  <c r="DF38" i="2"/>
  <c r="DF37" i="2"/>
  <c r="DF36" i="2"/>
  <c r="DH40" i="2"/>
  <c r="DH39" i="2"/>
  <c r="DH38" i="2"/>
  <c r="DH37" i="2"/>
  <c r="DH36" i="2"/>
  <c r="BR45" i="2"/>
  <c r="BR46" i="2"/>
  <c r="DH41" i="2"/>
  <c r="BT42" i="2"/>
  <c r="CB42" i="2"/>
  <c r="CJ42" i="2"/>
  <c r="CR42" i="2"/>
  <c r="CZ42" i="2"/>
  <c r="DH42" i="2"/>
  <c r="BT45" i="2"/>
  <c r="CB45" i="2"/>
  <c r="CJ45" i="2"/>
  <c r="CR45" i="2"/>
  <c r="CZ45" i="2"/>
  <c r="DH45" i="2"/>
  <c r="BT46" i="2"/>
  <c r="CB46" i="2"/>
  <c r="CJ46" i="2"/>
  <c r="CR46" i="2"/>
  <c r="CZ46" i="2"/>
  <c r="DH46" i="2"/>
  <c r="BO46" i="2"/>
  <c r="BO45" i="2"/>
  <c r="BO42" i="2"/>
  <c r="BQ46" i="2"/>
  <c r="BQ45" i="2"/>
  <c r="BQ42" i="2"/>
  <c r="BS46" i="2"/>
  <c r="BS45" i="2"/>
  <c r="BS42" i="2"/>
  <c r="BU46" i="2"/>
  <c r="BU45" i="2"/>
  <c r="BU42" i="2"/>
  <c r="BW46" i="2"/>
  <c r="BW45" i="2"/>
  <c r="BW42" i="2"/>
  <c r="BY46" i="2"/>
  <c r="BY45" i="2"/>
  <c r="BY42" i="2"/>
  <c r="CA46" i="2"/>
  <c r="CA45" i="2"/>
  <c r="CA42" i="2"/>
  <c r="CC46" i="2"/>
  <c r="CC45" i="2"/>
  <c r="CC42" i="2"/>
  <c r="CE46" i="2"/>
  <c r="CE45" i="2"/>
  <c r="CE42" i="2"/>
  <c r="CG46" i="2"/>
  <c r="CG45" i="2"/>
  <c r="CG42" i="2"/>
  <c r="CI46" i="2"/>
  <c r="CI45" i="2"/>
  <c r="CI42" i="2"/>
  <c r="CK46" i="2"/>
  <c r="CK45" i="2"/>
  <c r="CK42" i="2"/>
  <c r="CM46" i="2"/>
  <c r="CM45" i="2"/>
  <c r="CM42" i="2"/>
  <c r="CO46" i="2"/>
  <c r="CO45" i="2"/>
  <c r="CO42" i="2"/>
  <c r="CQ46" i="2"/>
  <c r="CQ45" i="2"/>
  <c r="CQ42" i="2"/>
  <c r="CS46" i="2"/>
  <c r="CS45" i="2"/>
  <c r="CS42" i="2"/>
  <c r="CU46" i="2"/>
  <c r="CU45" i="2"/>
  <c r="CU42" i="2"/>
  <c r="CW46" i="2"/>
  <c r="CW45" i="2"/>
  <c r="CW42" i="2"/>
  <c r="CY46" i="2"/>
  <c r="CY45" i="2"/>
  <c r="CY42" i="2"/>
  <c r="DA46" i="2"/>
  <c r="DA45" i="2"/>
  <c r="DA42" i="2"/>
  <c r="DC46" i="2"/>
  <c r="DC45" i="2"/>
  <c r="DC42" i="2"/>
  <c r="DC41" i="2"/>
  <c r="DE46" i="2"/>
  <c r="DE45" i="2"/>
  <c r="DE42" i="2"/>
  <c r="DE41" i="2"/>
  <c r="DG46" i="2"/>
  <c r="DG45" i="2"/>
  <c r="DG42" i="2"/>
  <c r="DG41" i="2"/>
  <c r="DJ46" i="2"/>
  <c r="DJ45" i="2"/>
  <c r="DJ42" i="2"/>
  <c r="DJ41" i="2"/>
  <c r="BN31" i="2"/>
  <c r="BP31" i="2"/>
  <c r="BR31" i="2"/>
  <c r="BT31" i="2"/>
  <c r="BV31" i="2"/>
  <c r="BX31" i="2"/>
  <c r="BZ31" i="2"/>
  <c r="CB31" i="2"/>
  <c r="CD31" i="2"/>
  <c r="CF31" i="2"/>
  <c r="CH31" i="2"/>
  <c r="CJ31" i="2"/>
  <c r="CL31" i="2"/>
  <c r="CN31" i="2"/>
  <c r="CP31" i="2"/>
  <c r="CR31" i="2"/>
  <c r="CT31" i="2"/>
  <c r="CV31" i="2"/>
  <c r="CX31" i="2"/>
  <c r="CZ31" i="2"/>
  <c r="DB31" i="2"/>
  <c r="DF31" i="2"/>
  <c r="DH31" i="2"/>
  <c r="BN32" i="2"/>
  <c r="BP32" i="2"/>
  <c r="BR32" i="2"/>
  <c r="BT32" i="2"/>
  <c r="BV32" i="2"/>
  <c r="BX32" i="2"/>
  <c r="BZ32" i="2"/>
  <c r="CB32" i="2"/>
  <c r="CD32" i="2"/>
  <c r="CF32" i="2"/>
  <c r="CH32" i="2"/>
  <c r="CJ32" i="2"/>
  <c r="CL32" i="2"/>
  <c r="CN32" i="2"/>
  <c r="CP32" i="2"/>
  <c r="CR32" i="2"/>
  <c r="CT32" i="2"/>
  <c r="CV32" i="2"/>
  <c r="CX32" i="2"/>
  <c r="CZ32" i="2"/>
  <c r="DB32" i="2"/>
  <c r="DF32" i="2"/>
  <c r="DH32" i="2"/>
  <c r="BN33" i="2"/>
  <c r="BP33" i="2"/>
  <c r="BR33" i="2"/>
  <c r="BT33" i="2"/>
  <c r="BV33" i="2"/>
  <c r="BX33" i="2"/>
  <c r="BZ33" i="2"/>
  <c r="CB33" i="2"/>
  <c r="CD33" i="2"/>
  <c r="CF33" i="2"/>
  <c r="CH33" i="2"/>
  <c r="CJ33" i="2"/>
  <c r="CL33" i="2"/>
  <c r="CN33" i="2"/>
  <c r="CP33" i="2"/>
  <c r="CR33" i="2"/>
  <c r="CT33" i="2"/>
  <c r="CV33" i="2"/>
  <c r="CX33" i="2"/>
  <c r="CZ33" i="2"/>
  <c r="DB33" i="2"/>
  <c r="DF33" i="2"/>
  <c r="DH33" i="2"/>
  <c r="BN34" i="2"/>
  <c r="BP34" i="2"/>
  <c r="BR34" i="2"/>
  <c r="BT34" i="2"/>
  <c r="BV34" i="2"/>
  <c r="BX34" i="2"/>
  <c r="BZ34" i="2"/>
  <c r="CB34" i="2"/>
  <c r="CD34" i="2"/>
  <c r="CF34" i="2"/>
  <c r="CH34" i="2"/>
  <c r="CJ34" i="2"/>
  <c r="CL34" i="2"/>
  <c r="CN34" i="2"/>
  <c r="CP34" i="2"/>
  <c r="CR34" i="2"/>
  <c r="CT34" i="2"/>
  <c r="CV34" i="2"/>
  <c r="CX34" i="2"/>
  <c r="CZ34" i="2"/>
  <c r="DB34" i="2"/>
  <c r="DF34" i="2"/>
  <c r="DH34" i="2"/>
  <c r="BN35" i="2"/>
  <c r="BP35" i="2"/>
  <c r="BR35" i="2"/>
  <c r="BT35" i="2"/>
  <c r="BV35" i="2"/>
  <c r="BX35" i="2"/>
  <c r="BZ35" i="2"/>
  <c r="CB35" i="2"/>
  <c r="CD35" i="2"/>
  <c r="CF35" i="2"/>
  <c r="CH35" i="2"/>
  <c r="CJ35" i="2"/>
  <c r="CL35" i="2"/>
  <c r="CN35" i="2"/>
  <c r="CP35" i="2"/>
  <c r="CR35" i="2"/>
  <c r="CT35" i="2"/>
  <c r="CV35" i="2"/>
  <c r="CX35" i="2"/>
  <c r="CZ35" i="2"/>
  <c r="DB35" i="2"/>
  <c r="DF35" i="2"/>
  <c r="DH35" i="2"/>
  <c r="BN36" i="2"/>
  <c r="BP36" i="2"/>
  <c r="BR36" i="2"/>
  <c r="BT36" i="2"/>
  <c r="BV36" i="2"/>
  <c r="BX36" i="2"/>
  <c r="BZ36" i="2"/>
  <c r="CB36" i="2"/>
  <c r="CD36" i="2"/>
  <c r="CF36" i="2"/>
  <c r="CI36" i="2"/>
  <c r="CM36" i="2"/>
  <c r="CQ36" i="2"/>
  <c r="CU36" i="2"/>
  <c r="CY36" i="2"/>
  <c r="DC36" i="2"/>
  <c r="DG36" i="2"/>
  <c r="BO37" i="2"/>
  <c r="BS37" i="2"/>
  <c r="BW37" i="2"/>
  <c r="CA37" i="2"/>
  <c r="CE37" i="2"/>
  <c r="CI37" i="2"/>
  <c r="CM37" i="2"/>
  <c r="CQ37" i="2"/>
  <c r="CU37" i="2"/>
  <c r="CY37" i="2"/>
  <c r="DC37" i="2"/>
  <c r="DG37" i="2"/>
  <c r="BO38" i="2"/>
  <c r="BS38" i="2"/>
  <c r="BW38" i="2"/>
  <c r="CA38" i="2"/>
  <c r="CE38" i="2"/>
  <c r="CI38" i="2"/>
  <c r="CM38" i="2"/>
  <c r="CQ38" i="2"/>
  <c r="CU38" i="2"/>
  <c r="CY38" i="2"/>
  <c r="DC38" i="2"/>
  <c r="DG38" i="2"/>
  <c r="BO39" i="2"/>
  <c r="BS39" i="2"/>
  <c r="BW39" i="2"/>
  <c r="CA39" i="2"/>
  <c r="CE39" i="2"/>
  <c r="CI39" i="2"/>
  <c r="CM39" i="2"/>
  <c r="CQ39" i="2"/>
  <c r="CU39" i="2"/>
  <c r="CY39" i="2"/>
  <c r="DC39" i="2"/>
  <c r="DG39" i="2"/>
  <c r="BO40" i="2"/>
  <c r="BS40" i="2"/>
  <c r="BW40" i="2"/>
  <c r="CA40" i="2"/>
  <c r="CE40" i="2"/>
  <c r="CI40" i="2"/>
  <c r="CM40" i="2"/>
  <c r="CQ40" i="2"/>
  <c r="CU40" i="2"/>
  <c r="CY40" i="2"/>
  <c r="DC40" i="2"/>
  <c r="DG40" i="2"/>
  <c r="BO41" i="2"/>
  <c r="BS41" i="2"/>
  <c r="BW41" i="2"/>
  <c r="CA41" i="2"/>
  <c r="CE41" i="2"/>
  <c r="CI41" i="2"/>
  <c r="CM41" i="2"/>
  <c r="CQ41" i="2"/>
  <c r="CU41" i="2"/>
  <c r="CY41" i="2"/>
  <c r="BP42" i="2"/>
  <c r="BX42" i="2"/>
  <c r="CF42" i="2"/>
  <c r="CN42" i="2"/>
  <c r="CV42" i="2"/>
  <c r="BP45" i="2"/>
  <c r="BX45" i="2"/>
  <c r="CF45" i="2"/>
  <c r="CN45" i="2"/>
  <c r="CV45" i="2"/>
  <c r="BP46" i="2"/>
  <c r="BX46" i="2"/>
  <c r="CF46" i="2"/>
  <c r="CN46" i="2"/>
  <c r="CV46" i="2"/>
  <c r="DD43" i="2" l="1"/>
  <c r="GI43" i="2" s="1"/>
  <c r="DD44" i="2"/>
  <c r="GI44" i="2" s="1"/>
  <c r="DD39" i="2"/>
  <c r="GI39" i="2" s="1"/>
  <c r="DD40" i="2"/>
  <c r="GI40" i="2" s="1"/>
  <c r="DD42" i="2"/>
  <c r="GI42" i="2" s="1"/>
  <c r="DD33" i="2"/>
  <c r="GI33" i="2" s="1"/>
  <c r="DD31" i="2"/>
  <c r="GI31" i="2" s="1"/>
  <c r="DD41" i="2"/>
  <c r="GI41" i="2" s="1"/>
  <c r="DD35" i="2"/>
  <c r="GI35" i="2" s="1"/>
  <c r="DD34" i="2"/>
  <c r="GI34" i="2" s="1"/>
  <c r="DD36" i="2"/>
  <c r="GI36" i="2" s="1"/>
  <c r="DD45" i="2"/>
  <c r="GI45" i="2" s="1"/>
  <c r="DD32" i="2"/>
  <c r="GI32" i="2" s="1"/>
  <c r="DD37" i="2"/>
  <c r="GI37" i="2" s="1"/>
  <c r="DD46" i="2"/>
  <c r="GI46" i="2" s="1"/>
  <c r="DD38" i="2"/>
  <c r="GI38" i="2" s="1"/>
  <c r="D30" i="3"/>
  <c r="H30" i="3" s="1"/>
  <c r="H4" i="3" l="1"/>
  <c r="H5" i="3"/>
  <c r="H17" i="3"/>
  <c r="H23" i="3"/>
  <c r="H29" i="3"/>
  <c r="H14" i="3"/>
  <c r="H20" i="3"/>
  <c r="H26" i="3"/>
  <c r="H3" i="3"/>
  <c r="H15" i="3"/>
  <c r="H27" i="3"/>
  <c r="H10" i="3"/>
  <c r="H16" i="3"/>
  <c r="H22" i="3"/>
  <c r="H12" i="3"/>
  <c r="H18" i="3"/>
  <c r="H24" i="3"/>
  <c r="H2" i="3"/>
  <c r="H13" i="3"/>
  <c r="H19" i="3"/>
  <c r="H25" i="3"/>
  <c r="L8" i="3" s="1"/>
  <c r="H9" i="3"/>
  <c r="L5" i="3" s="1"/>
  <c r="H21" i="3"/>
  <c r="H28" i="3"/>
  <c r="H7" i="3"/>
  <c r="L9" i="3" s="1"/>
  <c r="H8" i="3"/>
  <c r="H6" i="3"/>
  <c r="L7" i="3" s="1"/>
  <c r="H11" i="3"/>
  <c r="L6" i="3" s="1"/>
  <c r="E31" i="3"/>
  <c r="F31" i="3"/>
  <c r="B31" i="3"/>
  <c r="C31" i="3"/>
  <c r="D31" i="3"/>
  <c r="L10" i="3" l="1"/>
  <c r="M6" i="3" s="1"/>
  <c r="B31" i="2" s="1"/>
  <c r="M5" i="3"/>
  <c r="B38" i="2" s="1"/>
  <c r="M7" i="3"/>
  <c r="B43" i="2" s="1"/>
  <c r="M8" i="3"/>
  <c r="B35" i="2" s="1"/>
  <c r="M9" i="3" l="1"/>
  <c r="B37" i="2" s="1"/>
  <c r="DX47" i="2" s="1"/>
  <c r="M10" i="3"/>
  <c r="GG47" i="2" l="1"/>
  <c r="GE47" i="2"/>
  <c r="GF47" i="2"/>
  <c r="GD47" i="2"/>
  <c r="GC47" i="2"/>
  <c r="GB47" i="2"/>
  <c r="GA47" i="2"/>
  <c r="FY47" i="2"/>
  <c r="FZ47" i="2"/>
  <c r="FX47" i="2"/>
  <c r="FW47" i="2"/>
  <c r="FV47" i="2"/>
  <c r="FU47" i="2"/>
  <c r="FT47" i="2"/>
  <c r="FS47" i="2"/>
  <c r="FQ47" i="2"/>
  <c r="FR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Y47" i="2"/>
  <c r="EZ47" i="2"/>
  <c r="EX47" i="2"/>
  <c r="EW47" i="2"/>
  <c r="EV47" i="2"/>
  <c r="ET47" i="2"/>
  <c r="EU47" i="2"/>
  <c r="ER47" i="2"/>
  <c r="ES47" i="2"/>
  <c r="EQ47" i="2"/>
  <c r="EP47" i="2"/>
  <c r="EO47" i="2"/>
  <c r="EN47" i="2"/>
  <c r="EL47" i="2"/>
  <c r="EM47" i="2"/>
  <c r="EJ47" i="2"/>
  <c r="EK47" i="2"/>
  <c r="EI47" i="2"/>
  <c r="EG47" i="2"/>
  <c r="EH47" i="2"/>
  <c r="DL47" i="2"/>
  <c r="DM47" i="2"/>
  <c r="DY47" i="2"/>
  <c r="EF47" i="2"/>
  <c r="DO47" i="2"/>
  <c r="EE47" i="2"/>
  <c r="ED47" i="2"/>
  <c r="EC47" i="2"/>
  <c r="DF47" i="2"/>
  <c r="DQ47" i="2"/>
  <c r="EB47" i="2"/>
  <c r="AW47" i="2"/>
  <c r="DS47" i="2"/>
  <c r="DU47" i="2"/>
  <c r="DN47" i="2"/>
  <c r="DV47" i="2"/>
  <c r="DP47" i="2"/>
  <c r="EA47" i="2"/>
  <c r="DR47" i="2"/>
  <c r="DZ47" i="2"/>
  <c r="AT47" i="2"/>
  <c r="DK47" i="2"/>
  <c r="DT47" i="2"/>
  <c r="DW47" i="2"/>
  <c r="AI47" i="2"/>
  <c r="BS47" i="2"/>
  <c r="DC47" i="2"/>
  <c r="S47" i="2"/>
  <c r="BC47" i="2"/>
  <c r="CM47" i="2"/>
  <c r="AJ47" i="2"/>
  <c r="H47" i="2"/>
  <c r="AR47" i="2"/>
  <c r="CB47" i="2"/>
  <c r="X47" i="2"/>
  <c r="AG47" i="2"/>
  <c r="BQ47" i="2"/>
  <c r="DA47" i="2"/>
  <c r="BN47" i="2"/>
  <c r="V47" i="2"/>
  <c r="BF47" i="2"/>
  <c r="CP47" i="2"/>
  <c r="AO47" i="2"/>
  <c r="BY47" i="2"/>
  <c r="DI47" i="2"/>
  <c r="Y47" i="2"/>
  <c r="BI47" i="2"/>
  <c r="CS47" i="2"/>
  <c r="AV47" i="2"/>
  <c r="N47" i="2"/>
  <c r="AX47" i="2"/>
  <c r="CH47" i="2"/>
  <c r="CF47" i="2"/>
  <c r="AM47" i="2"/>
  <c r="BW47" i="2"/>
  <c r="DG47" i="2"/>
  <c r="BZ47" i="2"/>
  <c r="AB47" i="2"/>
  <c r="BL47" i="2"/>
  <c r="CV47" i="2"/>
  <c r="K47" i="2"/>
  <c r="AU47" i="2"/>
  <c r="CE47" i="2"/>
  <c r="R47" i="2"/>
  <c r="AE47" i="2"/>
  <c r="BO47" i="2"/>
  <c r="CY47" i="2"/>
  <c r="BH47" i="2"/>
  <c r="T47" i="2"/>
  <c r="BD47" i="2"/>
  <c r="CN47" i="2"/>
  <c r="I47" i="2"/>
  <c r="AS47" i="2"/>
  <c r="CC47" i="2"/>
  <c r="F47" i="2"/>
  <c r="CX47" i="2"/>
  <c r="AH47" i="2"/>
  <c r="BR47" i="2"/>
  <c r="DB47" i="2"/>
  <c r="Q47" i="2"/>
  <c r="BA47" i="2"/>
  <c r="CK47" i="2"/>
  <c r="CR47" i="2"/>
  <c r="AK47" i="2"/>
  <c r="BU47" i="2"/>
  <c r="DE47" i="2"/>
  <c r="BT47" i="2"/>
  <c r="Z47" i="2"/>
  <c r="BJ47" i="2"/>
  <c r="O47" i="2"/>
  <c r="AY47" i="2"/>
  <c r="CI47" i="2"/>
  <c r="AD47" i="2"/>
  <c r="DJ47" i="2"/>
  <c r="AN47" i="2"/>
  <c r="BX47" i="2"/>
  <c r="DH47" i="2"/>
  <c r="W47" i="2"/>
  <c r="BG47" i="2"/>
  <c r="CQ47" i="2"/>
  <c r="G47" i="2"/>
  <c r="CA47" i="2"/>
  <c r="E47" i="2"/>
  <c r="CL47" i="2"/>
  <c r="AF47" i="2"/>
  <c r="CZ47" i="2"/>
  <c r="U47" i="2"/>
  <c r="CO47" i="2"/>
  <c r="AP47" i="2"/>
  <c r="CT47" i="2"/>
  <c r="AQ47" i="2"/>
  <c r="BP47" i="2"/>
  <c r="BE47" i="2"/>
  <c r="J47" i="2"/>
  <c r="P47" i="2"/>
  <c r="BV47" i="2"/>
  <c r="M47" i="2"/>
  <c r="BB47" i="2"/>
  <c r="AL47" i="2"/>
  <c r="CW47" i="2"/>
  <c r="CJ47" i="2"/>
  <c r="CU47" i="2"/>
  <c r="DD47" i="2"/>
  <c r="BM47" i="2"/>
  <c r="CD47" i="2"/>
  <c r="BK47" i="2"/>
  <c r="L47" i="2"/>
  <c r="AC47" i="2"/>
  <c r="AZ47" i="2"/>
  <c r="AA47" i="2"/>
  <c r="CG47" i="2"/>
  <c r="GJ47" i="2" l="1"/>
  <c r="GI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Moemen Ahmadi</author>
  </authors>
  <commentList>
    <comment ref="C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Moemen Ahmadi:</t>
        </r>
        <r>
          <rPr>
            <sz val="9"/>
            <color indexed="81"/>
            <rFont val="Tahoma"/>
            <family val="2"/>
          </rPr>
          <t xml:space="preserve">
https://www.aqua-calc.com/calculate/volume-to-weight</t>
        </r>
      </text>
    </comment>
  </commentList>
</comments>
</file>

<file path=xl/sharedStrings.xml><?xml version="1.0" encoding="utf-8"?>
<sst xmlns="http://schemas.openxmlformats.org/spreadsheetml/2006/main" count="652" uniqueCount="393">
  <si>
    <t>محصول</t>
  </si>
  <si>
    <t>مبدا/مقصد</t>
  </si>
  <si>
    <t>98/10/17‌</t>
  </si>
  <si>
    <t>98/11/04‌</t>
  </si>
  <si>
    <t>98/11/14‌</t>
  </si>
  <si>
    <t>99/01/11‌</t>
  </si>
  <si>
    <t>99/01/14‌</t>
  </si>
  <si>
    <t>99/01/25‌</t>
  </si>
  <si>
    <t>99/01/26‌</t>
  </si>
  <si>
    <t>99/01/29</t>
  </si>
  <si>
    <t>99/02/03‌</t>
  </si>
  <si>
    <t>99/02/05‌</t>
  </si>
  <si>
    <t>99/02/10‌</t>
  </si>
  <si>
    <t>99/02/11</t>
  </si>
  <si>
    <t>99/02/15</t>
  </si>
  <si>
    <t>99/02/19</t>
  </si>
  <si>
    <t>99/02/23</t>
  </si>
  <si>
    <t>99/02/26</t>
  </si>
  <si>
    <t>99/03/02</t>
  </si>
  <si>
    <t>99/03/09</t>
  </si>
  <si>
    <t>99/03/17</t>
  </si>
  <si>
    <t>99/03/23</t>
  </si>
  <si>
    <t>99/03/26</t>
  </si>
  <si>
    <t>99/03/30</t>
  </si>
  <si>
    <t>99/04/11</t>
  </si>
  <si>
    <t>99/04/19</t>
  </si>
  <si>
    <t>99/04/25</t>
  </si>
  <si>
    <t>99/04/31</t>
  </si>
  <si>
    <t>99/05/09</t>
  </si>
  <si>
    <t>99/05/21</t>
  </si>
  <si>
    <t>99/05/28</t>
  </si>
  <si>
    <t>99/06/04</t>
  </si>
  <si>
    <t>99/06/11</t>
  </si>
  <si>
    <t>99/06/19</t>
  </si>
  <si>
    <t>99/06/26</t>
  </si>
  <si>
    <t>99/06/31</t>
  </si>
  <si>
    <t>99/07/04</t>
  </si>
  <si>
    <t>99/07/08</t>
  </si>
  <si>
    <t>99/07/15</t>
  </si>
  <si>
    <t>99/07/18</t>
  </si>
  <si>
    <t>99/07/24</t>
  </si>
  <si>
    <t>99/07/28</t>
  </si>
  <si>
    <t>99/07/12</t>
  </si>
  <si>
    <t>99/08/16</t>
  </si>
  <si>
    <t>99/08/23</t>
  </si>
  <si>
    <t>99/09/11</t>
  </si>
  <si>
    <t>99/09/14</t>
  </si>
  <si>
    <t>99/09/19</t>
  </si>
  <si>
    <t>99/09/21</t>
  </si>
  <si>
    <t>99/10/01</t>
  </si>
  <si>
    <t>99/10/08</t>
  </si>
  <si>
    <t>99/10/10</t>
  </si>
  <si>
    <t>99/10/15</t>
  </si>
  <si>
    <t>99/10/18</t>
  </si>
  <si>
    <t>99/10/24</t>
  </si>
  <si>
    <t>99/11/01</t>
  </si>
  <si>
    <t>99/11/10</t>
  </si>
  <si>
    <t>99/11/17</t>
  </si>
  <si>
    <t>99/11/24</t>
  </si>
  <si>
    <t>99/11/29</t>
  </si>
  <si>
    <t>99/12/08</t>
  </si>
  <si>
    <t>99/12/15</t>
  </si>
  <si>
    <t>99/12/25</t>
  </si>
  <si>
    <t>1400/01/03</t>
  </si>
  <si>
    <t>1400/01/06</t>
  </si>
  <si>
    <t>1400/01/12</t>
  </si>
  <si>
    <t>1400/01/26</t>
  </si>
  <si>
    <t>1400/02/07</t>
  </si>
  <si>
    <t>1400/02/10</t>
  </si>
  <si>
    <t>1400/02/14</t>
  </si>
  <si>
    <t>1400/02/17</t>
  </si>
  <si>
    <t>1400/02/24</t>
  </si>
  <si>
    <t>1400/02/31</t>
  </si>
  <si>
    <t>1400/03/07</t>
  </si>
  <si>
    <t>1400/03/14</t>
  </si>
  <si>
    <t>1400/03/21</t>
  </si>
  <si>
    <t>1400/03/28</t>
  </si>
  <si>
    <t>1400/04/04</t>
  </si>
  <si>
    <t>1400/04/14</t>
  </si>
  <si>
    <t>1400/04/21</t>
  </si>
  <si>
    <t>1400/05/01</t>
  </si>
  <si>
    <t>1400/05/05</t>
  </si>
  <si>
    <t>1400/05/08</t>
  </si>
  <si>
    <t>نفت برنت</t>
  </si>
  <si>
    <t>PAAAA00</t>
  </si>
  <si>
    <t>نفتا</t>
  </si>
  <si>
    <t>فوب خلیج فارس</t>
  </si>
  <si>
    <t>AAICY00</t>
  </si>
  <si>
    <t>بنزین بدون سرب 95</t>
  </si>
  <si>
    <t>PJAAA00</t>
  </si>
  <si>
    <t>نفت سفید</t>
  </si>
  <si>
    <t>AAIDT00</t>
  </si>
  <si>
    <t>گازوئیل 10ppmگوگرد</t>
  </si>
  <si>
    <t>PUABE00</t>
  </si>
  <si>
    <t>نفت کوره سولفور بالا 180CST</t>
  </si>
  <si>
    <t>AAIDC00</t>
  </si>
  <si>
    <t>نفت کوره سولفور بالا 380CST</t>
  </si>
  <si>
    <t>PHALF00</t>
  </si>
  <si>
    <t>ام تی بی ای</t>
  </si>
  <si>
    <t>فوب سنگاپور</t>
  </si>
  <si>
    <t>AARBB00</t>
  </si>
  <si>
    <t>میعانات گازی دارای گوگرد پایین</t>
  </si>
  <si>
    <t>قطر</t>
  </si>
  <si>
    <t>AARAV00</t>
  </si>
  <si>
    <t>میعانات گازی</t>
  </si>
  <si>
    <t>پارس جنوبی</t>
  </si>
  <si>
    <t>منبع: Platts</t>
  </si>
  <si>
    <t>1400/05/15</t>
  </si>
  <si>
    <t>1400/05/22</t>
  </si>
  <si>
    <t>1400/05/29</t>
  </si>
  <si>
    <t>1400/06/05</t>
  </si>
  <si>
    <t>1400/06/12</t>
  </si>
  <si>
    <t>1400/06/26</t>
  </si>
  <si>
    <t>1400/06/19</t>
  </si>
  <si>
    <t>نفت عمان</t>
  </si>
  <si>
    <t>نفت دوبی</t>
  </si>
  <si>
    <t>AAYNA00</t>
  </si>
  <si>
    <t>PGAEY00</t>
  </si>
  <si>
    <t>1400/07/04</t>
  </si>
  <si>
    <t>1400/07/22</t>
  </si>
  <si>
    <t>1400/07/15</t>
  </si>
  <si>
    <t>1400/07/30</t>
  </si>
  <si>
    <t>1400/08/07</t>
  </si>
  <si>
    <t>1400/08/14</t>
  </si>
  <si>
    <t>1400/08/21</t>
  </si>
  <si>
    <t>1400/08/27</t>
  </si>
  <si>
    <t>1400/09/05</t>
  </si>
  <si>
    <t>1400/09/12</t>
  </si>
  <si>
    <t>1400/09/19</t>
  </si>
  <si>
    <t>1400/09/26</t>
  </si>
  <si>
    <t>1400/10/03</t>
  </si>
  <si>
    <t>1400/10/10</t>
  </si>
  <si>
    <t>1400/10/17</t>
  </si>
  <si>
    <t>1400/10/24</t>
  </si>
  <si>
    <t>1400/11/01</t>
  </si>
  <si>
    <t>2021/03/23</t>
  </si>
  <si>
    <t>2021/03/26</t>
  </si>
  <si>
    <t>2021/04/01</t>
  </si>
  <si>
    <t>2021/04/09</t>
  </si>
  <si>
    <t>2021/04/15</t>
  </si>
  <si>
    <t>2021/04/27</t>
  </si>
  <si>
    <t>2021/04/30</t>
  </si>
  <si>
    <t>2021/05/04</t>
  </si>
  <si>
    <t>2021/05/07</t>
  </si>
  <si>
    <t>2021/05/14</t>
  </si>
  <si>
    <t>2021/05/21</t>
  </si>
  <si>
    <t>2021/05/28</t>
  </si>
  <si>
    <t>2021/06/04</t>
  </si>
  <si>
    <t>2021/06/11</t>
  </si>
  <si>
    <t>2021/06/18</t>
  </si>
  <si>
    <t>2021/06/21</t>
  </si>
  <si>
    <t>2021/06/25</t>
  </si>
  <si>
    <t>2021/07/05</t>
  </si>
  <si>
    <t>2021/07/12</t>
  </si>
  <si>
    <t>2021/07/23</t>
  </si>
  <si>
    <t>2021/07/27</t>
  </si>
  <si>
    <t>2021/07/30</t>
  </si>
  <si>
    <t>2021/08/06</t>
  </si>
  <si>
    <t>2021/08/13</t>
  </si>
  <si>
    <t>2021/08/20</t>
  </si>
  <si>
    <t>2021/08/27</t>
  </si>
  <si>
    <t>2021/09/03</t>
  </si>
  <si>
    <t>2021/09/10</t>
  </si>
  <si>
    <t>2021/09/17</t>
  </si>
  <si>
    <t>2021/09/24</t>
  </si>
  <si>
    <t>2021/10/01</t>
  </si>
  <si>
    <t>2021/10/07</t>
  </si>
  <si>
    <t>2021/10/15</t>
  </si>
  <si>
    <t>2021/10/22</t>
  </si>
  <si>
    <t>2021/10/29</t>
  </si>
  <si>
    <t>2021/11/05</t>
  </si>
  <si>
    <t>2021/11/12</t>
  </si>
  <si>
    <t>2021/11/18</t>
  </si>
  <si>
    <t>2021/11/26</t>
  </si>
  <si>
    <t>2021/12/03</t>
  </si>
  <si>
    <t>2021/12/10</t>
  </si>
  <si>
    <t>2021/12/17</t>
  </si>
  <si>
    <t>2021/12/24</t>
  </si>
  <si>
    <t>2021/12/31</t>
  </si>
  <si>
    <t>2022/01/07</t>
  </si>
  <si>
    <t>2022/01/14</t>
  </si>
  <si>
    <t>2022/01/21</t>
  </si>
  <si>
    <t>2022/01/28</t>
  </si>
  <si>
    <t>1400/01/20</t>
  </si>
  <si>
    <t>1400/03/31</t>
  </si>
  <si>
    <t>1400/07/09</t>
  </si>
  <si>
    <t>1400/11/08</t>
  </si>
  <si>
    <t>متوسط نفت</t>
  </si>
  <si>
    <t>PGAEZ00</t>
  </si>
  <si>
    <t>بنزین بدون سرب 91</t>
  </si>
  <si>
    <t>بنزین بدون سرب 92</t>
  </si>
  <si>
    <t>AASGJ00</t>
  </si>
  <si>
    <t>گازوئیل 50ppmگوگرد</t>
  </si>
  <si>
    <t>AAFEZ00</t>
  </si>
  <si>
    <t>گازوئیل 500ppmگوگرد</t>
  </si>
  <si>
    <t>AACUA00</t>
  </si>
  <si>
    <t>گازوئیل 2500ppmگوگرد</t>
  </si>
  <si>
    <t>POAAT00</t>
  </si>
  <si>
    <t>گازوئیل 5000ppmگوگرد</t>
  </si>
  <si>
    <t>1400/11/15</t>
  </si>
  <si>
    <t>2022/02/04</t>
  </si>
  <si>
    <t>میانگین 1400</t>
  </si>
  <si>
    <t>شاخص کرک اسپرد وزنی ایران</t>
  </si>
  <si>
    <t>شبندر</t>
  </si>
  <si>
    <t>سایر</t>
  </si>
  <si>
    <t>هیدروژن</t>
  </si>
  <si>
    <t>وکیوم باتوم</t>
  </si>
  <si>
    <t>نفت کوره</t>
  </si>
  <si>
    <t>گوگرد</t>
  </si>
  <si>
    <t>نفت گاز</t>
  </si>
  <si>
    <t>بنزین</t>
  </si>
  <si>
    <t>آیزوریسایکل</t>
  </si>
  <si>
    <t>سوخت سنگین جت (ATK)</t>
  </si>
  <si>
    <t>سوخت سبک جت (JP4)</t>
  </si>
  <si>
    <t>گاز مایع /پروپان</t>
  </si>
  <si>
    <t>روغن خام</t>
  </si>
  <si>
    <t>حلالها</t>
  </si>
  <si>
    <t>مخلوط آروماتیک های سبک</t>
  </si>
  <si>
    <t>هیدرو کربورهای بدون شاخه</t>
  </si>
  <si>
    <t>مخلوط آوماتیک های سبک</t>
  </si>
  <si>
    <t>شپنا</t>
  </si>
  <si>
    <t>پروپان</t>
  </si>
  <si>
    <t>وکیوم سلاپس</t>
  </si>
  <si>
    <t>لوبکات سنگین</t>
  </si>
  <si>
    <t>شتران</t>
  </si>
  <si>
    <t>شبریز</t>
  </si>
  <si>
    <t>شاوان</t>
  </si>
  <si>
    <t>بوتان</t>
  </si>
  <si>
    <t>روغن پایه</t>
  </si>
  <si>
    <t>بنزن</t>
  </si>
  <si>
    <t>ریفرمیت</t>
  </si>
  <si>
    <t>آیزوفید</t>
  </si>
  <si>
    <t>سوخت هوایی</t>
  </si>
  <si>
    <t>روغن موتور</t>
  </si>
  <si>
    <t>شراز</t>
  </si>
  <si>
    <t>2022/03/11</t>
  </si>
  <si>
    <t>1400/12/19</t>
  </si>
  <si>
    <t>2022/02/25</t>
  </si>
  <si>
    <t>1400/12/06</t>
  </si>
  <si>
    <t>2022/03/04</t>
  </si>
  <si>
    <t>1400/12/13</t>
  </si>
  <si>
    <t>2022/02/18</t>
  </si>
  <si>
    <t>2022/02/11</t>
  </si>
  <si>
    <t>1400/11/29</t>
  </si>
  <si>
    <t>1400/11/22</t>
  </si>
  <si>
    <t>2022/03/18</t>
  </si>
  <si>
    <t>2022/03/25</t>
  </si>
  <si>
    <t>2022/04/01</t>
  </si>
  <si>
    <t>1401/01/12</t>
  </si>
  <si>
    <t>1401/01/05</t>
  </si>
  <si>
    <t>1400/12/27</t>
  </si>
  <si>
    <t>سبدگردان هامرز</t>
  </si>
  <si>
    <t>2022/04/08</t>
  </si>
  <si>
    <t>1401/01/19</t>
  </si>
  <si>
    <t>2022/04/14</t>
  </si>
  <si>
    <t>1401/01/25</t>
  </si>
  <si>
    <t>1401/02/02</t>
  </si>
  <si>
    <t>2022/04/22</t>
  </si>
  <si>
    <t>میانگین 1401</t>
  </si>
  <si>
    <t>2022/04/29</t>
  </si>
  <si>
    <t>1401/02/09</t>
  </si>
  <si>
    <t>قیمت محصولات نفتی</t>
  </si>
  <si>
    <t>2022/05/06</t>
  </si>
  <si>
    <t>1401/02/16</t>
  </si>
  <si>
    <t>کرک اسپرد محصولات نفتی</t>
  </si>
  <si>
    <t>1401/02/23</t>
  </si>
  <si>
    <t>2022/05/13</t>
  </si>
  <si>
    <t>کرک اسپرد محصولات نفتی نسبت به میعانات</t>
  </si>
  <si>
    <t>2022/05/20</t>
  </si>
  <si>
    <t>1401/02/30</t>
  </si>
  <si>
    <t>2022/05/27</t>
  </si>
  <si>
    <t>1401/03/06</t>
  </si>
  <si>
    <t>2022/06/03</t>
  </si>
  <si>
    <t>1401/03/13</t>
  </si>
  <si>
    <t>2022/06/10</t>
  </si>
  <si>
    <t>1401/03/20</t>
  </si>
  <si>
    <t>2022/06/17</t>
  </si>
  <si>
    <t>1401/03/27</t>
  </si>
  <si>
    <t>2022/06/24</t>
  </si>
  <si>
    <t>1401/04/03</t>
  </si>
  <si>
    <t>2022/07/01</t>
  </si>
  <si>
    <t>1401/04/10</t>
  </si>
  <si>
    <t>2022/07/08</t>
  </si>
  <si>
    <t>1401/04/17</t>
  </si>
  <si>
    <t>2022/07/15</t>
  </si>
  <si>
    <t>1401/04/24</t>
  </si>
  <si>
    <t>2022/07/22</t>
  </si>
  <si>
    <t>1401/04/31</t>
  </si>
  <si>
    <t>2022/07/29</t>
  </si>
  <si>
    <t>1401/05/07</t>
  </si>
  <si>
    <t>1401/05/14</t>
  </si>
  <si>
    <t>1401/05/21</t>
  </si>
  <si>
    <t>2022/08/05</t>
  </si>
  <si>
    <t>2022/08/12</t>
  </si>
  <si>
    <t>1401/05/28</t>
  </si>
  <si>
    <t>2022/08/19</t>
  </si>
  <si>
    <t>2022/08/26</t>
  </si>
  <si>
    <t>1401/06/04</t>
  </si>
  <si>
    <t>2022/09/02</t>
  </si>
  <si>
    <t>1401/06/11</t>
  </si>
  <si>
    <t>2022/09/09</t>
  </si>
  <si>
    <t>1401/06/18</t>
  </si>
  <si>
    <t>2022/09/16</t>
  </si>
  <si>
    <t>1401/06/25</t>
  </si>
  <si>
    <t>2022/09/23</t>
  </si>
  <si>
    <t>1401/07/01</t>
  </si>
  <si>
    <t>1401/07/08</t>
  </si>
  <si>
    <t>2022/09/30</t>
  </si>
  <si>
    <t>2022/10/07</t>
  </si>
  <si>
    <t>1401/07/15</t>
  </si>
  <si>
    <t>2022/10/14</t>
  </si>
  <si>
    <t>1401/07/22</t>
  </si>
  <si>
    <t>2022/10/21</t>
  </si>
  <si>
    <t>1401/07/29</t>
  </si>
  <si>
    <t>2022/10/28</t>
  </si>
  <si>
    <t>1401/08/06</t>
  </si>
  <si>
    <t>2022/11/04</t>
  </si>
  <si>
    <t>1401/08/13</t>
  </si>
  <si>
    <t>2022/11/11</t>
  </si>
  <si>
    <t>1401/08/20</t>
  </si>
  <si>
    <t>1401/08/27</t>
  </si>
  <si>
    <t>2022/11/18</t>
  </si>
  <si>
    <t>1401/09/04</t>
  </si>
  <si>
    <t>2022/11/25</t>
  </si>
  <si>
    <t>1401/09/11</t>
  </si>
  <si>
    <t>2022/12/02</t>
  </si>
  <si>
    <t>2022/12/09</t>
  </si>
  <si>
    <t>1401/09/18</t>
  </si>
  <si>
    <t>1401/09/25</t>
  </si>
  <si>
    <t>2022/12/16</t>
  </si>
  <si>
    <t>2022/12/23</t>
  </si>
  <si>
    <t>1401/10/02</t>
  </si>
  <si>
    <t>2022/12/30</t>
  </si>
  <si>
    <t>1401/10/09</t>
  </si>
  <si>
    <t>2023/01/06</t>
  </si>
  <si>
    <t>1401/10/16</t>
  </si>
  <si>
    <t>2023/01/13</t>
  </si>
  <si>
    <t>1401/10/23</t>
  </si>
  <si>
    <t>2023/01/20</t>
  </si>
  <si>
    <t>1401/10/30</t>
  </si>
  <si>
    <t>2023/01/27</t>
  </si>
  <si>
    <t>1401/11/07</t>
  </si>
  <si>
    <t>2023/02/03</t>
  </si>
  <si>
    <t>1401/11/14</t>
  </si>
  <si>
    <t>1401/11/21</t>
  </si>
  <si>
    <t>2023/02/10</t>
  </si>
  <si>
    <t>1401/11/28</t>
  </si>
  <si>
    <t>2023/02/17</t>
  </si>
  <si>
    <t>1401/12/05</t>
  </si>
  <si>
    <t>2023/02/24</t>
  </si>
  <si>
    <t>2023/03/03</t>
  </si>
  <si>
    <t>1401/12/12</t>
  </si>
  <si>
    <t>1401/12/19</t>
  </si>
  <si>
    <t>2023/03/10</t>
  </si>
  <si>
    <t>2023/03/17</t>
  </si>
  <si>
    <t>1401/12/26</t>
  </si>
  <si>
    <t>2023/03/24</t>
  </si>
  <si>
    <t>2023/03/31</t>
  </si>
  <si>
    <t>میانگین 1402</t>
  </si>
  <si>
    <t>1402/01/11</t>
  </si>
  <si>
    <t>1402/01/04</t>
  </si>
  <si>
    <t>2023/04/07</t>
  </si>
  <si>
    <t>1402/01/18</t>
  </si>
  <si>
    <t>2023/04/14</t>
  </si>
  <si>
    <t>1402/01/25</t>
  </si>
  <si>
    <t>1402/02/01</t>
  </si>
  <si>
    <t>2023/04/21</t>
  </si>
  <si>
    <t>1402/02/08</t>
  </si>
  <si>
    <t>2023/04/28</t>
  </si>
  <si>
    <t>1402/02/15</t>
  </si>
  <si>
    <t>2023/05/05</t>
  </si>
  <si>
    <t>1402/02/22</t>
  </si>
  <si>
    <t>2023/05/12</t>
  </si>
  <si>
    <t>1402/02/29</t>
  </si>
  <si>
    <t>2023/05/19</t>
  </si>
  <si>
    <t>1402/03/05</t>
  </si>
  <si>
    <t>2023/05/26</t>
  </si>
  <si>
    <t>1402/03/12</t>
  </si>
  <si>
    <t>1402/03/19</t>
  </si>
  <si>
    <t>2023/06/09</t>
  </si>
  <si>
    <t>2023/06/02</t>
  </si>
  <si>
    <t>1402/03/26</t>
  </si>
  <si>
    <t>2023/06/16</t>
  </si>
  <si>
    <t>1402/04/02</t>
  </si>
  <si>
    <t>2023/06/23</t>
  </si>
  <si>
    <t>1402/04/09</t>
  </si>
  <si>
    <t>1402/04/16</t>
  </si>
  <si>
    <t>2023/06/30</t>
  </si>
  <si>
    <t>2023/07/07</t>
  </si>
  <si>
    <t>1402/04/23</t>
  </si>
  <si>
    <t>2023/07/14</t>
  </si>
  <si>
    <t>1402/04/30</t>
  </si>
  <si>
    <t>2023/07/21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</si>
</sst>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3000401]0"/>
    <numFmt numFmtId="165" formatCode="#,##0.0"/>
  </numFmts>
  <fonts count="2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b/>
      <sz val="16"/>
      <color theme="1" tint="4.9989318521683403E-2"/>
      <name val="B Mitra"/>
      <charset val="178"/>
    </font>
    <font>
      <b/>
      <sz val="16"/>
      <color theme="1"/>
      <name val="B Mitra"/>
      <charset val="178"/>
    </font>
    <font>
      <b/>
      <sz val="16"/>
      <color theme="0"/>
      <name val="B Mitra"/>
      <charset val="178"/>
    </font>
    <font>
      <sz val="14"/>
      <color theme="1"/>
      <name val="Calibri"/>
      <family val="2"/>
      <charset val="178"/>
      <scheme val="minor"/>
    </font>
    <font>
      <b/>
      <sz val="18"/>
      <color theme="1"/>
      <name val="B Nazanin"/>
      <charset val="178"/>
    </font>
    <font>
      <sz val="18"/>
      <color theme="1"/>
      <name val="B Nazanin"/>
      <charset val="178"/>
    </font>
    <font>
      <b/>
      <sz val="18"/>
      <color theme="1"/>
      <name val="B Mitra"/>
      <charset val="178"/>
    </font>
    <font>
      <sz val="18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2  Nazanin"/>
      <charset val="178"/>
    </font>
    <font>
      <b/>
      <sz val="18"/>
      <color theme="1"/>
      <name val="Calibri"/>
      <family val="2"/>
      <scheme val="minor"/>
    </font>
    <font>
      <b/>
      <sz val="20"/>
      <color theme="1"/>
      <name val="B Nazanin"/>
      <charset val="178"/>
    </font>
    <font>
      <b/>
      <sz val="20"/>
      <color theme="1"/>
      <name val="B Mitra"/>
      <charset val="178"/>
    </font>
    <font>
      <b/>
      <sz val="11"/>
      <color theme="1"/>
      <name val="Calibri"/>
      <family val="2"/>
      <scheme val="minor"/>
    </font>
    <font>
      <b/>
      <sz val="16"/>
      <color rgb="FFFF0000"/>
      <name val="B Mitra"/>
      <charset val="178"/>
    </font>
    <font>
      <sz val="14"/>
      <color theme="1"/>
      <name val="2  Nazanin"/>
      <charset val="178"/>
    </font>
    <font>
      <b/>
      <sz val="16"/>
      <name val="B Mitra"/>
      <charset val="178"/>
    </font>
    <font>
      <sz val="8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2" tint="-0.2499465926084170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164" fontId="1" fillId="0" borderId="0"/>
    <xf numFmtId="0" fontId="1" fillId="0" borderId="0"/>
    <xf numFmtId="9" fontId="1" fillId="0" borderId="0" applyFont="0" applyFill="0" applyBorder="0" applyAlignment="0" applyProtection="0"/>
  </cellStyleXfs>
  <cellXfs count="130">
    <xf numFmtId="164" fontId="0" fillId="0" borderId="0" xfId="0"/>
    <xf numFmtId="165" fontId="8" fillId="0" borderId="1" xfId="1" applyNumberFormat="1" applyFont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165" fontId="8" fillId="0" borderId="14" xfId="1" applyNumberFormat="1" applyFont="1" applyBorder="1" applyAlignment="1">
      <alignment horizontal="center" vertical="center"/>
    </xf>
    <xf numFmtId="165" fontId="8" fillId="0" borderId="15" xfId="1" applyNumberFormat="1" applyFont="1" applyBorder="1" applyAlignment="1">
      <alignment horizontal="center" vertical="center"/>
    </xf>
    <xf numFmtId="165" fontId="8" fillId="0" borderId="15" xfId="1" applyNumberFormat="1" applyFont="1" applyFill="1" applyBorder="1" applyAlignment="1">
      <alignment horizontal="center" vertical="center"/>
    </xf>
    <xf numFmtId="164" fontId="9" fillId="0" borderId="0" xfId="2" applyFont="1" applyAlignment="1">
      <alignment horizontal="center" vertical="center" readingOrder="2"/>
    </xf>
    <xf numFmtId="165" fontId="8" fillId="4" borderId="14" xfId="2" applyNumberFormat="1" applyFont="1" applyFill="1" applyBorder="1" applyAlignment="1">
      <alignment horizontal="center" vertical="center"/>
    </xf>
    <xf numFmtId="165" fontId="8" fillId="4" borderId="14" xfId="1" applyNumberFormat="1" applyFont="1" applyFill="1" applyBorder="1" applyAlignment="1">
      <alignment horizontal="center" vertical="center"/>
    </xf>
    <xf numFmtId="165" fontId="8" fillId="4" borderId="15" xfId="1" applyNumberFormat="1" applyFont="1" applyFill="1" applyBorder="1" applyAlignment="1">
      <alignment horizontal="center" vertical="center"/>
    </xf>
    <xf numFmtId="165" fontId="8" fillId="4" borderId="22" xfId="1" applyNumberFormat="1" applyFont="1" applyFill="1" applyBorder="1" applyAlignment="1">
      <alignment horizontal="center" vertical="center"/>
    </xf>
    <xf numFmtId="165" fontId="7" fillId="2" borderId="13" xfId="2" applyNumberFormat="1" applyFont="1" applyFill="1" applyBorder="1" applyAlignment="1">
      <alignment horizontal="center" vertical="center"/>
    </xf>
    <xf numFmtId="165" fontId="7" fillId="2" borderId="14" xfId="2" applyNumberFormat="1" applyFont="1" applyFill="1" applyBorder="1" applyAlignment="1">
      <alignment horizontal="center" vertical="center"/>
    </xf>
    <xf numFmtId="165" fontId="8" fillId="2" borderId="14" xfId="2" applyNumberFormat="1" applyFont="1" applyFill="1" applyBorder="1" applyAlignment="1">
      <alignment horizontal="center" vertical="center"/>
    </xf>
    <xf numFmtId="165" fontId="8" fillId="0" borderId="14" xfId="2" applyNumberFormat="1" applyFont="1" applyBorder="1" applyAlignment="1">
      <alignment horizontal="center" vertical="center"/>
    </xf>
    <xf numFmtId="165" fontId="8" fillId="2" borderId="1" xfId="2" applyNumberFormat="1" applyFont="1" applyFill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165" fontId="7" fillId="2" borderId="8" xfId="2" applyNumberFormat="1" applyFont="1" applyFill="1" applyBorder="1" applyAlignment="1">
      <alignment horizontal="center" vertical="center"/>
    </xf>
    <xf numFmtId="165" fontId="7" fillId="2" borderId="1" xfId="2" applyNumberFormat="1" applyFont="1" applyFill="1" applyBorder="1" applyAlignment="1">
      <alignment horizontal="center" vertical="center"/>
    </xf>
    <xf numFmtId="165" fontId="7" fillId="2" borderId="9" xfId="2" applyNumberFormat="1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center" vertical="center"/>
    </xf>
    <xf numFmtId="165" fontId="8" fillId="0" borderId="5" xfId="2" applyNumberFormat="1" applyFont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center" vertical="center"/>
    </xf>
    <xf numFmtId="165" fontId="7" fillId="2" borderId="7" xfId="2" applyNumberFormat="1" applyFont="1" applyFill="1" applyBorder="1" applyAlignment="1">
      <alignment horizontal="center" vertical="center"/>
    </xf>
    <xf numFmtId="165" fontId="8" fillId="2" borderId="7" xfId="2" applyNumberFormat="1" applyFont="1" applyFill="1" applyBorder="1" applyAlignment="1">
      <alignment horizontal="center" vertical="center"/>
    </xf>
    <xf numFmtId="165" fontId="8" fillId="0" borderId="7" xfId="2" applyNumberFormat="1" applyFont="1" applyBorder="1" applyAlignment="1">
      <alignment horizontal="center" vertical="center"/>
    </xf>
    <xf numFmtId="164" fontId="4" fillId="0" borderId="0" xfId="2" applyFont="1" applyAlignment="1">
      <alignment horizontal="center" vertical="center"/>
    </xf>
    <xf numFmtId="164" fontId="1" fillId="0" borderId="0" xfId="2" applyAlignment="1">
      <alignment horizontal="center" vertical="center"/>
    </xf>
    <xf numFmtId="164" fontId="2" fillId="0" borderId="0" xfId="2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4" fontId="6" fillId="0" borderId="0" xfId="2" applyFont="1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164" fontId="4" fillId="0" borderId="32" xfId="2" applyFont="1" applyBorder="1" applyAlignment="1">
      <alignment horizontal="center" vertical="center"/>
    </xf>
    <xf numFmtId="164" fontId="4" fillId="0" borderId="33" xfId="2" applyFont="1" applyBorder="1" applyAlignment="1">
      <alignment horizontal="center" vertical="center"/>
    </xf>
    <xf numFmtId="165" fontId="4" fillId="0" borderId="34" xfId="2" applyNumberFormat="1" applyFont="1" applyBorder="1" applyAlignment="1">
      <alignment horizontal="center" vertical="center"/>
    </xf>
    <xf numFmtId="164" fontId="4" fillId="0" borderId="0" xfId="2" applyFont="1" applyAlignment="1">
      <alignment horizontal="center" vertical="center" readingOrder="2"/>
    </xf>
    <xf numFmtId="164" fontId="1" fillId="0" borderId="16" xfId="2" applyBorder="1" applyAlignment="1">
      <alignment horizontal="center" vertical="center"/>
    </xf>
    <xf numFmtId="164" fontId="13" fillId="0" borderId="0" xfId="0" applyFont="1" applyAlignment="1">
      <alignment horizontal="center" vertical="center"/>
    </xf>
    <xf numFmtId="164" fontId="13" fillId="7" borderId="37" xfId="0" applyFont="1" applyFill="1" applyBorder="1" applyAlignment="1">
      <alignment horizontal="center" vertical="center"/>
    </xf>
    <xf numFmtId="9" fontId="13" fillId="0" borderId="0" xfId="4" applyFont="1" applyAlignment="1">
      <alignment horizontal="center" vertical="center"/>
    </xf>
    <xf numFmtId="9" fontId="13" fillId="8" borderId="37" xfId="4" applyFont="1" applyFill="1" applyBorder="1" applyAlignment="1">
      <alignment horizontal="center" vertical="center"/>
    </xf>
    <xf numFmtId="3" fontId="13" fillId="7" borderId="39" xfId="0" applyNumberFormat="1" applyFont="1" applyFill="1" applyBorder="1" applyAlignment="1">
      <alignment horizontal="center" vertical="center"/>
    </xf>
    <xf numFmtId="164" fontId="13" fillId="0" borderId="2" xfId="0" applyFont="1" applyBorder="1" applyAlignment="1">
      <alignment horizontal="center" vertical="center"/>
    </xf>
    <xf numFmtId="3" fontId="13" fillId="0" borderId="19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3" fillId="0" borderId="26" xfId="0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  <xf numFmtId="3" fontId="13" fillId="0" borderId="17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164" fontId="13" fillId="9" borderId="30" xfId="0" applyFont="1" applyFill="1" applyBorder="1" applyAlignment="1">
      <alignment horizontal="center" vertical="center"/>
    </xf>
    <xf numFmtId="164" fontId="13" fillId="9" borderId="31" xfId="0" applyFont="1" applyFill="1" applyBorder="1" applyAlignment="1">
      <alignment horizontal="center" vertical="center"/>
    </xf>
    <xf numFmtId="164" fontId="13" fillId="9" borderId="32" xfId="0" applyFont="1" applyFill="1" applyBorder="1" applyAlignment="1">
      <alignment horizontal="center" vertical="center"/>
    </xf>
    <xf numFmtId="164" fontId="13" fillId="10" borderId="0" xfId="0" applyFont="1" applyFill="1" applyAlignment="1">
      <alignment horizontal="center" vertical="center"/>
    </xf>
    <xf numFmtId="9" fontId="13" fillId="0" borderId="23" xfId="4" applyFont="1" applyBorder="1" applyAlignment="1">
      <alignment horizontal="center" vertical="center"/>
    </xf>
    <xf numFmtId="9" fontId="13" fillId="0" borderId="24" xfId="4" applyFont="1" applyBorder="1" applyAlignment="1">
      <alignment horizontal="center" vertical="center"/>
    </xf>
    <xf numFmtId="9" fontId="13" fillId="0" borderId="25" xfId="4" applyFont="1" applyBorder="1" applyAlignment="1">
      <alignment horizontal="center" vertical="center"/>
    </xf>
    <xf numFmtId="9" fontId="13" fillId="0" borderId="16" xfId="4" applyFont="1" applyBorder="1" applyAlignment="1">
      <alignment horizontal="center" vertical="center"/>
    </xf>
    <xf numFmtId="9" fontId="13" fillId="0" borderId="28" xfId="4" applyFont="1" applyBorder="1" applyAlignment="1">
      <alignment horizontal="center" vertical="center"/>
    </xf>
    <xf numFmtId="164" fontId="13" fillId="0" borderId="19" xfId="0" applyFont="1" applyBorder="1" applyAlignment="1">
      <alignment horizontal="center" vertical="center"/>
    </xf>
    <xf numFmtId="9" fontId="13" fillId="0" borderId="0" xfId="4" applyFont="1" applyBorder="1" applyAlignment="1">
      <alignment horizontal="center" vertical="center"/>
    </xf>
    <xf numFmtId="9" fontId="13" fillId="0" borderId="26" xfId="4" applyFont="1" applyBorder="1" applyAlignment="1">
      <alignment horizontal="center" vertical="center"/>
    </xf>
    <xf numFmtId="164" fontId="13" fillId="0" borderId="4" xfId="0" applyFont="1" applyBorder="1" applyAlignment="1">
      <alignment horizontal="center" vertical="center"/>
    </xf>
    <xf numFmtId="9" fontId="13" fillId="0" borderId="17" xfId="4" applyFont="1" applyBorder="1" applyAlignment="1">
      <alignment horizontal="center" vertical="center"/>
    </xf>
    <xf numFmtId="9" fontId="13" fillId="0" borderId="29" xfId="4" applyFont="1" applyBorder="1" applyAlignment="1">
      <alignment horizontal="center" vertical="center"/>
    </xf>
    <xf numFmtId="9" fontId="14" fillId="0" borderId="0" xfId="4" applyFont="1" applyAlignment="1">
      <alignment horizontal="center" vertical="center"/>
    </xf>
    <xf numFmtId="165" fontId="7" fillId="2" borderId="40" xfId="2" applyNumberFormat="1" applyFont="1" applyFill="1" applyBorder="1" applyAlignment="1">
      <alignment horizontal="center" vertical="center"/>
    </xf>
    <xf numFmtId="165" fontId="7" fillId="2" borderId="41" xfId="2" applyNumberFormat="1" applyFont="1" applyFill="1" applyBorder="1" applyAlignment="1">
      <alignment horizontal="center" vertical="center"/>
    </xf>
    <xf numFmtId="165" fontId="8" fillId="2" borderId="41" xfId="2" applyNumberFormat="1" applyFont="1" applyFill="1" applyBorder="1" applyAlignment="1">
      <alignment horizontal="center" vertical="center"/>
    </xf>
    <xf numFmtId="165" fontId="8" fillId="0" borderId="41" xfId="2" applyNumberFormat="1" applyFont="1" applyBorder="1" applyAlignment="1">
      <alignment horizontal="center" vertical="center"/>
    </xf>
    <xf numFmtId="165" fontId="8" fillId="0" borderId="42" xfId="1" applyNumberFormat="1" applyFont="1" applyBorder="1" applyAlignment="1">
      <alignment horizontal="center" vertical="center"/>
    </xf>
    <xf numFmtId="165" fontId="15" fillId="0" borderId="44" xfId="1" applyNumberFormat="1" applyFont="1" applyBorder="1" applyAlignment="1">
      <alignment horizontal="center" vertical="center"/>
    </xf>
    <xf numFmtId="165" fontId="16" fillId="0" borderId="38" xfId="2" applyNumberFormat="1" applyFont="1" applyBorder="1" applyAlignment="1">
      <alignment horizontal="center" vertical="center"/>
    </xf>
    <xf numFmtId="164" fontId="17" fillId="0" borderId="0" xfId="2" applyFont="1" applyAlignment="1">
      <alignment horizontal="center" vertical="center"/>
    </xf>
    <xf numFmtId="164" fontId="1" fillId="0" borderId="26" xfId="2" applyBorder="1" applyAlignment="1">
      <alignment horizontal="center" vertical="center"/>
    </xf>
    <xf numFmtId="164" fontId="4" fillId="6" borderId="0" xfId="2" applyFont="1" applyFill="1" applyAlignment="1">
      <alignment vertical="center"/>
    </xf>
    <xf numFmtId="164" fontId="4" fillId="0" borderId="17" xfId="2" applyFont="1" applyBorder="1" applyAlignment="1">
      <alignment horizontal="center" vertical="center" readingOrder="2"/>
    </xf>
    <xf numFmtId="165" fontId="8" fillId="4" borderId="27" xfId="1" applyNumberFormat="1" applyFont="1" applyFill="1" applyBorder="1" applyAlignment="1">
      <alignment horizontal="center" vertical="center"/>
    </xf>
    <xf numFmtId="165" fontId="8" fillId="4" borderId="34" xfId="1" applyNumberFormat="1" applyFont="1" applyFill="1" applyBorder="1" applyAlignment="1">
      <alignment horizontal="center" vertical="center"/>
    </xf>
    <xf numFmtId="165" fontId="8" fillId="4" borderId="25" xfId="1" applyNumberFormat="1" applyFont="1" applyFill="1" applyBorder="1" applyAlignment="1">
      <alignment horizontal="center" vertical="center"/>
    </xf>
    <xf numFmtId="164" fontId="1" fillId="0" borderId="2" xfId="2" applyBorder="1" applyAlignment="1">
      <alignment horizontal="center" vertical="center"/>
    </xf>
    <xf numFmtId="164" fontId="1" fillId="0" borderId="28" xfId="2" applyBorder="1" applyAlignment="1">
      <alignment horizontal="center" vertical="center"/>
    </xf>
    <xf numFmtId="49" fontId="4" fillId="2" borderId="3" xfId="2" applyNumberFormat="1" applyFont="1" applyFill="1" applyBorder="1" applyAlignment="1">
      <alignment horizontal="center" vertical="center"/>
    </xf>
    <xf numFmtId="164" fontId="1" fillId="0" borderId="19" xfId="2" applyBorder="1" applyAlignment="1">
      <alignment horizontal="center" vertical="center"/>
    </xf>
    <xf numFmtId="49" fontId="4" fillId="2" borderId="18" xfId="2" applyNumberFormat="1" applyFont="1" applyFill="1" applyBorder="1" applyAlignment="1">
      <alignment horizontal="center" vertical="center"/>
    </xf>
    <xf numFmtId="49" fontId="4" fillId="2" borderId="45" xfId="2" applyNumberFormat="1" applyFont="1" applyFill="1" applyBorder="1" applyAlignment="1">
      <alignment horizontal="center" vertical="center"/>
    </xf>
    <xf numFmtId="165" fontId="4" fillId="0" borderId="27" xfId="2" applyNumberFormat="1" applyFont="1" applyBorder="1" applyAlignment="1">
      <alignment horizontal="center" vertical="center"/>
    </xf>
    <xf numFmtId="165" fontId="4" fillId="0" borderId="25" xfId="2" applyNumberFormat="1" applyFont="1" applyBorder="1" applyAlignment="1">
      <alignment horizontal="center" vertical="center"/>
    </xf>
    <xf numFmtId="164" fontId="5" fillId="3" borderId="17" xfId="2" applyFont="1" applyFill="1" applyBorder="1" applyAlignment="1">
      <alignment vertical="center"/>
    </xf>
    <xf numFmtId="164" fontId="4" fillId="0" borderId="24" xfId="2" applyFont="1" applyBorder="1" applyAlignment="1">
      <alignment vertical="center" wrapText="1"/>
    </xf>
    <xf numFmtId="165" fontId="18" fillId="0" borderId="34" xfId="2" applyNumberFormat="1" applyFont="1" applyBorder="1" applyAlignment="1">
      <alignment horizontal="center" vertical="center"/>
    </xf>
    <xf numFmtId="164" fontId="4" fillId="2" borderId="30" xfId="2" applyFont="1" applyFill="1" applyBorder="1" applyAlignment="1">
      <alignment horizontal="center" vertical="center"/>
    </xf>
    <xf numFmtId="164" fontId="4" fillId="2" borderId="48" xfId="2" applyFont="1" applyFill="1" applyBorder="1" applyAlignment="1">
      <alignment horizontal="center" vertical="center"/>
    </xf>
    <xf numFmtId="164" fontId="4" fillId="2" borderId="43" xfId="2" applyFont="1" applyFill="1" applyBorder="1" applyAlignment="1">
      <alignment horizontal="center" vertical="center"/>
    </xf>
    <xf numFmtId="164" fontId="4" fillId="2" borderId="49" xfId="2" applyFont="1" applyFill="1" applyBorder="1" applyAlignment="1">
      <alignment horizontal="center" vertical="center"/>
    </xf>
    <xf numFmtId="164" fontId="4" fillId="2" borderId="50" xfId="2" applyFont="1" applyFill="1" applyBorder="1" applyAlignment="1">
      <alignment horizontal="center" vertical="center"/>
    </xf>
    <xf numFmtId="164" fontId="4" fillId="2" borderId="51" xfId="2" applyFont="1" applyFill="1" applyBorder="1" applyAlignment="1">
      <alignment horizontal="center" vertical="center"/>
    </xf>
    <xf numFmtId="164" fontId="4" fillId="2" borderId="52" xfId="2" applyFont="1" applyFill="1" applyBorder="1" applyAlignment="1">
      <alignment horizontal="center" vertical="center"/>
    </xf>
    <xf numFmtId="164" fontId="19" fillId="0" borderId="0" xfId="0" applyFont="1" applyAlignment="1">
      <alignment horizontal="right" vertical="center" wrapText="1"/>
    </xf>
    <xf numFmtId="165" fontId="20" fillId="0" borderId="34" xfId="2" applyNumberFormat="1" applyFont="1" applyBorder="1" applyAlignment="1">
      <alignment horizontal="center" vertical="center"/>
    </xf>
    <xf numFmtId="164" fontId="4" fillId="0" borderId="23" xfId="2" applyFont="1" applyBorder="1" applyAlignment="1">
      <alignment horizontal="center" vertical="center" wrapText="1"/>
    </xf>
    <xf numFmtId="164" fontId="3" fillId="5" borderId="30" xfId="2" applyFont="1" applyFill="1" applyBorder="1" applyAlignment="1">
      <alignment vertical="center"/>
    </xf>
    <xf numFmtId="164" fontId="3" fillId="5" borderId="31" xfId="2" applyFont="1" applyFill="1" applyBorder="1" applyAlignment="1">
      <alignment vertical="center"/>
    </xf>
    <xf numFmtId="164" fontId="3" fillId="5" borderId="2" xfId="2" applyFont="1" applyFill="1" applyBorder="1" applyAlignment="1">
      <alignment vertical="center"/>
    </xf>
    <xf numFmtId="164" fontId="3" fillId="5" borderId="16" xfId="2" applyFont="1" applyFill="1" applyBorder="1" applyAlignment="1">
      <alignment vertical="center"/>
    </xf>
    <xf numFmtId="165" fontId="7" fillId="4" borderId="46" xfId="2" applyNumberFormat="1" applyFont="1" applyFill="1" applyBorder="1" applyAlignment="1">
      <alignment horizontal="center" vertical="center"/>
    </xf>
    <xf numFmtId="165" fontId="7" fillId="4" borderId="47" xfId="2" applyNumberFormat="1" applyFont="1" applyFill="1" applyBorder="1" applyAlignment="1">
      <alignment horizontal="center" vertical="center"/>
    </xf>
    <xf numFmtId="165" fontId="7" fillId="4" borderId="35" xfId="2" applyNumberFormat="1" applyFont="1" applyFill="1" applyBorder="1" applyAlignment="1">
      <alignment horizontal="center" vertical="center"/>
    </xf>
    <xf numFmtId="165" fontId="7" fillId="4" borderId="20" xfId="2" applyNumberFormat="1" applyFont="1" applyFill="1" applyBorder="1" applyAlignment="1">
      <alignment horizontal="center" vertical="center"/>
    </xf>
    <xf numFmtId="165" fontId="7" fillId="4" borderId="36" xfId="2" applyNumberFormat="1" applyFont="1" applyFill="1" applyBorder="1" applyAlignment="1">
      <alignment horizontal="center" vertical="center"/>
    </xf>
    <xf numFmtId="165" fontId="7" fillId="4" borderId="21" xfId="2" applyNumberFormat="1" applyFont="1" applyFill="1" applyBorder="1" applyAlignment="1">
      <alignment horizontal="center" vertical="center"/>
    </xf>
    <xf numFmtId="164" fontId="3" fillId="5" borderId="31" xfId="2" applyFont="1" applyFill="1" applyBorder="1" applyAlignment="1">
      <alignment horizontal="center" vertical="center"/>
    </xf>
    <xf numFmtId="164" fontId="3" fillId="5" borderId="32" xfId="2" applyFont="1" applyFill="1" applyBorder="1" applyAlignment="1">
      <alignment horizontal="center" vertical="center"/>
    </xf>
    <xf numFmtId="165" fontId="15" fillId="2" borderId="30" xfId="2" applyNumberFormat="1" applyFont="1" applyFill="1" applyBorder="1" applyAlignment="1">
      <alignment horizontal="center" vertical="center"/>
    </xf>
    <xf numFmtId="165" fontId="15" fillId="2" borderId="43" xfId="2" applyNumberFormat="1" applyFont="1" applyFill="1" applyBorder="1" applyAlignment="1">
      <alignment horizontal="center" vertical="center"/>
    </xf>
    <xf numFmtId="164" fontId="4" fillId="0" borderId="23" xfId="2" applyFont="1" applyBorder="1" applyAlignment="1">
      <alignment horizontal="center" vertical="center" wrapText="1"/>
    </xf>
    <xf numFmtId="164" fontId="4" fillId="0" borderId="25" xfId="2" applyFont="1" applyBorder="1" applyAlignment="1">
      <alignment horizontal="center" vertical="center" wrapText="1"/>
    </xf>
    <xf numFmtId="164" fontId="4" fillId="6" borderId="2" xfId="2" applyFont="1" applyFill="1" applyBorder="1" applyAlignment="1">
      <alignment horizontal="center" vertical="center"/>
    </xf>
    <xf numFmtId="164" fontId="4" fillId="6" borderId="16" xfId="2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164" fontId="5" fillId="3" borderId="17" xfId="2" applyFont="1" applyFill="1" applyBorder="1" applyAlignment="1">
      <alignment horizontal="center" vertical="center"/>
    </xf>
    <xf numFmtId="49" fontId="4" fillId="2" borderId="53" xfId="2" applyNumberFormat="1" applyFont="1" applyFill="1" applyBorder="1" applyAlignment="1">
      <alignment horizontal="center" vertical="center"/>
    </xf>
    <xf numFmtId="49" fontId="4" fillId="2" borderId="16" xfId="2" applyNumberFormat="1" applyFont="1" applyFill="1" applyBorder="1" applyAlignment="1">
      <alignment horizontal="center" vertical="center"/>
    </xf>
    <xf numFmtId="49" fontId="4" fillId="2" borderId="28" xfId="2" applyNumberFormat="1" applyFont="1" applyFill="1" applyBorder="1" applyAlignment="1">
      <alignment horizontal="center" vertical="center"/>
    </xf>
    <xf numFmtId="49" fontId="4" fillId="2" borderId="54" xfId="2" applyNumberFormat="1" applyFont="1" applyFill="1" applyBorder="1" applyAlignment="1">
      <alignment horizontal="center" vertical="center"/>
    </xf>
    <xf numFmtId="49" fontId="4" fillId="2" borderId="17" xfId="2" applyNumberFormat="1" applyFont="1" applyFill="1" applyBorder="1" applyAlignment="1">
      <alignment horizontal="center" vertical="center"/>
    </xf>
    <xf numFmtId="49" fontId="4" fillId="2" borderId="29" xfId="2" applyNumberFormat="1" applyFont="1" applyFill="1" applyBorder="1" applyAlignment="1">
      <alignment horizontal="center" vertical="center"/>
    </xf>
  </cellXfs>
  <cellStyles count="5">
    <cellStyle name="Comma 2" xfId="1" xr:uid="{00000000-0005-0000-0000-000000000000}"/>
    <cellStyle name="Normal" xfId="0" builtinId="0"/>
    <cellStyle name="Normal 2" xfId="3" xr:uid="{00000000-0005-0000-0000-000002000000}"/>
    <cellStyle name="Normal 67" xfId="2" xr:uid="{00000000-0005-0000-0000-000003000000}"/>
    <cellStyle name="Percent" xfId="4" builtinId="5"/>
  </cellStyles>
  <dxfs count="922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8F8F8"/>
      <color rgb="FFC0C0C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r>
              <a:rPr lang="fa-IR" sz="2800" b="1">
                <a:cs typeface="B Mitra" panose="00000400000000000000" pitchFamily="2" charset="-78"/>
              </a:rPr>
              <a:t>کرک</a:t>
            </a:r>
            <a:r>
              <a:rPr lang="fa-IR" sz="2800" b="1" baseline="0">
                <a:cs typeface="B Mitra" panose="00000400000000000000" pitchFamily="2" charset="-78"/>
              </a:rPr>
              <a:t> اسپرد برش‌های سبک نفتی</a:t>
            </a:r>
            <a:r>
              <a:rPr lang="en-US" sz="2800" b="1" baseline="0">
                <a:cs typeface="B Mitra" panose="00000400000000000000" pitchFamily="2" charset="-78"/>
              </a:rPr>
              <a:t>)</a:t>
            </a:r>
            <a:r>
              <a:rPr lang="fa-IR" sz="2800" b="1" i="0" u="none" strike="noStrike" baseline="0">
                <a:effectLst/>
                <a:cs typeface="B Mitra" panose="00000400000000000000" pitchFamily="2" charset="-78"/>
              </a:rPr>
              <a:t>بشکه/$) </a:t>
            </a:r>
            <a:endParaRPr lang="en-US" sz="2800" b="1">
              <a:cs typeface="B Mitra" panose="00000400000000000000" pitchFamily="2" charset="-78"/>
            </a:endParaRPr>
          </a:p>
        </c:rich>
      </c:tx>
      <c:layout>
        <c:manualLayout>
          <c:xMode val="edge"/>
          <c:yMode val="edge"/>
          <c:x val="0.35885128659616439"/>
          <c:y val="4.193576287519245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6103072871847"/>
          <c:y val="0.12217532642088842"/>
          <c:w val="0.83528532776980124"/>
          <c:h val="0.71572776360309365"/>
        </c:manualLayout>
      </c:layout>
      <c:lineChart>
        <c:grouping val="standard"/>
        <c:varyColors val="0"/>
        <c:ser>
          <c:idx val="5"/>
          <c:order val="0"/>
          <c:tx>
            <c:strRef>
              <c:f>'Apag platts'!$C$45:$D$45</c:f>
              <c:strCache>
                <c:ptCount val="2"/>
                <c:pt idx="0">
                  <c:v>میعانات گازی دارای گوگرد پایین</c:v>
                </c:pt>
                <c:pt idx="1">
                  <c:v>قطر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strRef>
              <c:f>'Apag platts'!$BN$5:$GH$5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platts'!$BN$45:$GH$45</c:f>
              <c:numCache>
                <c:formatCode>#,##0.0</c:formatCode>
                <c:ptCount val="18"/>
                <c:pt idx="0">
                  <c:v>-1.5733333333333377</c:v>
                </c:pt>
                <c:pt idx="1">
                  <c:v>-2.1266666666666652</c:v>
                </c:pt>
                <c:pt idx="2">
                  <c:v>-2.0633333333333326</c:v>
                </c:pt>
                <c:pt idx="3">
                  <c:v>-1.9899999999999949</c:v>
                </c:pt>
                <c:pt idx="4">
                  <c:v>-3.6400000000000006</c:v>
                </c:pt>
                <c:pt idx="5">
                  <c:v>-1.2566666666666606</c:v>
                </c:pt>
                <c:pt idx="6">
                  <c:v>-3.7766666666666566</c:v>
                </c:pt>
                <c:pt idx="7">
                  <c:v>-4.4200000000000017</c:v>
                </c:pt>
                <c:pt idx="8">
                  <c:v>-4.693333333333328</c:v>
                </c:pt>
                <c:pt idx="9">
                  <c:v>-6.1566666666666663</c:v>
                </c:pt>
                <c:pt idx="10">
                  <c:v>-9.1033333333333388</c:v>
                </c:pt>
                <c:pt idx="11">
                  <c:v>-5.6233333333333348</c:v>
                </c:pt>
                <c:pt idx="12">
                  <c:v>-6.0933333333333195</c:v>
                </c:pt>
                <c:pt idx="13">
                  <c:v>-8.6533333333333218</c:v>
                </c:pt>
                <c:pt idx="14">
                  <c:v>-7.4399999999999977</c:v>
                </c:pt>
                <c:pt idx="15">
                  <c:v>-8.5499999999999829</c:v>
                </c:pt>
                <c:pt idx="16">
                  <c:v>-7.3299999999999983</c:v>
                </c:pt>
                <c:pt idx="17">
                  <c:v>-7.4799999999999898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C-4A20-A614-06C127D22E44}"/>
            </c:ext>
          </c:extLst>
        </c:ser>
        <c:ser>
          <c:idx val="3"/>
          <c:order val="1"/>
          <c:tx>
            <c:strRef>
              <c:f>'Apag platts'!$C$46:$D$46</c:f>
              <c:strCache>
                <c:ptCount val="2"/>
                <c:pt idx="0">
                  <c:v>میعانات گازی</c:v>
                </c:pt>
                <c:pt idx="1">
                  <c:v>پارس جنوبی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strRef>
              <c:f>'Apag platts'!$BN$5:$GH$5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platts'!$BN$46:$GH$46</c:f>
              <c:numCache>
                <c:formatCode>#,##0.0</c:formatCode>
                <c:ptCount val="18"/>
                <c:pt idx="0">
                  <c:v>-5.8733333333333348</c:v>
                </c:pt>
                <c:pt idx="1">
                  <c:v>-6.4266666666666623</c:v>
                </c:pt>
                <c:pt idx="2">
                  <c:v>-6.3633333333333297</c:v>
                </c:pt>
                <c:pt idx="3">
                  <c:v>-6.4399999999999835</c:v>
                </c:pt>
                <c:pt idx="4">
                  <c:v>-8.0900000000000034</c:v>
                </c:pt>
                <c:pt idx="5">
                  <c:v>-5.7066666666666634</c:v>
                </c:pt>
                <c:pt idx="6">
                  <c:v>-8.2266666666666595</c:v>
                </c:pt>
                <c:pt idx="7">
                  <c:v>-8.8700000000000045</c:v>
                </c:pt>
                <c:pt idx="8">
                  <c:v>-8.693333333333328</c:v>
                </c:pt>
                <c:pt idx="9">
                  <c:v>-9.7566666666666606</c:v>
                </c:pt>
                <c:pt idx="10">
                  <c:v>-12.553333333333335</c:v>
                </c:pt>
                <c:pt idx="11">
                  <c:v>-9.0733333333333377</c:v>
                </c:pt>
                <c:pt idx="12">
                  <c:v>-9.5433333333333223</c:v>
                </c:pt>
                <c:pt idx="13">
                  <c:v>-12.803333333333327</c:v>
                </c:pt>
                <c:pt idx="14">
                  <c:v>-11.689999999999998</c:v>
                </c:pt>
                <c:pt idx="15">
                  <c:v>-12.799999999999983</c:v>
                </c:pt>
                <c:pt idx="16">
                  <c:v>-11.579999999999998</c:v>
                </c:pt>
                <c:pt idx="17">
                  <c:v>-11.72999999999999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A20-A614-06C127D22E44}"/>
            </c:ext>
          </c:extLst>
        </c:ser>
        <c:ser>
          <c:idx val="7"/>
          <c:order val="2"/>
          <c:tx>
            <c:strRef>
              <c:f>'Apag platts'!$C$35:$D$35</c:f>
              <c:strCache>
                <c:ptCount val="2"/>
                <c:pt idx="0">
                  <c:v>نفتا</c:v>
                </c:pt>
                <c:pt idx="1">
                  <c:v>فوب خلیج فارس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'Apag platts'!$BN$5:$GH$5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platts'!$BN$35:$GH$35</c:f>
              <c:numCache>
                <c:formatCode>#,##0.0</c:formatCode>
                <c:ptCount val="18"/>
                <c:pt idx="0">
                  <c:v>-9.9044444444444508</c:v>
                </c:pt>
                <c:pt idx="1">
                  <c:v>-14.233888888888885</c:v>
                </c:pt>
                <c:pt idx="2">
                  <c:v>-16.237222222222215</c:v>
                </c:pt>
                <c:pt idx="3">
                  <c:v>-16.209444444444443</c:v>
                </c:pt>
                <c:pt idx="4">
                  <c:v>-15.875</c:v>
                </c:pt>
                <c:pt idx="5">
                  <c:v>-14.622222222222227</c:v>
                </c:pt>
                <c:pt idx="6">
                  <c:v>-15.691111111111098</c:v>
                </c:pt>
                <c:pt idx="7">
                  <c:v>-14.841666666666669</c:v>
                </c:pt>
                <c:pt idx="8">
                  <c:v>-15.205555555555549</c:v>
                </c:pt>
                <c:pt idx="9">
                  <c:v>-15.703333333333333</c:v>
                </c:pt>
                <c:pt idx="10">
                  <c:v>-17.841111111111111</c:v>
                </c:pt>
                <c:pt idx="11">
                  <c:v>-17.589444444444446</c:v>
                </c:pt>
                <c:pt idx="12">
                  <c:v>-20.663333333333327</c:v>
                </c:pt>
                <c:pt idx="13">
                  <c:v>-24.617777777777768</c:v>
                </c:pt>
                <c:pt idx="14">
                  <c:v>-21.125</c:v>
                </c:pt>
                <c:pt idx="15">
                  <c:v>-20.766666666666652</c:v>
                </c:pt>
                <c:pt idx="16">
                  <c:v>-18.701666666666661</c:v>
                </c:pt>
                <c:pt idx="17">
                  <c:v>-17.809999999999995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C-4A20-A614-06C127D2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112"/>
        <c:axId val="442652000"/>
      </c:lineChart>
      <c:catAx>
        <c:axId val="5196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442652000"/>
        <c:crosses val="autoZero"/>
        <c:auto val="1"/>
        <c:lblAlgn val="ctr"/>
        <c:lblOffset val="100"/>
        <c:noMultiLvlLbl val="0"/>
      </c:catAx>
      <c:valAx>
        <c:axId val="4426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19650112"/>
        <c:crosses val="autoZero"/>
        <c:crossBetween val="between"/>
      </c:valAx>
      <c:spPr>
        <a:solidFill>
          <a:srgbClr val="F8F8F8"/>
        </a:solidFill>
      </c:spPr>
    </c:plotArea>
    <c:legend>
      <c:legendPos val="b"/>
      <c:layout>
        <c:manualLayout>
          <c:xMode val="edge"/>
          <c:yMode val="edge"/>
          <c:x val="0.19773311452385042"/>
          <c:y val="0.92931277331644124"/>
          <c:w val="0.60611799607662808"/>
          <c:h val="3.8298163337019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8F8F8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r>
              <a:rPr lang="fa-IR" sz="2800" b="1">
                <a:cs typeface="B Mitra" panose="00000400000000000000" pitchFamily="2" charset="-78"/>
              </a:rPr>
              <a:t>کرک</a:t>
            </a:r>
            <a:r>
              <a:rPr lang="fa-IR" sz="2800" b="1" baseline="0">
                <a:cs typeface="B Mitra" panose="00000400000000000000" pitchFamily="2" charset="-78"/>
              </a:rPr>
              <a:t> اسپرد فراوردهای نفتی(بشکه/$</a:t>
            </a:r>
            <a:r>
              <a:rPr lang="fa-IR" sz="2800" b="1" i="0" u="none" strike="noStrike" baseline="0">
                <a:cs typeface="B Mitra" panose="00000400000000000000" pitchFamily="2" charset="-78"/>
              </a:rPr>
              <a:t>)</a:t>
            </a:r>
            <a:endParaRPr lang="en-US" sz="2800" b="1">
              <a:cs typeface="B Mitra" panose="00000400000000000000" pitchFamily="2" charset="-78"/>
            </a:endParaRPr>
          </a:p>
        </c:rich>
      </c:tx>
      <c:layout>
        <c:manualLayout>
          <c:xMode val="edge"/>
          <c:yMode val="edge"/>
          <c:x val="0.37678592956106088"/>
          <c:y val="3.6269297967711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449178198354659E-2"/>
          <c:y val="0.12830934684948028"/>
          <c:w val="0.88857261097298146"/>
          <c:h val="0.67714813662285345"/>
        </c:manualLayout>
      </c:layout>
      <c:lineChart>
        <c:grouping val="standard"/>
        <c:varyColors val="0"/>
        <c:ser>
          <c:idx val="1"/>
          <c:order val="0"/>
          <c:tx>
            <c:strRef>
              <c:f>'Apag platts'!$C$38:$D$38</c:f>
              <c:strCache>
                <c:ptCount val="2"/>
                <c:pt idx="0">
                  <c:v>گازوئیل 10ppmگوگرد</c:v>
                </c:pt>
                <c:pt idx="1">
                  <c:v>فوب خلیج فارس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'Apag platts'!$BO$5:$GH$5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platts'!$BN$38:$GH$38</c:f>
              <c:numCache>
                <c:formatCode>#,##0.0</c:formatCode>
                <c:ptCount val="18"/>
                <c:pt idx="0">
                  <c:v>19.816666666666663</c:v>
                </c:pt>
                <c:pt idx="1">
                  <c:v>15.453333333333333</c:v>
                </c:pt>
                <c:pt idx="2">
                  <c:v>13.836666666666659</c:v>
                </c:pt>
                <c:pt idx="3">
                  <c:v>9.9500000000000171</c:v>
                </c:pt>
                <c:pt idx="4">
                  <c:v>7.2099999999999937</c:v>
                </c:pt>
                <c:pt idx="5">
                  <c:v>7.5233333333333405</c:v>
                </c:pt>
                <c:pt idx="6">
                  <c:v>7.88333333333334</c:v>
                </c:pt>
                <c:pt idx="7">
                  <c:v>9.7600000000000051</c:v>
                </c:pt>
                <c:pt idx="8">
                  <c:v>12.846666666666678</c:v>
                </c:pt>
                <c:pt idx="9">
                  <c:v>9.9633333333333383</c:v>
                </c:pt>
                <c:pt idx="10">
                  <c:v>8.1066666666666691</c:v>
                </c:pt>
                <c:pt idx="11">
                  <c:v>14.526666666666671</c:v>
                </c:pt>
                <c:pt idx="12">
                  <c:v>15.806666666666672</c:v>
                </c:pt>
                <c:pt idx="13">
                  <c:v>12.776666666666671</c:v>
                </c:pt>
                <c:pt idx="14">
                  <c:v>14.060000000000002</c:v>
                </c:pt>
                <c:pt idx="15">
                  <c:v>15.830000000000013</c:v>
                </c:pt>
                <c:pt idx="16">
                  <c:v>18.100000000000009</c:v>
                </c:pt>
                <c:pt idx="17">
                  <c:v>20.760000000000005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4-452F-99B4-1203CD2C6547}"/>
            </c:ext>
          </c:extLst>
        </c:ser>
        <c:ser>
          <c:idx val="2"/>
          <c:order val="1"/>
          <c:tx>
            <c:strRef>
              <c:f>'Apag platts'!$C$36:$D$36</c:f>
              <c:strCache>
                <c:ptCount val="2"/>
                <c:pt idx="0">
                  <c:v>بنزین بدون سرب 95</c:v>
                </c:pt>
                <c:pt idx="1">
                  <c:v>فوب خلیج فارس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'Apag platts'!$BO$5:$GH$5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platts'!$BN$36:$GH$36</c:f>
              <c:numCache>
                <c:formatCode>#,##0.0</c:formatCode>
                <c:ptCount val="18"/>
                <c:pt idx="0">
                  <c:v>19.056666666666658</c:v>
                </c:pt>
                <c:pt idx="1">
                  <c:v>14.633333333333326</c:v>
                </c:pt>
                <c:pt idx="2">
                  <c:v>15.096666666666664</c:v>
                </c:pt>
                <c:pt idx="3">
                  <c:v>13.140000000000015</c:v>
                </c:pt>
                <c:pt idx="4">
                  <c:v>8.5599999999999881</c:v>
                </c:pt>
                <c:pt idx="5">
                  <c:v>9.3433333333333337</c:v>
                </c:pt>
                <c:pt idx="6">
                  <c:v>8.3733333333333348</c:v>
                </c:pt>
                <c:pt idx="7">
                  <c:v>9.2000000000000028</c:v>
                </c:pt>
                <c:pt idx="8">
                  <c:v>13.926666666666677</c:v>
                </c:pt>
                <c:pt idx="9">
                  <c:v>12.033333333333331</c:v>
                </c:pt>
                <c:pt idx="10">
                  <c:v>10.296666666666667</c:v>
                </c:pt>
                <c:pt idx="11">
                  <c:v>16.466666666666669</c:v>
                </c:pt>
                <c:pt idx="12">
                  <c:v>15.866666666666674</c:v>
                </c:pt>
                <c:pt idx="13">
                  <c:v>12.006666666666675</c:v>
                </c:pt>
                <c:pt idx="14">
                  <c:v>13.579999999999998</c:v>
                </c:pt>
                <c:pt idx="15">
                  <c:v>12.830000000000013</c:v>
                </c:pt>
                <c:pt idx="16">
                  <c:v>14.950000000000003</c:v>
                </c:pt>
                <c:pt idx="17">
                  <c:v>19.310000000000002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4-452F-99B4-1203CD2C6547}"/>
            </c:ext>
          </c:extLst>
        </c:ser>
        <c:ser>
          <c:idx val="5"/>
          <c:order val="2"/>
          <c:tx>
            <c:strRef>
              <c:f>'Apag platts'!$C$37:$D$37</c:f>
              <c:strCache>
                <c:ptCount val="2"/>
                <c:pt idx="0">
                  <c:v>نفت سفید</c:v>
                </c:pt>
                <c:pt idx="1">
                  <c:v>فوب خلیج فارس</c:v>
                </c:pt>
              </c:strCache>
            </c:strRef>
          </c:tx>
          <c:spPr>
            <a:ln w="571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'Apag platts'!$BO$5:$GH$5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platts'!$BN$37:$GH$37</c:f>
              <c:numCache>
                <c:formatCode>#,##0.0</c:formatCode>
                <c:ptCount val="18"/>
                <c:pt idx="0">
                  <c:v>15.796666666666667</c:v>
                </c:pt>
                <c:pt idx="1">
                  <c:v>10.473333333333329</c:v>
                </c:pt>
                <c:pt idx="2">
                  <c:v>9.8966666666666612</c:v>
                </c:pt>
                <c:pt idx="3">
                  <c:v>8.4700000000000131</c:v>
                </c:pt>
                <c:pt idx="4">
                  <c:v>6.5599999999999881</c:v>
                </c:pt>
                <c:pt idx="5">
                  <c:v>7.7433333333333394</c:v>
                </c:pt>
                <c:pt idx="6">
                  <c:v>8.7333333333333343</c:v>
                </c:pt>
                <c:pt idx="7">
                  <c:v>9.9500000000000028</c:v>
                </c:pt>
                <c:pt idx="8">
                  <c:v>11.476666666666674</c:v>
                </c:pt>
                <c:pt idx="9">
                  <c:v>8.3233333333333377</c:v>
                </c:pt>
                <c:pt idx="10">
                  <c:v>6.1366666666666703</c:v>
                </c:pt>
                <c:pt idx="11">
                  <c:v>12.326666666666668</c:v>
                </c:pt>
                <c:pt idx="12">
                  <c:v>13.74666666666667</c:v>
                </c:pt>
                <c:pt idx="13">
                  <c:v>10.806666666666672</c:v>
                </c:pt>
                <c:pt idx="14">
                  <c:v>12.599999999999994</c:v>
                </c:pt>
                <c:pt idx="15">
                  <c:v>12.930000000000007</c:v>
                </c:pt>
                <c:pt idx="16">
                  <c:v>15.190000000000012</c:v>
                </c:pt>
                <c:pt idx="17">
                  <c:v>17.940000000000012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4-452F-99B4-1203CD2C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7320"/>
        <c:axId val="522097712"/>
      </c:lineChart>
      <c:catAx>
        <c:axId val="52209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097712"/>
        <c:crosses val="autoZero"/>
        <c:auto val="1"/>
        <c:lblAlgn val="ctr"/>
        <c:lblOffset val="100"/>
        <c:noMultiLvlLbl val="0"/>
      </c:catAx>
      <c:valAx>
        <c:axId val="52209771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097320"/>
        <c:crosses val="autoZero"/>
        <c:crossBetween val="between"/>
      </c:valAx>
      <c:spPr>
        <a:solidFill>
          <a:srgbClr val="F8F8F8"/>
        </a:solidFill>
      </c:spPr>
    </c:plotArea>
    <c:legend>
      <c:legendPos val="b"/>
      <c:layout>
        <c:manualLayout>
          <c:xMode val="edge"/>
          <c:yMode val="edge"/>
          <c:x val="0.15744510712138216"/>
          <c:y val="0.89567106724009804"/>
          <c:w val="0.68695402579927567"/>
          <c:h val="6.5405991233643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8F8F8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r>
              <a:rPr lang="fa-IR" sz="2800" b="1">
                <a:cs typeface="B Mitra" panose="00000400000000000000" pitchFamily="2" charset="-78"/>
              </a:rPr>
              <a:t>کرک</a:t>
            </a:r>
            <a:r>
              <a:rPr lang="fa-IR" sz="2800" b="1" baseline="0">
                <a:cs typeface="B Mitra" panose="00000400000000000000" pitchFamily="2" charset="-78"/>
              </a:rPr>
              <a:t> اسپرد  نفت کوره (بشکه/$) </a:t>
            </a:r>
            <a:endParaRPr lang="en-US" sz="2800" b="1">
              <a:cs typeface="B Mitra" panose="00000400000000000000" pitchFamily="2" charset="-78"/>
            </a:endParaRPr>
          </a:p>
        </c:rich>
      </c:tx>
      <c:layout>
        <c:manualLayout>
          <c:xMode val="edge"/>
          <c:yMode val="edge"/>
          <c:x val="0.39520972688732886"/>
          <c:y val="3.707529878618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1548949810404"/>
          <c:y val="9.1165831942125769E-2"/>
          <c:w val="0.84527548815210951"/>
          <c:h val="0.73486119204306266"/>
        </c:manualLayout>
      </c:layout>
      <c:lineChart>
        <c:grouping val="standard"/>
        <c:varyColors val="0"/>
        <c:ser>
          <c:idx val="5"/>
          <c:order val="0"/>
          <c:tx>
            <c:strRef>
              <c:f>'Apag platts'!$C$43</c:f>
              <c:strCache>
                <c:ptCount val="1"/>
                <c:pt idx="0">
                  <c:v>نفت کوره سولفور بالا 180CST</c:v>
                </c:pt>
              </c:strCache>
            </c:strRef>
          </c:tx>
          <c:spPr>
            <a:ln w="571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'Apag platts'!$H$5:$GH$5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platts'!$H$43:$GH$43</c:f>
              <c:numCache>
                <c:formatCode>#,##0.0</c:formatCode>
                <c:ptCount val="18"/>
                <c:pt idx="0">
                  <c:v>-18.262860892388453</c:v>
                </c:pt>
                <c:pt idx="1">
                  <c:v>-17.801548556430447</c:v>
                </c:pt>
                <c:pt idx="2">
                  <c:v>-17.885695538057746</c:v>
                </c:pt>
                <c:pt idx="3">
                  <c:v>-17.13881889763779</c:v>
                </c:pt>
                <c:pt idx="4">
                  <c:v>-17.137244094488182</c:v>
                </c:pt>
                <c:pt idx="5">
                  <c:v>-14.246587926509186</c:v>
                </c:pt>
                <c:pt idx="6">
                  <c:v>-15.741627296587914</c:v>
                </c:pt>
                <c:pt idx="7">
                  <c:v>-10.635905511811018</c:v>
                </c:pt>
                <c:pt idx="8">
                  <c:v>-10.557349081364819</c:v>
                </c:pt>
                <c:pt idx="9">
                  <c:v>-14.08627296587926</c:v>
                </c:pt>
                <c:pt idx="10">
                  <c:v>-16.13238845144356</c:v>
                </c:pt>
                <c:pt idx="11">
                  <c:v>-12.109632545931753</c:v>
                </c:pt>
                <c:pt idx="12">
                  <c:v>-13.445538057742766</c:v>
                </c:pt>
                <c:pt idx="13">
                  <c:v>-12.033254593175847</c:v>
                </c:pt>
                <c:pt idx="14">
                  <c:v>-12.157165354330708</c:v>
                </c:pt>
                <c:pt idx="15">
                  <c:v>-9.8545669291338385</c:v>
                </c:pt>
                <c:pt idx="16">
                  <c:v>-10.033464566929126</c:v>
                </c:pt>
                <c:pt idx="17">
                  <c:v>-8.7254330708661314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5-4597-9FF3-C41A8674A40B}"/>
            </c:ext>
          </c:extLst>
        </c:ser>
        <c:ser>
          <c:idx val="3"/>
          <c:order val="1"/>
          <c:tx>
            <c:strRef>
              <c:f>'Apag platts'!$C$44</c:f>
              <c:strCache>
                <c:ptCount val="1"/>
                <c:pt idx="0">
                  <c:v>نفت کوره سولفور بالا 380CST</c:v>
                </c:pt>
              </c:strCache>
            </c:strRef>
          </c:tx>
          <c:spPr>
            <a:ln w="571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'Apag platts'!$H$5:$GH$5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platts'!$H$44:$GH$44</c:f>
              <c:numCache>
                <c:formatCode>#,##0.0</c:formatCode>
                <c:ptCount val="18"/>
                <c:pt idx="0">
                  <c:v>-19.058136482939631</c:v>
                </c:pt>
                <c:pt idx="1">
                  <c:v>-18.366902887139105</c:v>
                </c:pt>
                <c:pt idx="2">
                  <c:v>-17.885695538057746</c:v>
                </c:pt>
                <c:pt idx="3">
                  <c:v>-17.17661417322833</c:v>
                </c:pt>
                <c:pt idx="4">
                  <c:v>-17.404960629921263</c:v>
                </c:pt>
                <c:pt idx="5">
                  <c:v>-14.599343832020992</c:v>
                </c:pt>
                <c:pt idx="6">
                  <c:v>-16.14162729658792</c:v>
                </c:pt>
                <c:pt idx="7">
                  <c:v>-12.722519685039366</c:v>
                </c:pt>
                <c:pt idx="8">
                  <c:v>-11.119553805774274</c:v>
                </c:pt>
                <c:pt idx="9">
                  <c:v>-14.851627296587928</c:v>
                </c:pt>
                <c:pt idx="10">
                  <c:v>-16.357585301837261</c:v>
                </c:pt>
                <c:pt idx="11">
                  <c:v>-13.462388451443566</c:v>
                </c:pt>
                <c:pt idx="12">
                  <c:v>-13.861286089238838</c:v>
                </c:pt>
                <c:pt idx="13">
                  <c:v>-12.563963254593162</c:v>
                </c:pt>
                <c:pt idx="14">
                  <c:v>-12.314645669291338</c:v>
                </c:pt>
                <c:pt idx="15">
                  <c:v>-10.237244094488176</c:v>
                </c:pt>
                <c:pt idx="16">
                  <c:v>-10.042913385826765</c:v>
                </c:pt>
                <c:pt idx="17">
                  <c:v>-9.0766141732283359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5-4597-9FF3-C41A8674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98496"/>
        <c:axId val="522098888"/>
      </c:lineChart>
      <c:lineChart>
        <c:grouping val="standard"/>
        <c:varyColors val="0"/>
        <c:ser>
          <c:idx val="0"/>
          <c:order val="2"/>
          <c:tx>
            <c:strRef>
              <c:f>'Apag platts'!$C$9:$D$9</c:f>
              <c:strCache>
                <c:ptCount val="2"/>
                <c:pt idx="0">
                  <c:v>متوسط نفت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'Apag platts'!$H$9:$GH$9</c:f>
              <c:numCache>
                <c:formatCode>#,##0.0</c:formatCode>
                <c:ptCount val="18"/>
                <c:pt idx="0">
                  <c:v>75.683333333333337</c:v>
                </c:pt>
                <c:pt idx="1">
                  <c:v>78.856666666666669</c:v>
                </c:pt>
                <c:pt idx="2">
                  <c:v>84.983333333333334</c:v>
                </c:pt>
                <c:pt idx="3">
                  <c:v>86.089999999999989</c:v>
                </c:pt>
                <c:pt idx="4">
                  <c:v>82.29</c:v>
                </c:pt>
                <c:pt idx="5">
                  <c:v>78.016666666666666</c:v>
                </c:pt>
                <c:pt idx="6">
                  <c:v>74.226666666666659</c:v>
                </c:pt>
                <c:pt idx="7">
                  <c:v>74.08</c:v>
                </c:pt>
                <c:pt idx="8">
                  <c:v>74.883333333333326</c:v>
                </c:pt>
                <c:pt idx="9">
                  <c:v>75.936666666666667</c:v>
                </c:pt>
                <c:pt idx="10">
                  <c:v>75.173333333333332</c:v>
                </c:pt>
                <c:pt idx="11">
                  <c:v>74.703333333333333</c:v>
                </c:pt>
                <c:pt idx="12">
                  <c:v>75.883333333333326</c:v>
                </c:pt>
                <c:pt idx="13">
                  <c:v>74.803333333333327</c:v>
                </c:pt>
                <c:pt idx="14">
                  <c:v>75.28</c:v>
                </c:pt>
                <c:pt idx="15">
                  <c:v>77.589999999999989</c:v>
                </c:pt>
                <c:pt idx="16">
                  <c:v>80.149999999999991</c:v>
                </c:pt>
                <c:pt idx="17">
                  <c:v>80.989999999999995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3-479F-AA48-0A3BDAAA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70000"/>
        <c:axId val="936842512"/>
      </c:lineChart>
      <c:catAx>
        <c:axId val="522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098888"/>
        <c:crosses val="autoZero"/>
        <c:auto val="1"/>
        <c:lblAlgn val="ctr"/>
        <c:lblOffset val="100"/>
        <c:noMultiLvlLbl val="0"/>
      </c:catAx>
      <c:valAx>
        <c:axId val="5220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098496"/>
        <c:crosses val="autoZero"/>
        <c:crossBetween val="between"/>
      </c:valAx>
      <c:valAx>
        <c:axId val="93684251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70000"/>
        <c:crosses val="max"/>
        <c:crossBetween val="between"/>
      </c:valAx>
      <c:catAx>
        <c:axId val="65817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936842512"/>
        <c:crosses val="autoZero"/>
        <c:auto val="1"/>
        <c:lblAlgn val="ctr"/>
        <c:lblOffset val="100"/>
        <c:noMultiLvlLbl val="0"/>
      </c:catAx>
      <c:spPr>
        <a:solidFill>
          <a:srgbClr val="F8F8F8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7139183096903"/>
          <c:y val="0.93051369891294522"/>
          <c:w val="0.56465560872096887"/>
          <c:h val="3.6463809591463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8F8F8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r>
              <a:rPr lang="fa-IR" sz="2800" b="1" baseline="0">
                <a:cs typeface="B Mitra" panose="00000400000000000000" pitchFamily="2" charset="-78"/>
              </a:rPr>
              <a:t>قیمت نفتا فوب خلیج فارس(</a:t>
            </a:r>
            <a:r>
              <a:rPr lang="en-US" sz="2800" b="1" baseline="0">
                <a:cs typeface="B Mitra" panose="00000400000000000000" pitchFamily="2" charset="-78"/>
              </a:rPr>
              <a:t>mt</a:t>
            </a:r>
            <a:r>
              <a:rPr lang="fa-IR" sz="2800" b="1" baseline="0">
                <a:cs typeface="B Mitra" panose="00000400000000000000" pitchFamily="2" charset="-78"/>
              </a:rPr>
              <a:t>/$) </a:t>
            </a:r>
            <a:endParaRPr lang="en-US" sz="2800" b="1">
              <a:cs typeface="B Mitra" panose="00000400000000000000" pitchFamily="2" charset="-78"/>
            </a:endParaRPr>
          </a:p>
        </c:rich>
      </c:tx>
      <c:layout>
        <c:manualLayout>
          <c:xMode val="edge"/>
          <c:yMode val="edge"/>
          <c:x val="0.38835702648265935"/>
          <c:y val="4.0454379597787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04927464563231E-2"/>
          <c:y val="9.1165803144650767E-2"/>
          <c:w val="0.84415793325179878"/>
          <c:h val="0.77581775242427076"/>
        </c:manualLayout>
      </c:layout>
      <c:lineChart>
        <c:grouping val="standard"/>
        <c:varyColors val="0"/>
        <c:ser>
          <c:idx val="5"/>
          <c:order val="0"/>
          <c:tx>
            <c:strRef>
              <c:f>'Apag platts'!$C$14:$D$14</c:f>
              <c:strCache>
                <c:ptCount val="2"/>
                <c:pt idx="0">
                  <c:v>نفتا</c:v>
                </c:pt>
                <c:pt idx="1">
                  <c:v>فوب خلیج فارس</c:v>
                </c:pt>
              </c:strCache>
            </c:strRef>
          </c:tx>
          <c:spPr>
            <a:ln w="571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'Apag platts'!$F$5:$GH$5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platts'!$E$14:$GH$14</c:f>
              <c:numCache>
                <c:formatCode>#,##0.0</c:formatCode>
                <c:ptCount val="18"/>
                <c:pt idx="0">
                  <c:v>592.01</c:v>
                </c:pt>
                <c:pt idx="1">
                  <c:v>581.60500000000002</c:v>
                </c:pt>
                <c:pt idx="2">
                  <c:v>618.71500000000003</c:v>
                </c:pt>
                <c:pt idx="3">
                  <c:v>628.92499999999995</c:v>
                </c:pt>
                <c:pt idx="4">
                  <c:v>597.73500000000001</c:v>
                </c:pt>
                <c:pt idx="5">
                  <c:v>570.54999999999995</c:v>
                </c:pt>
                <c:pt idx="6">
                  <c:v>526.82000000000005</c:v>
                </c:pt>
                <c:pt idx="7">
                  <c:v>533.14499999999998</c:v>
                </c:pt>
                <c:pt idx="8">
                  <c:v>537.1</c:v>
                </c:pt>
                <c:pt idx="9">
                  <c:v>542.1</c:v>
                </c:pt>
                <c:pt idx="10">
                  <c:v>515.99</c:v>
                </c:pt>
                <c:pt idx="11">
                  <c:v>514.02499999999998</c:v>
                </c:pt>
                <c:pt idx="12">
                  <c:v>496.98</c:v>
                </c:pt>
                <c:pt idx="13">
                  <c:v>451.67</c:v>
                </c:pt>
                <c:pt idx="14">
                  <c:v>487.39499999999998</c:v>
                </c:pt>
                <c:pt idx="15">
                  <c:v>511.41</c:v>
                </c:pt>
                <c:pt idx="16">
                  <c:v>553.03499999999997</c:v>
                </c:pt>
                <c:pt idx="17">
                  <c:v>568.62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5-4597-9FF3-C41A8674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9672"/>
        <c:axId val="522100064"/>
      </c:lineChart>
      <c:catAx>
        <c:axId val="5220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100064"/>
        <c:crosses val="autoZero"/>
        <c:auto val="1"/>
        <c:lblAlgn val="ctr"/>
        <c:lblOffset val="100"/>
        <c:noMultiLvlLbl val="0"/>
      </c:catAx>
      <c:valAx>
        <c:axId val="522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099672"/>
        <c:crosses val="autoZero"/>
        <c:crossBetween val="between"/>
      </c:valAx>
      <c:spPr>
        <a:solidFill>
          <a:srgbClr val="F8F8F8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F8F8F8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r>
              <a:rPr lang="fa-IR" sz="2800" b="1" baseline="0">
                <a:cs typeface="B Mitra" panose="00000400000000000000" pitchFamily="2" charset="-78"/>
              </a:rPr>
              <a:t>شاخص کرک اسپرد وزنی ایران(</a:t>
            </a:r>
            <a:r>
              <a:rPr lang="en-US" sz="2800" b="1" baseline="0">
                <a:cs typeface="B Mitra" panose="00000400000000000000" pitchFamily="2" charset="-78"/>
              </a:rPr>
              <a:t>UsB</a:t>
            </a:r>
            <a:r>
              <a:rPr lang="fa-IR" sz="2800" b="1" baseline="0">
                <a:cs typeface="B Mitra" panose="00000400000000000000" pitchFamily="2" charset="-78"/>
              </a:rPr>
              <a:t>/$) </a:t>
            </a:r>
            <a:endParaRPr lang="en-US" sz="2800" b="1">
              <a:cs typeface="B Mitra" panose="00000400000000000000" pitchFamily="2" charset="-78"/>
            </a:endParaRPr>
          </a:p>
        </c:rich>
      </c:tx>
      <c:layout>
        <c:manualLayout>
          <c:xMode val="edge"/>
          <c:yMode val="edge"/>
          <c:x val="0.36150583388474478"/>
          <c:y val="3.558393098309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Mitra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1548949810404"/>
          <c:y val="9.1165831942125769E-2"/>
          <c:w val="0.84391487305908031"/>
          <c:h val="0.77729772073520143"/>
        </c:manualLayout>
      </c:layout>
      <c:lineChart>
        <c:grouping val="standard"/>
        <c:varyColors val="0"/>
        <c:ser>
          <c:idx val="5"/>
          <c:order val="0"/>
          <c:tx>
            <c:strRef>
              <c:f>'Apag platts'!$C$47</c:f>
              <c:strCache>
                <c:ptCount val="1"/>
                <c:pt idx="0">
                  <c:v>شاخص کرک اسپرد وزنی ایران</c:v>
                </c:pt>
              </c:strCache>
            </c:strRef>
          </c:tx>
          <c:spPr>
            <a:ln w="571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'Apag platts'!$E$5:$GH$5</c:f>
              <c:strCache>
                <c:ptCount val="18"/>
                <c:pt idx="0">
                  <c:v>1402/01/04</c:v>
                </c:pt>
                <c:pt idx="1">
                  <c:v>1402/01/11</c:v>
                </c:pt>
                <c:pt idx="2">
                  <c:v>1402/01/18</c:v>
                </c:pt>
                <c:pt idx="3">
                  <c:v>1402/01/25</c:v>
                </c:pt>
                <c:pt idx="4">
                  <c:v>1402/02/01</c:v>
                </c:pt>
                <c:pt idx="5">
                  <c:v>1402/02/08</c:v>
                </c:pt>
                <c:pt idx="6">
                  <c:v>1402/02/15</c:v>
                </c:pt>
                <c:pt idx="7">
                  <c:v>1402/02/22</c:v>
                </c:pt>
                <c:pt idx="8">
                  <c:v>1402/02/29</c:v>
                </c:pt>
                <c:pt idx="9">
                  <c:v>1402/03/05</c:v>
                </c:pt>
                <c:pt idx="10">
                  <c:v>1402/03/12</c:v>
                </c:pt>
                <c:pt idx="11">
                  <c:v>1402/03/19</c:v>
                </c:pt>
                <c:pt idx="12">
                  <c:v>1402/03/26</c:v>
                </c:pt>
                <c:pt idx="13">
                  <c:v>1402/04/02</c:v>
                </c:pt>
                <c:pt idx="14">
                  <c:v>1402/04/09</c:v>
                </c:pt>
                <c:pt idx="15">
                  <c:v>1402/04/16</c:v>
                </c:pt>
                <c:pt idx="16">
                  <c:v>1402/04/23</c:v>
                </c:pt>
                <c:pt idx="17">
                  <c:v>1402/04/30</c:v>
                </c:pt>
              </c:strCache>
            </c:strRef>
          </c:cat>
          <c:val>
            <c:numRef>
              <c:f>'Apag platts'!$E$47:$GH$47</c:f>
              <c:numCache>
                <c:formatCode>#,##0.0</c:formatCode>
                <c:ptCount val="18"/>
                <c:pt idx="0">
                  <c:v>12.343209514250645</c:v>
                </c:pt>
                <c:pt idx="1">
                  <c:v>8.8284286018305078</c:v>
                </c:pt>
                <c:pt idx="2">
                  <c:v>8.2223491842731669</c:v>
                </c:pt>
                <c:pt idx="3">
                  <c:v>5.9681509499872343</c:v>
                </c:pt>
                <c:pt idx="4">
                  <c:v>3.3913202118683601</c:v>
                </c:pt>
                <c:pt idx="5">
                  <c:v>4.2835169226454646</c:v>
                </c:pt>
                <c:pt idx="6">
                  <c:v>3.6297066885159222</c:v>
                </c:pt>
                <c:pt idx="7">
                  <c:v>6.1381857260047212</c:v>
                </c:pt>
                <c:pt idx="8">
                  <c:v>8.8530077903826427</c:v>
                </c:pt>
                <c:pt idx="9">
                  <c:v>6.170859563918885</c:v>
                </c:pt>
                <c:pt idx="10">
                  <c:v>4.271663710546548</c:v>
                </c:pt>
                <c:pt idx="11">
                  <c:v>9.8717767284315681</c:v>
                </c:pt>
                <c:pt idx="12">
                  <c:v>9.961481056370932</c:v>
                </c:pt>
                <c:pt idx="13">
                  <c:v>7.5963500835732587</c:v>
                </c:pt>
                <c:pt idx="14">
                  <c:v>8.6968790737252313</c:v>
                </c:pt>
                <c:pt idx="15">
                  <c:v>9.6684552305318885</c:v>
                </c:pt>
                <c:pt idx="16">
                  <c:v>11.481838587710781</c:v>
                </c:pt>
                <c:pt idx="17">
                  <c:v>14.231406820767797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F-4183-8920-34A6456A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9672"/>
        <c:axId val="522100064"/>
      </c:lineChart>
      <c:catAx>
        <c:axId val="5220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100064"/>
        <c:crosses val="autoZero"/>
        <c:auto val="1"/>
        <c:lblAlgn val="ctr"/>
        <c:lblOffset val="100"/>
        <c:noMultiLvlLbl val="0"/>
      </c:catAx>
      <c:valAx>
        <c:axId val="522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B Mitra" panose="00000400000000000000" pitchFamily="2" charset="-78"/>
              </a:defRPr>
            </a:pPr>
            <a:endParaRPr lang="en-US"/>
          </a:p>
        </c:txPr>
        <c:crossAx val="522099672"/>
        <c:crosses val="autoZero"/>
        <c:crossBetween val="between"/>
      </c:valAx>
      <c:spPr>
        <a:solidFill>
          <a:srgbClr val="F8F8F8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F8F8F8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199</xdr:col>
      <xdr:colOff>435428</xdr:colOff>
      <xdr:row>38</xdr:row>
      <xdr:rowOff>367393</xdr:rowOff>
    </xdr:from>
    <xdr:to>
      <xdr:col>225</xdr:col>
      <xdr:colOff>19050</xdr:colOff>
      <xdr:row>79</xdr:row>
      <xdr:rowOff>300038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199</xdr:col>
      <xdr:colOff>437719</xdr:colOff>
      <xdr:row>5</xdr:row>
      <xdr:rowOff>101742</xdr:rowOff>
    </xdr:from>
    <xdr:to>
      <xdr:col>225</xdr:col>
      <xdr:colOff>51956</xdr:colOff>
      <xdr:row>38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225</xdr:col>
      <xdr:colOff>214311</xdr:colOff>
      <xdr:row>5</xdr:row>
      <xdr:rowOff>104304</xdr:rowOff>
    </xdr:from>
    <xdr:to>
      <xdr:col>253</xdr:col>
      <xdr:colOff>394609</xdr:colOff>
      <xdr:row>38</xdr:row>
      <xdr:rowOff>166686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225</xdr:col>
      <xdr:colOff>190501</xdr:colOff>
      <xdr:row>38</xdr:row>
      <xdr:rowOff>263888</xdr:rowOff>
    </xdr:from>
    <xdr:to>
      <xdr:col>253</xdr:col>
      <xdr:colOff>381000</xdr:colOff>
      <xdr:row>79</xdr:row>
      <xdr:rowOff>304800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199</xdr:col>
      <xdr:colOff>363681</xdr:colOff>
      <xdr:row>82</xdr:row>
      <xdr:rowOff>51955</xdr:rowOff>
    </xdr:from>
    <xdr:to>
      <xdr:col>233</xdr:col>
      <xdr:colOff>232495</xdr:colOff>
      <xdr:row>124</xdr:row>
      <xdr:rowOff>34044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4B3CED-1519-40B4-9F0F-F3F618D6A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0.01128</cdr:x>
      <cdr:y>0.0207</cdr:y>
    </cdr:from>
    <cdr:to>
      <cdr:x>0.99136</cdr:x>
      <cdr:y>0.97912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06919" y="156702"/>
          <a:ext cx="17978470" cy="7255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a-IR"/>
        </a:p>
      </cdr:txBody>
    </cdr:sp>
  </cdr:relSizeAnchor>
  <cdr:relSizeAnchor xmlns:cdr="http://schemas.openxmlformats.org/drawingml/2006/chartDrawing">
    <cdr:from>
      <cdr:x>0.01509</cdr:x>
      <cdr:y>0.03011</cdr:y>
    </cdr:from>
    <cdr:to>
      <cdr:x>0.09805</cdr:x>
      <cdr:y>0.2076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8F6D737C-B9FF-4C13-8475-080EED9E97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8644" y="410799"/>
          <a:ext cx="1531940" cy="242138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0.01189</cdr:x>
      <cdr:y>0.02035</cdr:y>
    </cdr:from>
    <cdr:to>
      <cdr:x>0.98604</cdr:x>
      <cdr:y>0.96668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99159" y="173183"/>
          <a:ext cx="16313728" cy="8052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a-IR"/>
        </a:p>
      </cdr:txBody>
    </cdr:sp>
  </cdr:relSizeAnchor>
  <cdr:relSizeAnchor xmlns:cdr="http://schemas.openxmlformats.org/drawingml/2006/chartDrawing">
    <cdr:from>
      <cdr:x>0.01474</cdr:x>
      <cdr:y>0.0243</cdr:y>
    </cdr:from>
    <cdr:to>
      <cdr:x>0.10545</cdr:x>
      <cdr:y>0.22105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0B67EA5B-B658-4AAE-8965-2DE3A0D210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9773" y="296574"/>
          <a:ext cx="1598841" cy="24015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0.01639</cdr:x>
      <cdr:y>0.02017</cdr:y>
    </cdr:from>
    <cdr:to>
      <cdr:x>0.99216</cdr:x>
      <cdr:y>0.97541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63765" y="177103"/>
          <a:ext cx="15703107" cy="8387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a-IR"/>
        </a:p>
      </cdr:txBody>
    </cdr:sp>
  </cdr:relSizeAnchor>
  <cdr:relSizeAnchor xmlns:cdr="http://schemas.openxmlformats.org/drawingml/2006/chartDrawing">
    <cdr:from>
      <cdr:x>0.02091</cdr:x>
      <cdr:y>0.02557</cdr:y>
    </cdr:from>
    <cdr:to>
      <cdr:x>0.10257</cdr:x>
      <cdr:y>0.22183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B0ED0FFB-DC54-4DED-A857-845E2159569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7988" y="312738"/>
          <a:ext cx="1593736" cy="240032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0.01639</cdr:x>
      <cdr:y>0.02017</cdr:y>
    </cdr:from>
    <cdr:to>
      <cdr:x>0.99216</cdr:x>
      <cdr:y>0.97541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63765" y="177103"/>
          <a:ext cx="15703107" cy="8387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a-IR"/>
        </a:p>
      </cdr:txBody>
    </cdr:sp>
  </cdr:relSizeAnchor>
  <cdr:relSizeAnchor xmlns:cdr="http://schemas.openxmlformats.org/drawingml/2006/chartDrawing">
    <cdr:from>
      <cdr:x>0.01989</cdr:x>
      <cdr:y>0.0262</cdr:y>
    </cdr:from>
    <cdr:to>
      <cdr:x>0.10783</cdr:x>
      <cdr:y>0.21302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B0ED0FFB-DC54-4DED-A857-845E2159569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0363" y="336550"/>
          <a:ext cx="1593736" cy="2400320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0.01639</cdr:x>
      <cdr:y>0.02017</cdr:y>
    </cdr:from>
    <cdr:to>
      <cdr:x>0.99216</cdr:x>
      <cdr:y>0.97541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63765" y="177103"/>
          <a:ext cx="15703107" cy="83875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a-IR"/>
        </a:p>
      </cdr:txBody>
    </cdr:sp>
  </cdr:relSizeAnchor>
  <cdr:relSizeAnchor xmlns:cdr="http://schemas.openxmlformats.org/drawingml/2006/chartDrawing">
    <cdr:from>
      <cdr:x>0.01989</cdr:x>
      <cdr:y>0.0262</cdr:y>
    </cdr:from>
    <cdr:to>
      <cdr:x>0.10783</cdr:x>
      <cdr:y>0.23697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B0ED0FFB-DC54-4DED-A857-845E2159569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34268" y="339674"/>
          <a:ext cx="1920034" cy="273257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32</xdr:row>
      <xdr:rowOff>133350</xdr:rowOff>
    </xdr:from>
    <xdr:to>
      <xdr:col>1</xdr:col>
      <xdr:colOff>619125</xdr:colOff>
      <xdr:row>41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9C4E8C-1031-42A8-AE59-49EE7AF3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5876950" y="7505700"/>
          <a:ext cx="2314575" cy="2085975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31</xdr:row>
      <xdr:rowOff>228599</xdr:rowOff>
    </xdr:from>
    <xdr:to>
      <xdr:col>7</xdr:col>
      <xdr:colOff>0</xdr:colOff>
      <xdr:row>36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196519-5FFE-49F9-B85D-99D9FC40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8218850" y="7372349"/>
          <a:ext cx="7200900" cy="10382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37</xdr:row>
      <xdr:rowOff>38100</xdr:rowOff>
    </xdr:from>
    <xdr:to>
      <xdr:col>6</xdr:col>
      <xdr:colOff>1085850</xdr:colOff>
      <xdr:row>42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5D7751-F4E9-4DA9-A628-C91391DAB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8266475" y="8553450"/>
          <a:ext cx="7277100" cy="120015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32</xdr:row>
      <xdr:rowOff>57149</xdr:rowOff>
    </xdr:from>
    <xdr:to>
      <xdr:col>13</xdr:col>
      <xdr:colOff>542925</xdr:colOff>
      <xdr:row>38</xdr:row>
      <xdr:rowOff>47624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51BBF90-90FD-4708-A8B2-097B4A445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3284900" y="7429499"/>
          <a:ext cx="4648200" cy="1362075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43</xdr:row>
      <xdr:rowOff>171450</xdr:rowOff>
    </xdr:from>
    <xdr:to>
      <xdr:col>4</xdr:col>
      <xdr:colOff>304800</xdr:colOff>
      <xdr:row>47</xdr:row>
      <xdr:rowOff>66675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F1863C-7ADE-4B4C-AFB6-85F971AC5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1314475" y="10058400"/>
          <a:ext cx="6810375" cy="809625"/>
        </a:xfrm>
        <a:prstGeom prst="rect">
          <a:avLst/>
        </a:prstGeom>
      </xdr:spPr>
    </xdr:pic>
    <xdr:clientData/>
  </xdr:twoCellAnchor>
  <xdr:twoCellAnchor editAs="oneCell">
    <xdr:from>
      <xdr:col>4</xdr:col>
      <xdr:colOff>781050</xdr:colOff>
      <xdr:row>44</xdr:row>
      <xdr:rowOff>47625</xdr:rowOff>
    </xdr:from>
    <xdr:to>
      <xdr:col>10</xdr:col>
      <xdr:colOff>571500</xdr:colOff>
      <xdr:row>46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CC8EDA-FB05-47C5-BD9C-A2261A7A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5151800" y="10163175"/>
          <a:ext cx="568642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R76"/>
  <sheetViews>
    <sheetView showGridLines="0" rightToLeft="1" tabSelected="1" zoomScale="50" zoomScaleNormal="50" zoomScaleSheetLayoutView="50" workbookViewId="0">
      <pane xSplit="172" ySplit="5" topLeftCell="FQ12" activePane="bottomRight" state="frozen"/>
      <selection pane="topRight" activeCell="FQ1" sqref="FQ1"/>
      <selection pane="bottomLeft" activeCell="A6" sqref="A6"/>
      <selection pane="bottomRight" activeCell="GH43" sqref="GH43"/>
    </sheetView>
  </sheetViews>
  <sheetFormatPr defaultColWidth="9" defaultRowHeight="24.75" x14ac:dyDescent="0.25"/>
  <cols>
    <col min="1" max="1" width="3.42578125" style="31" customWidth="1"/>
    <col min="2" max="2" width="8.7109375" style="31" bestFit="1" customWidth="1"/>
    <col min="3" max="3" width="37.5703125" style="31" bestFit="1" customWidth="1"/>
    <col min="4" max="4" width="21.140625" style="31" bestFit="1" customWidth="1"/>
    <col min="5" max="6" width="12.42578125" style="31" hidden="1" customWidth="1"/>
    <col min="7" max="65" width="15.5703125" style="31" hidden="1" customWidth="1"/>
    <col min="66" max="159" width="19.140625" style="31" hidden="1" customWidth="1"/>
    <col min="160" max="172" width="17" style="31" hidden="1" customWidth="1"/>
    <col min="173" max="173" width="19.140625" style="31" customWidth="1"/>
    <col min="174" max="174" width="17" style="31" bestFit="1" customWidth="1"/>
    <col min="175" max="175" width="17" style="31" customWidth="1"/>
    <col min="176" max="190" width="17" style="31" bestFit="1" customWidth="1"/>
    <col min="191" max="191" width="16.85546875" style="31" bestFit="1" customWidth="1"/>
    <col min="192" max="193" width="16.85546875" style="30" bestFit="1" customWidth="1"/>
    <col min="194" max="16384" width="9" style="31"/>
  </cols>
  <sheetData>
    <row r="1" spans="2:200" ht="25.5" thickBot="1" x14ac:dyDescent="0.3"/>
    <row r="2" spans="2:200" x14ac:dyDescent="0.25">
      <c r="C2" s="83"/>
      <c r="D2" s="84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85" t="s">
        <v>135</v>
      </c>
      <c r="BO2" s="85" t="s">
        <v>136</v>
      </c>
      <c r="BP2" s="85" t="s">
        <v>137</v>
      </c>
      <c r="BQ2" s="85" t="s">
        <v>138</v>
      </c>
      <c r="BR2" s="85" t="s">
        <v>139</v>
      </c>
      <c r="BS2" s="85" t="s">
        <v>140</v>
      </c>
      <c r="BT2" s="85" t="s">
        <v>141</v>
      </c>
      <c r="BU2" s="85" t="s">
        <v>142</v>
      </c>
      <c r="BV2" s="85" t="s">
        <v>143</v>
      </c>
      <c r="BW2" s="85" t="s">
        <v>144</v>
      </c>
      <c r="BX2" s="85" t="s">
        <v>145</v>
      </c>
      <c r="BY2" s="85" t="s">
        <v>146</v>
      </c>
      <c r="BZ2" s="85" t="s">
        <v>147</v>
      </c>
      <c r="CA2" s="85" t="s">
        <v>148</v>
      </c>
      <c r="CB2" s="85" t="s">
        <v>149</v>
      </c>
      <c r="CC2" s="85" t="s">
        <v>150</v>
      </c>
      <c r="CD2" s="85" t="s">
        <v>151</v>
      </c>
      <c r="CE2" s="85" t="s">
        <v>152</v>
      </c>
      <c r="CF2" s="85" t="s">
        <v>153</v>
      </c>
      <c r="CG2" s="85" t="s">
        <v>154</v>
      </c>
      <c r="CH2" s="85" t="s">
        <v>155</v>
      </c>
      <c r="CI2" s="85" t="s">
        <v>156</v>
      </c>
      <c r="CJ2" s="85" t="s">
        <v>157</v>
      </c>
      <c r="CK2" s="85" t="s">
        <v>158</v>
      </c>
      <c r="CL2" s="85" t="s">
        <v>159</v>
      </c>
      <c r="CM2" s="85" t="s">
        <v>160</v>
      </c>
      <c r="CN2" s="85" t="s">
        <v>161</v>
      </c>
      <c r="CO2" s="85" t="s">
        <v>162</v>
      </c>
      <c r="CP2" s="85" t="s">
        <v>163</v>
      </c>
      <c r="CQ2" s="85" t="s">
        <v>164</v>
      </c>
      <c r="CR2" s="85" t="s">
        <v>165</v>
      </c>
      <c r="CS2" s="85" t="s">
        <v>166</v>
      </c>
      <c r="CT2" s="85" t="s">
        <v>167</v>
      </c>
      <c r="CU2" s="85" t="s">
        <v>168</v>
      </c>
      <c r="CV2" s="85" t="s">
        <v>169</v>
      </c>
      <c r="CW2" s="85" t="s">
        <v>170</v>
      </c>
      <c r="CX2" s="85" t="s">
        <v>171</v>
      </c>
      <c r="CY2" s="85" t="s">
        <v>172</v>
      </c>
      <c r="CZ2" s="85" t="s">
        <v>173</v>
      </c>
      <c r="DA2" s="85" t="s">
        <v>174</v>
      </c>
      <c r="DB2" s="85" t="s">
        <v>175</v>
      </c>
      <c r="DC2" s="85" t="s">
        <v>176</v>
      </c>
      <c r="DD2" s="85" t="s">
        <v>177</v>
      </c>
      <c r="DE2" s="85" t="s">
        <v>178</v>
      </c>
      <c r="DF2" s="85" t="s">
        <v>179</v>
      </c>
      <c r="DG2" s="85" t="s">
        <v>180</v>
      </c>
      <c r="DH2" s="85" t="s">
        <v>181</v>
      </c>
      <c r="DI2" s="85" t="s">
        <v>182</v>
      </c>
      <c r="DJ2" s="85" t="s">
        <v>200</v>
      </c>
      <c r="DK2" s="85" t="s">
        <v>242</v>
      </c>
      <c r="DL2" s="85" t="s">
        <v>241</v>
      </c>
      <c r="DM2" s="85" t="s">
        <v>237</v>
      </c>
      <c r="DN2" s="85" t="s">
        <v>239</v>
      </c>
      <c r="DO2" s="85" t="s">
        <v>235</v>
      </c>
      <c r="DP2" s="85" t="s">
        <v>245</v>
      </c>
      <c r="DQ2" s="85" t="s">
        <v>246</v>
      </c>
      <c r="DR2" s="85" t="s">
        <v>247</v>
      </c>
      <c r="DS2" s="85" t="s">
        <v>252</v>
      </c>
      <c r="DT2" s="85" t="s">
        <v>254</v>
      </c>
      <c r="DU2" s="85" t="s">
        <v>257</v>
      </c>
      <c r="DV2" s="85" t="s">
        <v>259</v>
      </c>
      <c r="DW2" s="85" t="s">
        <v>262</v>
      </c>
      <c r="DX2" s="85" t="s">
        <v>266</v>
      </c>
      <c r="DY2" s="85" t="s">
        <v>268</v>
      </c>
      <c r="DZ2" s="85" t="s">
        <v>270</v>
      </c>
      <c r="EA2" s="85" t="s">
        <v>272</v>
      </c>
      <c r="EB2" s="85" t="s">
        <v>274</v>
      </c>
      <c r="EC2" s="85" t="s">
        <v>276</v>
      </c>
      <c r="ED2" s="85" t="s">
        <v>278</v>
      </c>
      <c r="EE2" s="85" t="s">
        <v>280</v>
      </c>
      <c r="EF2" s="85" t="s">
        <v>282</v>
      </c>
      <c r="EG2" s="85" t="s">
        <v>284</v>
      </c>
      <c r="EH2" s="85" t="s">
        <v>286</v>
      </c>
      <c r="EI2" s="85" t="s">
        <v>288</v>
      </c>
      <c r="EJ2" s="85" t="s">
        <v>292</v>
      </c>
      <c r="EK2" s="85" t="s">
        <v>293</v>
      </c>
      <c r="EL2" s="85" t="s">
        <v>295</v>
      </c>
      <c r="EM2" s="85" t="s">
        <v>296</v>
      </c>
      <c r="EN2" s="85" t="s">
        <v>298</v>
      </c>
      <c r="EO2" s="85" t="s">
        <v>300</v>
      </c>
      <c r="EP2" s="85" t="s">
        <v>302</v>
      </c>
      <c r="EQ2" s="85" t="s">
        <v>304</v>
      </c>
      <c r="ER2" s="85" t="s">
        <v>307</v>
      </c>
      <c r="ES2" s="85" t="s">
        <v>308</v>
      </c>
      <c r="ET2" s="85" t="s">
        <v>310</v>
      </c>
      <c r="EU2" s="85" t="s">
        <v>312</v>
      </c>
      <c r="EV2" s="85" t="s">
        <v>314</v>
      </c>
      <c r="EW2" s="85" t="s">
        <v>316</v>
      </c>
      <c r="EX2" s="85" t="s">
        <v>318</v>
      </c>
      <c r="EY2" s="85" t="s">
        <v>321</v>
      </c>
      <c r="EZ2" s="85" t="s">
        <v>323</v>
      </c>
      <c r="FA2" s="85" t="s">
        <v>325</v>
      </c>
      <c r="FB2" s="85" t="s">
        <v>326</v>
      </c>
      <c r="FC2" s="85" t="s">
        <v>329</v>
      </c>
      <c r="FD2" s="85" t="s">
        <v>330</v>
      </c>
      <c r="FE2" s="85" t="s">
        <v>332</v>
      </c>
      <c r="FF2" s="85" t="s">
        <v>334</v>
      </c>
      <c r="FG2" s="85" t="s">
        <v>336</v>
      </c>
      <c r="FH2" s="85" t="s">
        <v>338</v>
      </c>
      <c r="FI2" s="85" t="s">
        <v>340</v>
      </c>
      <c r="FJ2" s="85" t="s">
        <v>342</v>
      </c>
      <c r="FK2" s="85" t="s">
        <v>345</v>
      </c>
      <c r="FL2" s="85" t="s">
        <v>347</v>
      </c>
      <c r="FM2" s="85" t="s">
        <v>349</v>
      </c>
      <c r="FN2" s="85" t="s">
        <v>350</v>
      </c>
      <c r="FO2" s="85" t="s">
        <v>353</v>
      </c>
      <c r="FP2" s="85" t="s">
        <v>354</v>
      </c>
      <c r="FQ2" s="85" t="s">
        <v>356</v>
      </c>
      <c r="FR2" s="85" t="s">
        <v>357</v>
      </c>
      <c r="FS2" s="85" t="s">
        <v>361</v>
      </c>
      <c r="FT2" s="85" t="s">
        <v>363</v>
      </c>
      <c r="FU2" s="85" t="s">
        <v>366</v>
      </c>
      <c r="FV2" s="85" t="s">
        <v>368</v>
      </c>
      <c r="FW2" s="85" t="s">
        <v>370</v>
      </c>
      <c r="FX2" s="85" t="s">
        <v>372</v>
      </c>
      <c r="FY2" s="85" t="s">
        <v>374</v>
      </c>
      <c r="FZ2" s="85" t="s">
        <v>376</v>
      </c>
      <c r="GA2" s="85" t="s">
        <v>380</v>
      </c>
      <c r="GB2" s="85" t="s">
        <v>379</v>
      </c>
      <c r="GC2" s="85" t="s">
        <v>382</v>
      </c>
      <c r="GD2" s="85" t="s">
        <v>384</v>
      </c>
      <c r="GE2" s="85" t="s">
        <v>387</v>
      </c>
      <c r="GF2" s="85" t="s">
        <v>388</v>
      </c>
      <c r="GG2" s="85" t="s">
        <v>390</v>
      </c>
      <c r="GH2" s="85" t="s">
        <v>392</v>
      </c>
      <c r="GI2" s="124"/>
      <c r="GJ2" s="125"/>
      <c r="GK2" s="126"/>
    </row>
    <row r="3" spans="2:200" ht="25.5" thickBot="1" x14ac:dyDescent="0.3">
      <c r="C3" s="86"/>
      <c r="D3" s="7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8"/>
      <c r="DL3" s="88"/>
      <c r="DM3" s="88"/>
      <c r="DN3" s="87"/>
      <c r="DO3" s="87"/>
      <c r="DP3" s="88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127"/>
      <c r="GJ3" s="128"/>
      <c r="GK3" s="129"/>
    </row>
    <row r="4" spans="2:200" ht="50.25" customHeight="1" thickBot="1" x14ac:dyDescent="0.3">
      <c r="B4" s="32"/>
      <c r="C4" s="104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 t="s">
        <v>261</v>
      </c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14" t="s">
        <v>261</v>
      </c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5"/>
      <c r="GI4" s="103" t="s">
        <v>201</v>
      </c>
      <c r="GJ4" s="103" t="s">
        <v>258</v>
      </c>
      <c r="GK4" s="103" t="s">
        <v>358</v>
      </c>
    </row>
    <row r="5" spans="2:200" ht="25.5" thickBot="1" x14ac:dyDescent="0.3">
      <c r="B5" s="32"/>
      <c r="C5" s="94" t="s">
        <v>0</v>
      </c>
      <c r="D5" s="95" t="s">
        <v>1</v>
      </c>
      <c r="E5" s="96" t="s">
        <v>2</v>
      </c>
      <c r="F5" s="97" t="s">
        <v>3</v>
      </c>
      <c r="G5" s="97" t="s">
        <v>4</v>
      </c>
      <c r="H5" s="97" t="s">
        <v>5</v>
      </c>
      <c r="I5" s="95" t="s">
        <v>6</v>
      </c>
      <c r="J5" s="95" t="s">
        <v>7</v>
      </c>
      <c r="K5" s="95" t="s">
        <v>8</v>
      </c>
      <c r="L5" s="95" t="s">
        <v>9</v>
      </c>
      <c r="M5" s="95" t="s">
        <v>10</v>
      </c>
      <c r="N5" s="95" t="s">
        <v>11</v>
      </c>
      <c r="O5" s="98" t="s">
        <v>12</v>
      </c>
      <c r="P5" s="98" t="s">
        <v>13</v>
      </c>
      <c r="Q5" s="98" t="s">
        <v>14</v>
      </c>
      <c r="R5" s="98" t="s">
        <v>15</v>
      </c>
      <c r="S5" s="98" t="s">
        <v>16</v>
      </c>
      <c r="T5" s="98" t="s">
        <v>17</v>
      </c>
      <c r="U5" s="98" t="s">
        <v>18</v>
      </c>
      <c r="V5" s="98" t="s">
        <v>19</v>
      </c>
      <c r="W5" s="98" t="s">
        <v>20</v>
      </c>
      <c r="X5" s="98" t="s">
        <v>21</v>
      </c>
      <c r="Y5" s="98" t="s">
        <v>22</v>
      </c>
      <c r="Z5" s="98" t="s">
        <v>23</v>
      </c>
      <c r="AA5" s="98" t="s">
        <v>24</v>
      </c>
      <c r="AB5" s="98" t="s">
        <v>25</v>
      </c>
      <c r="AC5" s="98" t="s">
        <v>26</v>
      </c>
      <c r="AD5" s="98" t="s">
        <v>27</v>
      </c>
      <c r="AE5" s="98" t="s">
        <v>28</v>
      </c>
      <c r="AF5" s="98" t="s">
        <v>29</v>
      </c>
      <c r="AG5" s="98" t="s">
        <v>30</v>
      </c>
      <c r="AH5" s="98" t="s">
        <v>31</v>
      </c>
      <c r="AI5" s="98" t="s">
        <v>32</v>
      </c>
      <c r="AJ5" s="98" t="s">
        <v>33</v>
      </c>
      <c r="AK5" s="98" t="s">
        <v>34</v>
      </c>
      <c r="AL5" s="98" t="s">
        <v>35</v>
      </c>
      <c r="AM5" s="98" t="s">
        <v>36</v>
      </c>
      <c r="AN5" s="98" t="s">
        <v>37</v>
      </c>
      <c r="AO5" s="98" t="s">
        <v>38</v>
      </c>
      <c r="AP5" s="98" t="s">
        <v>39</v>
      </c>
      <c r="AQ5" s="98" t="s">
        <v>40</v>
      </c>
      <c r="AR5" s="98" t="s">
        <v>41</v>
      </c>
      <c r="AS5" s="98" t="s">
        <v>42</v>
      </c>
      <c r="AT5" s="98" t="s">
        <v>43</v>
      </c>
      <c r="AU5" s="98" t="s">
        <v>44</v>
      </c>
      <c r="AV5" s="98" t="s">
        <v>45</v>
      </c>
      <c r="AW5" s="98" t="s">
        <v>46</v>
      </c>
      <c r="AX5" s="98" t="s">
        <v>47</v>
      </c>
      <c r="AY5" s="98" t="s">
        <v>48</v>
      </c>
      <c r="AZ5" s="98" t="s">
        <v>49</v>
      </c>
      <c r="BA5" s="98" t="s">
        <v>50</v>
      </c>
      <c r="BB5" s="98" t="s">
        <v>51</v>
      </c>
      <c r="BC5" s="98" t="s">
        <v>52</v>
      </c>
      <c r="BD5" s="98" t="s">
        <v>53</v>
      </c>
      <c r="BE5" s="98" t="s">
        <v>54</v>
      </c>
      <c r="BF5" s="98" t="s">
        <v>55</v>
      </c>
      <c r="BG5" s="98" t="s">
        <v>56</v>
      </c>
      <c r="BH5" s="98" t="s">
        <v>57</v>
      </c>
      <c r="BI5" s="98" t="s">
        <v>58</v>
      </c>
      <c r="BJ5" s="98" t="s">
        <v>59</v>
      </c>
      <c r="BK5" s="98" t="s">
        <v>60</v>
      </c>
      <c r="BL5" s="98" t="s">
        <v>61</v>
      </c>
      <c r="BM5" s="98" t="s">
        <v>62</v>
      </c>
      <c r="BN5" s="98" t="s">
        <v>63</v>
      </c>
      <c r="BO5" s="98" t="s">
        <v>64</v>
      </c>
      <c r="BP5" s="98" t="s">
        <v>65</v>
      </c>
      <c r="BQ5" s="98" t="s">
        <v>183</v>
      </c>
      <c r="BR5" s="98" t="s">
        <v>66</v>
      </c>
      <c r="BS5" s="98" t="s">
        <v>67</v>
      </c>
      <c r="BT5" s="98" t="s">
        <v>68</v>
      </c>
      <c r="BU5" s="98" t="s">
        <v>69</v>
      </c>
      <c r="BV5" s="98" t="s">
        <v>70</v>
      </c>
      <c r="BW5" s="98" t="s">
        <v>71</v>
      </c>
      <c r="BX5" s="98" t="s">
        <v>72</v>
      </c>
      <c r="BY5" s="98" t="s">
        <v>73</v>
      </c>
      <c r="BZ5" s="98" t="s">
        <v>74</v>
      </c>
      <c r="CA5" s="98" t="s">
        <v>75</v>
      </c>
      <c r="CB5" s="98" t="s">
        <v>76</v>
      </c>
      <c r="CC5" s="98" t="s">
        <v>184</v>
      </c>
      <c r="CD5" s="98" t="s">
        <v>77</v>
      </c>
      <c r="CE5" s="98" t="s">
        <v>78</v>
      </c>
      <c r="CF5" s="98" t="s">
        <v>79</v>
      </c>
      <c r="CG5" s="98" t="s">
        <v>80</v>
      </c>
      <c r="CH5" s="98" t="s">
        <v>81</v>
      </c>
      <c r="CI5" s="98" t="s">
        <v>82</v>
      </c>
      <c r="CJ5" s="98" t="s">
        <v>107</v>
      </c>
      <c r="CK5" s="98" t="s">
        <v>108</v>
      </c>
      <c r="CL5" s="98" t="s">
        <v>109</v>
      </c>
      <c r="CM5" s="98" t="s">
        <v>110</v>
      </c>
      <c r="CN5" s="98" t="s">
        <v>111</v>
      </c>
      <c r="CO5" s="98" t="s">
        <v>113</v>
      </c>
      <c r="CP5" s="98" t="s">
        <v>112</v>
      </c>
      <c r="CQ5" s="98" t="s">
        <v>118</v>
      </c>
      <c r="CR5" s="98" t="s">
        <v>185</v>
      </c>
      <c r="CS5" s="98" t="s">
        <v>120</v>
      </c>
      <c r="CT5" s="98" t="s">
        <v>119</v>
      </c>
      <c r="CU5" s="98" t="s">
        <v>121</v>
      </c>
      <c r="CV5" s="98" t="s">
        <v>122</v>
      </c>
      <c r="CW5" s="98" t="s">
        <v>123</v>
      </c>
      <c r="CX5" s="98" t="s">
        <v>124</v>
      </c>
      <c r="CY5" s="98" t="s">
        <v>125</v>
      </c>
      <c r="CZ5" s="98" t="s">
        <v>126</v>
      </c>
      <c r="DA5" s="98" t="s">
        <v>127</v>
      </c>
      <c r="DB5" s="98" t="s">
        <v>128</v>
      </c>
      <c r="DC5" s="98" t="s">
        <v>129</v>
      </c>
      <c r="DD5" s="98" t="s">
        <v>130</v>
      </c>
      <c r="DE5" s="98" t="s">
        <v>131</v>
      </c>
      <c r="DF5" s="98" t="s">
        <v>132</v>
      </c>
      <c r="DG5" s="98" t="s">
        <v>133</v>
      </c>
      <c r="DH5" s="98" t="s">
        <v>134</v>
      </c>
      <c r="DI5" s="98" t="s">
        <v>186</v>
      </c>
      <c r="DJ5" s="99" t="s">
        <v>199</v>
      </c>
      <c r="DK5" s="98" t="s">
        <v>244</v>
      </c>
      <c r="DL5" s="98" t="s">
        <v>243</v>
      </c>
      <c r="DM5" s="98" t="s">
        <v>238</v>
      </c>
      <c r="DN5" s="98" t="s">
        <v>240</v>
      </c>
      <c r="DO5" s="98" t="s">
        <v>236</v>
      </c>
      <c r="DP5" s="98" t="s">
        <v>250</v>
      </c>
      <c r="DQ5" s="98" t="s">
        <v>249</v>
      </c>
      <c r="DR5" s="98" t="s">
        <v>248</v>
      </c>
      <c r="DS5" s="98" t="s">
        <v>253</v>
      </c>
      <c r="DT5" s="98" t="s">
        <v>255</v>
      </c>
      <c r="DU5" s="98" t="s">
        <v>256</v>
      </c>
      <c r="DV5" s="98" t="s">
        <v>260</v>
      </c>
      <c r="DW5" s="98" t="s">
        <v>263</v>
      </c>
      <c r="DX5" s="98" t="s">
        <v>265</v>
      </c>
      <c r="DY5" s="98" t="s">
        <v>269</v>
      </c>
      <c r="DZ5" s="98" t="s">
        <v>271</v>
      </c>
      <c r="EA5" s="98" t="s">
        <v>273</v>
      </c>
      <c r="EB5" s="98" t="s">
        <v>275</v>
      </c>
      <c r="EC5" s="100" t="s">
        <v>277</v>
      </c>
      <c r="ED5" s="100" t="s">
        <v>279</v>
      </c>
      <c r="EE5" s="100" t="s">
        <v>281</v>
      </c>
      <c r="EF5" s="100" t="s">
        <v>283</v>
      </c>
      <c r="EG5" s="100" t="s">
        <v>285</v>
      </c>
      <c r="EH5" s="100" t="s">
        <v>287</v>
      </c>
      <c r="EI5" s="100" t="s">
        <v>289</v>
      </c>
      <c r="EJ5" s="100" t="s">
        <v>290</v>
      </c>
      <c r="EK5" s="100" t="s">
        <v>291</v>
      </c>
      <c r="EL5" s="100" t="s">
        <v>294</v>
      </c>
      <c r="EM5" s="100" t="s">
        <v>297</v>
      </c>
      <c r="EN5" s="100" t="s">
        <v>299</v>
      </c>
      <c r="EO5" s="100" t="s">
        <v>301</v>
      </c>
      <c r="EP5" s="100" t="s">
        <v>303</v>
      </c>
      <c r="EQ5" s="100" t="s">
        <v>305</v>
      </c>
      <c r="ER5" s="100" t="s">
        <v>306</v>
      </c>
      <c r="ES5" s="100" t="s">
        <v>309</v>
      </c>
      <c r="ET5" s="100" t="s">
        <v>311</v>
      </c>
      <c r="EU5" s="100" t="s">
        <v>313</v>
      </c>
      <c r="EV5" s="100" t="s">
        <v>315</v>
      </c>
      <c r="EW5" s="100" t="s">
        <v>317</v>
      </c>
      <c r="EX5" s="100" t="s">
        <v>319</v>
      </c>
      <c r="EY5" s="100" t="s">
        <v>320</v>
      </c>
      <c r="EZ5" s="100" t="s">
        <v>322</v>
      </c>
      <c r="FA5" s="100" t="s">
        <v>324</v>
      </c>
      <c r="FB5" s="100" t="s">
        <v>327</v>
      </c>
      <c r="FC5" s="100" t="s">
        <v>328</v>
      </c>
      <c r="FD5" s="100" t="s">
        <v>331</v>
      </c>
      <c r="FE5" s="100" t="s">
        <v>333</v>
      </c>
      <c r="FF5" s="100" t="s">
        <v>335</v>
      </c>
      <c r="FG5" s="100" t="s">
        <v>337</v>
      </c>
      <c r="FH5" s="100" t="s">
        <v>339</v>
      </c>
      <c r="FI5" s="100" t="s">
        <v>341</v>
      </c>
      <c r="FJ5" s="100" t="s">
        <v>343</v>
      </c>
      <c r="FK5" s="100" t="s">
        <v>344</v>
      </c>
      <c r="FL5" s="100" t="s">
        <v>346</v>
      </c>
      <c r="FM5" s="100" t="s">
        <v>348</v>
      </c>
      <c r="FN5" s="100" t="s">
        <v>351</v>
      </c>
      <c r="FO5" s="100" t="s">
        <v>352</v>
      </c>
      <c r="FP5" s="100" t="s">
        <v>355</v>
      </c>
      <c r="FQ5" s="100" t="s">
        <v>360</v>
      </c>
      <c r="FR5" s="100" t="s">
        <v>359</v>
      </c>
      <c r="FS5" s="100" t="s">
        <v>362</v>
      </c>
      <c r="FT5" s="100" t="s">
        <v>364</v>
      </c>
      <c r="FU5" s="100" t="s">
        <v>365</v>
      </c>
      <c r="FV5" s="100" t="s">
        <v>367</v>
      </c>
      <c r="FW5" s="100" t="s">
        <v>369</v>
      </c>
      <c r="FX5" s="100" t="s">
        <v>371</v>
      </c>
      <c r="FY5" s="100" t="s">
        <v>373</v>
      </c>
      <c r="FZ5" s="100" t="s">
        <v>375</v>
      </c>
      <c r="GA5" s="100" t="s">
        <v>377</v>
      </c>
      <c r="GB5" s="100" t="s">
        <v>378</v>
      </c>
      <c r="GC5" s="100" t="s">
        <v>381</v>
      </c>
      <c r="GD5" s="100" t="s">
        <v>383</v>
      </c>
      <c r="GE5" s="100" t="s">
        <v>385</v>
      </c>
      <c r="GF5" s="100" t="s">
        <v>386</v>
      </c>
      <c r="GG5" s="100" t="s">
        <v>389</v>
      </c>
      <c r="GH5" s="100" t="s">
        <v>391</v>
      </c>
      <c r="GI5" s="92"/>
      <c r="GJ5" s="92"/>
      <c r="GK5" s="92"/>
    </row>
    <row r="6" spans="2:200" ht="30" x14ac:dyDescent="0.25">
      <c r="C6" s="108" t="s">
        <v>83</v>
      </c>
      <c r="D6" s="109"/>
      <c r="E6" s="10"/>
      <c r="F6" s="10"/>
      <c r="G6" s="10"/>
      <c r="H6" s="10">
        <v>26.42</v>
      </c>
      <c r="I6" s="10">
        <v>29.94</v>
      </c>
      <c r="J6" s="10">
        <v>31.74</v>
      </c>
      <c r="K6" s="10">
        <v>29.06</v>
      </c>
      <c r="L6" s="10">
        <v>28.08</v>
      </c>
      <c r="M6" s="10">
        <v>19.329999999999998</v>
      </c>
      <c r="N6" s="10">
        <v>24.81</v>
      </c>
      <c r="O6" s="10">
        <v>24.33</v>
      </c>
      <c r="P6" s="10">
        <v>26.44</v>
      </c>
      <c r="Q6" s="10">
        <v>30.97</v>
      </c>
      <c r="R6" s="10">
        <v>34.36</v>
      </c>
      <c r="S6" s="10">
        <v>35.200000000000003</v>
      </c>
      <c r="T6" s="10">
        <v>31.69</v>
      </c>
      <c r="U6" s="10">
        <v>35.659999999999997</v>
      </c>
      <c r="V6" s="10">
        <v>37.840000000000003</v>
      </c>
      <c r="W6" s="10">
        <v>42.3</v>
      </c>
      <c r="X6" s="10">
        <v>38.729999999999997</v>
      </c>
      <c r="Y6" s="10">
        <v>39.72</v>
      </c>
      <c r="Z6" s="10">
        <v>42.14</v>
      </c>
      <c r="AA6" s="10">
        <v>42.03</v>
      </c>
      <c r="AB6" s="10">
        <v>42.35</v>
      </c>
      <c r="AC6" s="10">
        <v>43.79</v>
      </c>
      <c r="AD6" s="10">
        <v>44.5</v>
      </c>
      <c r="AE6" s="10">
        <v>43.25</v>
      </c>
      <c r="AF6" s="10">
        <v>44.5</v>
      </c>
      <c r="AG6" s="10">
        <v>45.46</v>
      </c>
      <c r="AH6" s="10">
        <v>45.64</v>
      </c>
      <c r="AI6" s="10">
        <v>45.58</v>
      </c>
      <c r="AJ6" s="10">
        <v>40.79</v>
      </c>
      <c r="AK6" s="10">
        <v>42.79</v>
      </c>
      <c r="AL6" s="10">
        <v>41.96</v>
      </c>
      <c r="AM6" s="10">
        <v>39.36</v>
      </c>
      <c r="AN6" s="10">
        <v>41.56</v>
      </c>
      <c r="AO6" s="10">
        <v>42.65</v>
      </c>
      <c r="AP6" s="10">
        <v>42.58</v>
      </c>
      <c r="AQ6" s="10">
        <v>43.16</v>
      </c>
      <c r="AR6" s="10">
        <v>42.62</v>
      </c>
      <c r="AS6" s="10">
        <v>38.97</v>
      </c>
      <c r="AT6" s="10">
        <v>39.450000000000003</v>
      </c>
      <c r="AU6" s="10">
        <v>42</v>
      </c>
      <c r="AV6" s="10">
        <v>45</v>
      </c>
      <c r="AW6" s="10">
        <v>49</v>
      </c>
      <c r="AX6" s="10">
        <v>48.8</v>
      </c>
      <c r="AY6" s="10">
        <v>49.97</v>
      </c>
      <c r="AZ6" s="10">
        <v>50.98</v>
      </c>
      <c r="BA6" s="10">
        <v>50.9</v>
      </c>
      <c r="BB6" s="10">
        <v>51.63</v>
      </c>
      <c r="BC6" s="10">
        <v>51.09</v>
      </c>
      <c r="BD6" s="10">
        <v>54.38</v>
      </c>
      <c r="BE6" s="10">
        <v>56.06</v>
      </c>
      <c r="BF6" s="10">
        <v>56.08</v>
      </c>
      <c r="BG6" s="10">
        <v>52.14</v>
      </c>
      <c r="BH6" s="10">
        <v>59.34</v>
      </c>
      <c r="BI6" s="10">
        <v>62.43</v>
      </c>
      <c r="BJ6" s="10">
        <v>63.35</v>
      </c>
      <c r="BK6" s="10">
        <v>64.42</v>
      </c>
      <c r="BL6" s="10">
        <v>67</v>
      </c>
      <c r="BM6" s="10">
        <v>68.8</v>
      </c>
      <c r="BN6" s="10">
        <v>64.375</v>
      </c>
      <c r="BO6" s="10">
        <v>64.430000000000007</v>
      </c>
      <c r="BP6" s="10">
        <v>64.8</v>
      </c>
      <c r="BQ6" s="10">
        <v>62.95</v>
      </c>
      <c r="BR6" s="10">
        <v>66.97</v>
      </c>
      <c r="BS6" s="10">
        <v>65.87</v>
      </c>
      <c r="BT6" s="10">
        <v>66.760000000000005</v>
      </c>
      <c r="BU6" s="10">
        <v>68.88</v>
      </c>
      <c r="BV6" s="10">
        <v>68.28</v>
      </c>
      <c r="BW6" s="10">
        <v>68.709999999999994</v>
      </c>
      <c r="BX6" s="10">
        <v>66.44</v>
      </c>
      <c r="BY6" s="10">
        <v>68.72</v>
      </c>
      <c r="BZ6" s="10">
        <v>71.89</v>
      </c>
      <c r="CA6" s="10">
        <v>72.69</v>
      </c>
      <c r="CB6" s="10">
        <v>72.73</v>
      </c>
      <c r="CC6" s="10">
        <v>74.05</v>
      </c>
      <c r="CD6" s="10">
        <v>76.06</v>
      </c>
      <c r="CE6" s="10">
        <v>77.16</v>
      </c>
      <c r="CF6" s="10">
        <v>75.22</v>
      </c>
      <c r="CG6" s="10">
        <v>73.44</v>
      </c>
      <c r="CH6" s="11">
        <v>75.52</v>
      </c>
      <c r="CI6" s="11">
        <v>75.41</v>
      </c>
      <c r="CJ6" s="10">
        <v>70.5</v>
      </c>
      <c r="CK6" s="10">
        <v>70.260000000000005</v>
      </c>
      <c r="CL6" s="11">
        <v>65.12</v>
      </c>
      <c r="CM6" s="11">
        <v>71.58</v>
      </c>
      <c r="CN6" s="11">
        <v>72.569999999999993</v>
      </c>
      <c r="CO6" s="12">
        <v>72.95</v>
      </c>
      <c r="CP6" s="11">
        <v>75.34</v>
      </c>
      <c r="CQ6" s="11">
        <v>77.23</v>
      </c>
      <c r="CR6" s="12">
        <v>79.28</v>
      </c>
      <c r="CS6" s="12">
        <v>81.95</v>
      </c>
      <c r="CT6" s="12">
        <v>84</v>
      </c>
      <c r="CU6" s="12">
        <v>85.72</v>
      </c>
      <c r="CV6" s="12">
        <v>83.72</v>
      </c>
      <c r="CW6" s="12">
        <v>82.74</v>
      </c>
      <c r="CX6" s="12">
        <v>82.17</v>
      </c>
      <c r="CY6" s="12">
        <v>81.239999999999995</v>
      </c>
      <c r="CZ6" s="12">
        <v>71.59</v>
      </c>
      <c r="DA6" s="12">
        <v>69.88</v>
      </c>
      <c r="DB6" s="12">
        <v>75.150000000000006</v>
      </c>
      <c r="DC6" s="12">
        <v>73.52</v>
      </c>
      <c r="DD6" s="12">
        <v>75.790000000000006</v>
      </c>
      <c r="DE6" s="12">
        <v>77.78</v>
      </c>
      <c r="DF6" s="12">
        <v>81.75</v>
      </c>
      <c r="DG6" s="12">
        <v>86.06</v>
      </c>
      <c r="DH6" s="12">
        <v>87.89</v>
      </c>
      <c r="DI6" s="12">
        <v>88.52</v>
      </c>
      <c r="DJ6" s="12">
        <v>93.27</v>
      </c>
      <c r="DK6" s="12">
        <v>94.44</v>
      </c>
      <c r="DL6" s="12">
        <v>91.39</v>
      </c>
      <c r="DM6" s="12">
        <v>94.12</v>
      </c>
      <c r="DN6" s="12">
        <v>118.11</v>
      </c>
      <c r="DO6" s="12">
        <v>109.1</v>
      </c>
      <c r="DP6" s="12">
        <v>105.07</v>
      </c>
      <c r="DQ6" s="12">
        <v>119.87</v>
      </c>
      <c r="DR6" s="12">
        <v>104.10899999999999</v>
      </c>
      <c r="DS6" s="12">
        <v>102.78</v>
      </c>
      <c r="DT6" s="12">
        <v>111.1</v>
      </c>
      <c r="DU6" s="12">
        <v>106.15</v>
      </c>
      <c r="DV6" s="12">
        <v>107.14</v>
      </c>
      <c r="DW6" s="12">
        <v>112.39</v>
      </c>
      <c r="DX6" s="12">
        <v>111.55</v>
      </c>
      <c r="DY6" s="12">
        <v>109.99</v>
      </c>
      <c r="DZ6" s="12">
        <v>119.26</v>
      </c>
      <c r="EA6" s="12">
        <v>119.72</v>
      </c>
      <c r="EB6" s="12">
        <v>122.01</v>
      </c>
      <c r="EC6" s="12">
        <v>110.39</v>
      </c>
      <c r="ED6" s="12">
        <v>109.1</v>
      </c>
      <c r="EE6" s="12">
        <v>111.63</v>
      </c>
      <c r="EF6" s="12">
        <v>107.02</v>
      </c>
      <c r="EG6" s="12">
        <v>101.16</v>
      </c>
      <c r="EH6" s="12">
        <v>98.38</v>
      </c>
      <c r="EI6" s="12">
        <v>103.97</v>
      </c>
      <c r="EJ6" s="12">
        <v>94.92</v>
      </c>
      <c r="EK6" s="12">
        <v>98.15</v>
      </c>
      <c r="EL6" s="12">
        <v>96.09</v>
      </c>
      <c r="EM6" s="12">
        <v>99.01</v>
      </c>
      <c r="EN6" s="12">
        <v>93.02</v>
      </c>
      <c r="EO6" s="12">
        <v>92.84</v>
      </c>
      <c r="EP6" s="12">
        <v>91.35</v>
      </c>
      <c r="EQ6" s="12">
        <v>86.65</v>
      </c>
      <c r="ER6" s="12">
        <v>85.14</v>
      </c>
      <c r="ES6" s="12">
        <v>97.92</v>
      </c>
      <c r="ET6" s="12">
        <v>91.63</v>
      </c>
      <c r="EU6" s="12">
        <v>93.5</v>
      </c>
      <c r="EV6" s="12">
        <v>95.77</v>
      </c>
      <c r="EW6" s="12">
        <v>98.57</v>
      </c>
      <c r="EX6" s="12">
        <v>95.77</v>
      </c>
      <c r="EY6" s="12">
        <v>87.95</v>
      </c>
      <c r="EZ6" s="12">
        <v>83.63</v>
      </c>
      <c r="FA6" s="12">
        <v>79.98</v>
      </c>
      <c r="FB6" s="12">
        <v>76.099999999999994</v>
      </c>
      <c r="FC6" s="12">
        <v>74.290000000000006</v>
      </c>
      <c r="FD6" s="12">
        <v>83.92</v>
      </c>
      <c r="FE6" s="12">
        <v>85.91</v>
      </c>
      <c r="FF6" s="12">
        <v>78.569999999999993</v>
      </c>
      <c r="FG6" s="12">
        <v>85.25</v>
      </c>
      <c r="FH6" s="12">
        <v>87.63</v>
      </c>
      <c r="FI6" s="12">
        <v>86.66</v>
      </c>
      <c r="FJ6" s="12">
        <v>79.94</v>
      </c>
      <c r="FK6" s="12">
        <v>86.39</v>
      </c>
      <c r="FL6" s="12">
        <v>83</v>
      </c>
      <c r="FM6" s="12">
        <v>83.16</v>
      </c>
      <c r="FN6" s="12">
        <v>85.83</v>
      </c>
      <c r="FO6" s="12">
        <v>82.78</v>
      </c>
      <c r="FP6" s="12">
        <v>72.97</v>
      </c>
      <c r="FQ6" s="12">
        <v>74.59</v>
      </c>
      <c r="FR6" s="12">
        <v>78.599999999999994</v>
      </c>
      <c r="FS6" s="12">
        <v>85.12</v>
      </c>
      <c r="FT6" s="12">
        <v>86.31</v>
      </c>
      <c r="FU6" s="12">
        <v>81.66</v>
      </c>
      <c r="FV6" s="12">
        <v>79.540000000000006</v>
      </c>
      <c r="FW6" s="12">
        <v>75.3</v>
      </c>
      <c r="FX6" s="12">
        <v>74.17</v>
      </c>
      <c r="FY6" s="12">
        <v>75.58</v>
      </c>
      <c r="FZ6" s="12">
        <v>76.95</v>
      </c>
      <c r="GA6" s="12">
        <v>76.13</v>
      </c>
      <c r="GB6" s="12">
        <v>74.790000000000006</v>
      </c>
      <c r="GC6" s="12">
        <v>76.61</v>
      </c>
      <c r="GD6" s="12">
        <v>73.849999999999994</v>
      </c>
      <c r="GE6" s="12">
        <v>75.41</v>
      </c>
      <c r="GF6" s="12">
        <v>78.47</v>
      </c>
      <c r="GG6" s="12">
        <v>79.87</v>
      </c>
      <c r="GH6" s="12">
        <v>81.069999999999993</v>
      </c>
      <c r="GI6" s="80">
        <f t="shared" ref="GI6:GI25" si="0">AVERAGE(BN6:DP6)</f>
        <v>77.657363636363613</v>
      </c>
      <c r="GJ6" s="80">
        <f>AVERAGE(DQ6:FP6)</f>
        <v>95.807865384615383</v>
      </c>
      <c r="GK6" s="80">
        <f>AVERAGE(FQ6:GH6)</f>
        <v>78.001111111111129</v>
      </c>
      <c r="GL6" s="9"/>
    </row>
    <row r="7" spans="2:200" ht="30" x14ac:dyDescent="0.25">
      <c r="C7" s="110" t="s">
        <v>114</v>
      </c>
      <c r="D7" s="1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>
        <v>63.65</v>
      </c>
      <c r="BO7" s="10">
        <v>63.4</v>
      </c>
      <c r="BP7" s="10">
        <v>62.3</v>
      </c>
      <c r="BQ7" s="10">
        <v>61.05</v>
      </c>
      <c r="BR7" s="10">
        <v>65.180000000000007</v>
      </c>
      <c r="BS7" s="10">
        <v>62.91</v>
      </c>
      <c r="BT7" s="10">
        <v>63.68</v>
      </c>
      <c r="BU7" s="10">
        <v>64.45</v>
      </c>
      <c r="BV7" s="10">
        <v>66.14</v>
      </c>
      <c r="BW7" s="10">
        <v>67</v>
      </c>
      <c r="BX7" s="10">
        <v>65.03</v>
      </c>
      <c r="BY7" s="10">
        <v>67.13</v>
      </c>
      <c r="BZ7" s="10">
        <v>70.459999999999994</v>
      </c>
      <c r="CA7" s="10">
        <v>71.48</v>
      </c>
      <c r="CB7" s="10">
        <v>71.650000000000006</v>
      </c>
      <c r="CC7" s="10">
        <v>73.180000000000007</v>
      </c>
      <c r="CD7" s="10">
        <v>73.95</v>
      </c>
      <c r="CE7" s="10">
        <v>73.97</v>
      </c>
      <c r="CF7" s="10">
        <v>72.099999999999994</v>
      </c>
      <c r="CG7" s="10">
        <v>73.349999999999994</v>
      </c>
      <c r="CH7" s="11">
        <v>73.63</v>
      </c>
      <c r="CI7" s="11">
        <v>73.91</v>
      </c>
      <c r="CJ7" s="10">
        <v>69.47</v>
      </c>
      <c r="CK7" s="10">
        <v>69.650000000000006</v>
      </c>
      <c r="CL7" s="11">
        <v>65.7</v>
      </c>
      <c r="CM7" s="11">
        <v>70.69</v>
      </c>
      <c r="CN7" s="11">
        <v>70.87</v>
      </c>
      <c r="CO7" s="12">
        <v>71.19</v>
      </c>
      <c r="CP7" s="11">
        <v>71.19</v>
      </c>
      <c r="CQ7" s="11">
        <v>75.400000000000006</v>
      </c>
      <c r="CR7" s="12">
        <v>77.05</v>
      </c>
      <c r="CS7" s="12">
        <v>79.97</v>
      </c>
      <c r="CT7" s="12">
        <v>82.22</v>
      </c>
      <c r="CU7" s="12">
        <v>83.65</v>
      </c>
      <c r="CV7" s="12">
        <v>81.760000000000005</v>
      </c>
      <c r="CW7" s="12">
        <v>78.959999999999994</v>
      </c>
      <c r="CX7" s="12">
        <v>81.680000000000007</v>
      </c>
      <c r="CY7" s="12">
        <v>79.400000000000006</v>
      </c>
      <c r="CZ7" s="12">
        <v>81.599999999999994</v>
      </c>
      <c r="DA7" s="12">
        <v>69.52</v>
      </c>
      <c r="DB7" s="12">
        <v>73.099999999999994</v>
      </c>
      <c r="DC7" s="12">
        <v>72.34</v>
      </c>
      <c r="DD7" s="12">
        <v>75.36</v>
      </c>
      <c r="DE7" s="12">
        <v>75.790000000000006</v>
      </c>
      <c r="DF7" s="12">
        <v>80.099999999999994</v>
      </c>
      <c r="DG7" s="12">
        <v>85.02</v>
      </c>
      <c r="DH7" s="12">
        <v>86.74</v>
      </c>
      <c r="DI7" s="12">
        <v>87.33</v>
      </c>
      <c r="DJ7" s="12">
        <v>92.08</v>
      </c>
      <c r="DK7" s="12">
        <v>93.71</v>
      </c>
      <c r="DL7" s="12">
        <v>92.39</v>
      </c>
      <c r="DM7" s="12">
        <v>91</v>
      </c>
      <c r="DN7" s="12">
        <v>116.08</v>
      </c>
      <c r="DO7" s="12">
        <v>112.09</v>
      </c>
      <c r="DP7" s="12">
        <v>106.6</v>
      </c>
      <c r="DQ7" s="12">
        <v>116.52</v>
      </c>
      <c r="DR7" s="12">
        <v>101.77</v>
      </c>
      <c r="DS7" s="12">
        <v>98.97</v>
      </c>
      <c r="DT7" s="12">
        <v>108.62</v>
      </c>
      <c r="DU7" s="12">
        <v>104.79</v>
      </c>
      <c r="DV7" s="12">
        <v>102.32</v>
      </c>
      <c r="DW7" s="12">
        <v>108.47</v>
      </c>
      <c r="DX7" s="12">
        <v>108.82</v>
      </c>
      <c r="DY7" s="12">
        <v>109.47</v>
      </c>
      <c r="DZ7" s="12">
        <v>112.4</v>
      </c>
      <c r="EA7" s="12">
        <v>115.23</v>
      </c>
      <c r="EB7" s="12">
        <v>118.01</v>
      </c>
      <c r="EC7" s="12">
        <v>109.16</v>
      </c>
      <c r="ED7" s="12">
        <v>109.23</v>
      </c>
      <c r="EE7" s="12">
        <v>108.4</v>
      </c>
      <c r="EF7" s="12">
        <v>105.01</v>
      </c>
      <c r="EG7" s="12">
        <v>100.56</v>
      </c>
      <c r="EH7" s="12">
        <v>101.87</v>
      </c>
      <c r="EI7" s="12">
        <v>101.83</v>
      </c>
      <c r="EJ7" s="12">
        <v>96.6</v>
      </c>
      <c r="EK7" s="12">
        <v>97.58</v>
      </c>
      <c r="EL7" s="12">
        <v>96.15</v>
      </c>
      <c r="EM7" s="12">
        <v>101.49</v>
      </c>
      <c r="EN7" s="12">
        <v>92.94</v>
      </c>
      <c r="EO7" s="12">
        <v>92.7</v>
      </c>
      <c r="EP7" s="12">
        <v>91.8</v>
      </c>
      <c r="EQ7" s="12">
        <f>EQ6</f>
        <v>86.65</v>
      </c>
      <c r="ER7" s="12">
        <v>84.37</v>
      </c>
      <c r="ES7" s="12">
        <v>97.62</v>
      </c>
      <c r="ET7" s="12">
        <v>89.7</v>
      </c>
      <c r="EU7" s="12">
        <v>91.1</v>
      </c>
      <c r="EV7" s="12">
        <v>90.83</v>
      </c>
      <c r="EW7" s="12">
        <v>94.19</v>
      </c>
      <c r="EX7" s="12">
        <v>91.11</v>
      </c>
      <c r="EY7" s="12">
        <v>81.97</v>
      </c>
      <c r="EZ7" s="12">
        <v>78.11</v>
      </c>
      <c r="FA7" s="12">
        <v>80.069999999999993</v>
      </c>
      <c r="FB7" s="12">
        <v>72.040000000000006</v>
      </c>
      <c r="FC7" s="12">
        <v>75.61</v>
      </c>
      <c r="FD7" s="12">
        <v>80.81</v>
      </c>
      <c r="FE7" s="12">
        <v>80.97</v>
      </c>
      <c r="FF7" s="12">
        <v>75.22</v>
      </c>
      <c r="FG7" s="12">
        <v>82.66</v>
      </c>
      <c r="FH7" s="12">
        <v>84.93</v>
      </c>
      <c r="FI7" s="12">
        <v>83.29</v>
      </c>
      <c r="FJ7" s="12">
        <v>78.180000000000007</v>
      </c>
      <c r="FK7" s="12">
        <v>84.82</v>
      </c>
      <c r="FL7" s="12">
        <v>82</v>
      </c>
      <c r="FM7" s="12">
        <v>82.28</v>
      </c>
      <c r="FN7" s="12">
        <v>84.53</v>
      </c>
      <c r="FO7" s="12">
        <v>82.12</v>
      </c>
      <c r="FP7" s="12">
        <v>72.489999999999995</v>
      </c>
      <c r="FQ7" s="12">
        <v>74.599999999999994</v>
      </c>
      <c r="FR7" s="12">
        <v>79.5</v>
      </c>
      <c r="FS7" s="12">
        <v>84.84</v>
      </c>
      <c r="FT7" s="12">
        <v>86.35</v>
      </c>
      <c r="FU7" s="12">
        <v>81.66</v>
      </c>
      <c r="FV7" s="12">
        <v>77.81</v>
      </c>
      <c r="FW7" s="12">
        <v>75.099999999999994</v>
      </c>
      <c r="FX7" s="12">
        <v>73.33</v>
      </c>
      <c r="FY7" s="12">
        <v>74.31</v>
      </c>
      <c r="FZ7" s="12">
        <v>75.86</v>
      </c>
      <c r="GA7" s="12">
        <v>74.459999999999994</v>
      </c>
      <c r="GB7" s="12">
        <v>74.12</v>
      </c>
      <c r="GC7" s="12">
        <v>76.349999999999994</v>
      </c>
      <c r="GD7" s="12">
        <v>74.86</v>
      </c>
      <c r="GE7" s="12">
        <v>75.650000000000006</v>
      </c>
      <c r="GF7" s="12">
        <v>79.31</v>
      </c>
      <c r="GG7" s="12">
        <v>80.69</v>
      </c>
      <c r="GH7" s="12">
        <v>82.49</v>
      </c>
      <c r="GI7" s="81">
        <f t="shared" si="0"/>
        <v>76.350909090909099</v>
      </c>
      <c r="GJ7" s="81">
        <f t="shared" ref="GJ7:GJ25" si="1">AVERAGE(DQ7:FP7)</f>
        <v>93.814999999999984</v>
      </c>
      <c r="GK7" s="81">
        <f t="shared" ref="GK7:GK25" si="2">AVERAGE(FQ7:GH7)</f>
        <v>77.849444444444458</v>
      </c>
      <c r="GL7" s="9"/>
    </row>
    <row r="8" spans="2:200" ht="30" x14ac:dyDescent="0.25">
      <c r="C8" s="110" t="s">
        <v>115</v>
      </c>
      <c r="D8" s="111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>
        <v>63.72</v>
      </c>
      <c r="BO8" s="10">
        <v>64.44</v>
      </c>
      <c r="BP8" s="10">
        <v>64.41</v>
      </c>
      <c r="BQ8" s="10">
        <v>61.19</v>
      </c>
      <c r="BR8" s="10">
        <v>63.414999999999999</v>
      </c>
      <c r="BS8" s="10">
        <v>62.7</v>
      </c>
      <c r="BT8" s="10">
        <v>62.801000000000002</v>
      </c>
      <c r="BU8" s="10">
        <v>62.893999999999998</v>
      </c>
      <c r="BV8" s="10">
        <v>66.146000000000001</v>
      </c>
      <c r="BW8" s="10">
        <v>66.334999999999994</v>
      </c>
      <c r="BX8" s="10">
        <v>65.727999999999994</v>
      </c>
      <c r="BY8" s="10">
        <v>66.316000000000003</v>
      </c>
      <c r="BZ8" s="10">
        <v>70.031000000000006</v>
      </c>
      <c r="CA8" s="10">
        <v>70.608999999999995</v>
      </c>
      <c r="CB8" s="10">
        <v>71.073999999999998</v>
      </c>
      <c r="CC8" s="10">
        <v>71.3</v>
      </c>
      <c r="CD8" s="10">
        <v>71.653999999999996</v>
      </c>
      <c r="CE8" s="10">
        <v>73.715999999999994</v>
      </c>
      <c r="CF8" s="10">
        <v>72.915000000000006</v>
      </c>
      <c r="CG8" s="10">
        <v>72.869</v>
      </c>
      <c r="CH8" s="11">
        <v>72.885999999999996</v>
      </c>
      <c r="CI8" s="11">
        <v>72.903000000000006</v>
      </c>
      <c r="CJ8" s="10">
        <v>69.742999999999995</v>
      </c>
      <c r="CK8" s="10">
        <v>70.052000000000007</v>
      </c>
      <c r="CL8" s="11">
        <v>67.599999999999994</v>
      </c>
      <c r="CM8" s="11">
        <v>69.442999999999998</v>
      </c>
      <c r="CN8" s="11">
        <v>70.7</v>
      </c>
      <c r="CO8" s="12">
        <v>70.701999999999998</v>
      </c>
      <c r="CP8" s="11">
        <v>71.918000000000006</v>
      </c>
      <c r="CQ8" s="11">
        <v>72.448999999999998</v>
      </c>
      <c r="CR8" s="12">
        <v>72.572000000000003</v>
      </c>
      <c r="CS8" s="12">
        <v>79.45</v>
      </c>
      <c r="CT8" s="12">
        <v>80.95</v>
      </c>
      <c r="CU8" s="12">
        <v>81.61</v>
      </c>
      <c r="CV8" s="12">
        <v>81.58</v>
      </c>
      <c r="CW8" s="12">
        <v>80.94</v>
      </c>
      <c r="CX8" s="12">
        <v>81.680000000000007</v>
      </c>
      <c r="CY8" s="12">
        <v>81.11</v>
      </c>
      <c r="CZ8" s="12">
        <v>80.08</v>
      </c>
      <c r="DA8" s="12">
        <v>68.91</v>
      </c>
      <c r="DB8" s="12">
        <v>73.19</v>
      </c>
      <c r="DC8" s="12">
        <v>72.430000000000007</v>
      </c>
      <c r="DD8" s="12">
        <f>(72.71+73.2)/2</f>
        <v>72.954999999999998</v>
      </c>
      <c r="DE8" s="12">
        <v>73.19</v>
      </c>
      <c r="DF8" s="12">
        <v>79.53</v>
      </c>
      <c r="DG8" s="12">
        <v>82.27</v>
      </c>
      <c r="DH8" s="12">
        <v>83.29</v>
      </c>
      <c r="DI8" s="12">
        <v>83.36</v>
      </c>
      <c r="DJ8" s="12">
        <f>DI8/DI6*DJ6</f>
        <v>87.833113420695881</v>
      </c>
      <c r="DK8" s="12">
        <v>91.79</v>
      </c>
      <c r="DL8" s="12">
        <v>90.9</v>
      </c>
      <c r="DM8" s="12">
        <v>91.93</v>
      </c>
      <c r="DN8" s="12">
        <v>114.95</v>
      </c>
      <c r="DO8" s="12">
        <v>112.59</v>
      </c>
      <c r="DP8" s="12">
        <v>108.99</v>
      </c>
      <c r="DQ8" s="12">
        <v>112.1</v>
      </c>
      <c r="DR8" s="12">
        <v>110.89</v>
      </c>
      <c r="DS8" s="12">
        <v>98.42</v>
      </c>
      <c r="DT8" s="12">
        <v>104.82</v>
      </c>
      <c r="DU8" s="12">
        <v>103.43</v>
      </c>
      <c r="DV8" s="12">
        <v>102.79</v>
      </c>
      <c r="DW8" s="12">
        <v>107.57</v>
      </c>
      <c r="DX8" s="12">
        <v>107.23</v>
      </c>
      <c r="DY8" s="12">
        <v>107.21</v>
      </c>
      <c r="DZ8" s="12">
        <v>107.75</v>
      </c>
      <c r="EA8" s="12">
        <v>113.83</v>
      </c>
      <c r="EB8" s="12">
        <v>116.67</v>
      </c>
      <c r="EC8" s="12">
        <v>112.72</v>
      </c>
      <c r="ED8" s="12">
        <v>111.86</v>
      </c>
      <c r="EE8" s="12">
        <v>113.24</v>
      </c>
      <c r="EF8" s="12">
        <v>104.22</v>
      </c>
      <c r="EG8" s="12">
        <v>101.03</v>
      </c>
      <c r="EH8" s="12">
        <v>102.32</v>
      </c>
      <c r="EI8" s="12">
        <v>102.8</v>
      </c>
      <c r="EJ8" s="12">
        <v>94.41</v>
      </c>
      <c r="EK8" s="12">
        <v>98.18</v>
      </c>
      <c r="EL8" s="12">
        <v>95.39</v>
      </c>
      <c r="EM8" s="12">
        <v>96.23</v>
      </c>
      <c r="EN8" s="12">
        <v>96.6</v>
      </c>
      <c r="EO8" s="12">
        <v>90.17</v>
      </c>
      <c r="EP8" s="12">
        <v>91.98</v>
      </c>
      <c r="EQ8" s="12">
        <f>EQ6</f>
        <v>86.65</v>
      </c>
      <c r="ER8" s="12">
        <v>90.81</v>
      </c>
      <c r="ES8" s="12">
        <v>92.12</v>
      </c>
      <c r="ET8" s="12">
        <v>92.42</v>
      </c>
      <c r="EU8" s="12">
        <v>90.54</v>
      </c>
      <c r="EV8" s="12">
        <v>91.11</v>
      </c>
      <c r="EW8" s="12">
        <v>89.5</v>
      </c>
      <c r="EX8" s="12">
        <v>89.36</v>
      </c>
      <c r="EY8" s="12">
        <v>88.94</v>
      </c>
      <c r="EZ8" s="12">
        <v>85.88</v>
      </c>
      <c r="FA8" s="12">
        <v>86.22</v>
      </c>
      <c r="FB8" s="12">
        <v>73.88</v>
      </c>
      <c r="FC8" s="12">
        <v>76.900000000000006</v>
      </c>
      <c r="FD8" s="12">
        <v>77.099999999999994</v>
      </c>
      <c r="FE8" s="12">
        <v>77.52</v>
      </c>
      <c r="FF8" s="12">
        <v>75.459999999999994</v>
      </c>
      <c r="FG8" s="12">
        <v>79.39</v>
      </c>
      <c r="FH8" s="12">
        <v>80.489999999999995</v>
      </c>
      <c r="FI8" s="12">
        <v>80.739999999999995</v>
      </c>
      <c r="FJ8" s="12">
        <f>FI8/FI6*FJ6</f>
        <v>74.479063004846523</v>
      </c>
      <c r="FK8" s="12">
        <v>81.86</v>
      </c>
      <c r="FL8" s="12">
        <v>82.83</v>
      </c>
      <c r="FM8" s="12">
        <v>81.99</v>
      </c>
      <c r="FN8" s="12">
        <v>82.09</v>
      </c>
      <c r="FO8" s="12">
        <v>82.16</v>
      </c>
      <c r="FP8" s="12">
        <f>FO8/FO6*FP6</f>
        <v>72.423474269147135</v>
      </c>
      <c r="FQ8" s="12">
        <v>77.86</v>
      </c>
      <c r="FR8" s="12">
        <v>78.47</v>
      </c>
      <c r="FS8" s="12">
        <v>84.99</v>
      </c>
      <c r="FT8" s="12">
        <v>85.61</v>
      </c>
      <c r="FU8" s="12">
        <v>83.55</v>
      </c>
      <c r="FV8" s="12">
        <v>76.7</v>
      </c>
      <c r="FW8" s="12">
        <v>72.28</v>
      </c>
      <c r="FX8" s="12">
        <v>74.739999999999995</v>
      </c>
      <c r="FY8" s="12">
        <v>74.760000000000005</v>
      </c>
      <c r="FZ8" s="12">
        <v>75</v>
      </c>
      <c r="GA8" s="12">
        <v>74.930000000000007</v>
      </c>
      <c r="GB8" s="12">
        <v>75.2</v>
      </c>
      <c r="GC8" s="12">
        <v>74.69</v>
      </c>
      <c r="GD8" s="12">
        <v>75.7</v>
      </c>
      <c r="GE8" s="12">
        <v>74.78</v>
      </c>
      <c r="GF8" s="12">
        <v>74.989999999999995</v>
      </c>
      <c r="GG8" s="12">
        <v>79.89</v>
      </c>
      <c r="GH8" s="12">
        <v>79.41</v>
      </c>
      <c r="GI8" s="81">
        <f t="shared" si="0"/>
        <v>75.649802062194468</v>
      </c>
      <c r="GJ8" s="81">
        <f t="shared" si="1"/>
        <v>93.590818024499853</v>
      </c>
      <c r="GK8" s="81">
        <f t="shared" si="2"/>
        <v>77.419444444444466</v>
      </c>
      <c r="GL8" s="9"/>
    </row>
    <row r="9" spans="2:200" ht="30.75" thickBot="1" x14ac:dyDescent="0.3">
      <c r="C9" s="112" t="s">
        <v>187</v>
      </c>
      <c r="D9" s="113"/>
      <c r="E9" s="13" t="e">
        <f t="shared" ref="E9:BP9" si="3">AVERAGE(E6:E8)</f>
        <v>#DIV/0!</v>
      </c>
      <c r="F9" s="13" t="e">
        <f t="shared" si="3"/>
        <v>#DIV/0!</v>
      </c>
      <c r="G9" s="13" t="e">
        <f t="shared" si="3"/>
        <v>#DIV/0!</v>
      </c>
      <c r="H9" s="13">
        <f t="shared" si="3"/>
        <v>26.42</v>
      </c>
      <c r="I9" s="13">
        <f t="shared" si="3"/>
        <v>29.94</v>
      </c>
      <c r="J9" s="13">
        <f t="shared" si="3"/>
        <v>31.74</v>
      </c>
      <c r="K9" s="13">
        <f t="shared" si="3"/>
        <v>29.06</v>
      </c>
      <c r="L9" s="13">
        <f t="shared" si="3"/>
        <v>28.08</v>
      </c>
      <c r="M9" s="13">
        <f t="shared" si="3"/>
        <v>19.329999999999998</v>
      </c>
      <c r="N9" s="13">
        <f t="shared" si="3"/>
        <v>24.81</v>
      </c>
      <c r="O9" s="13">
        <f t="shared" si="3"/>
        <v>24.33</v>
      </c>
      <c r="P9" s="13">
        <f t="shared" si="3"/>
        <v>26.44</v>
      </c>
      <c r="Q9" s="13">
        <f t="shared" si="3"/>
        <v>30.97</v>
      </c>
      <c r="R9" s="13">
        <f t="shared" si="3"/>
        <v>34.36</v>
      </c>
      <c r="S9" s="13">
        <f t="shared" si="3"/>
        <v>35.200000000000003</v>
      </c>
      <c r="T9" s="13">
        <f t="shared" si="3"/>
        <v>31.69</v>
      </c>
      <c r="U9" s="13">
        <f t="shared" si="3"/>
        <v>35.659999999999997</v>
      </c>
      <c r="V9" s="13">
        <f t="shared" si="3"/>
        <v>37.840000000000003</v>
      </c>
      <c r="W9" s="13">
        <f t="shared" si="3"/>
        <v>42.3</v>
      </c>
      <c r="X9" s="13">
        <f t="shared" si="3"/>
        <v>38.729999999999997</v>
      </c>
      <c r="Y9" s="13">
        <f t="shared" si="3"/>
        <v>39.72</v>
      </c>
      <c r="Z9" s="13">
        <f t="shared" si="3"/>
        <v>42.14</v>
      </c>
      <c r="AA9" s="13">
        <f t="shared" si="3"/>
        <v>42.03</v>
      </c>
      <c r="AB9" s="13">
        <f t="shared" si="3"/>
        <v>42.35</v>
      </c>
      <c r="AC9" s="13">
        <f t="shared" si="3"/>
        <v>43.79</v>
      </c>
      <c r="AD9" s="13">
        <f t="shared" si="3"/>
        <v>44.5</v>
      </c>
      <c r="AE9" s="13">
        <f t="shared" si="3"/>
        <v>43.25</v>
      </c>
      <c r="AF9" s="13">
        <f t="shared" si="3"/>
        <v>44.5</v>
      </c>
      <c r="AG9" s="13">
        <f t="shared" si="3"/>
        <v>45.46</v>
      </c>
      <c r="AH9" s="13">
        <f t="shared" si="3"/>
        <v>45.64</v>
      </c>
      <c r="AI9" s="13">
        <f t="shared" si="3"/>
        <v>45.58</v>
      </c>
      <c r="AJ9" s="13">
        <f t="shared" si="3"/>
        <v>40.79</v>
      </c>
      <c r="AK9" s="13">
        <f t="shared" si="3"/>
        <v>42.79</v>
      </c>
      <c r="AL9" s="13">
        <f t="shared" si="3"/>
        <v>41.96</v>
      </c>
      <c r="AM9" s="13">
        <f t="shared" si="3"/>
        <v>39.36</v>
      </c>
      <c r="AN9" s="13">
        <f t="shared" si="3"/>
        <v>41.56</v>
      </c>
      <c r="AO9" s="13">
        <f t="shared" si="3"/>
        <v>42.65</v>
      </c>
      <c r="AP9" s="13">
        <f t="shared" si="3"/>
        <v>42.58</v>
      </c>
      <c r="AQ9" s="13">
        <f t="shared" si="3"/>
        <v>43.16</v>
      </c>
      <c r="AR9" s="13">
        <f t="shared" si="3"/>
        <v>42.62</v>
      </c>
      <c r="AS9" s="13">
        <f t="shared" si="3"/>
        <v>38.97</v>
      </c>
      <c r="AT9" s="13">
        <f t="shared" si="3"/>
        <v>39.450000000000003</v>
      </c>
      <c r="AU9" s="13">
        <f t="shared" si="3"/>
        <v>42</v>
      </c>
      <c r="AV9" s="13">
        <f t="shared" si="3"/>
        <v>45</v>
      </c>
      <c r="AW9" s="13">
        <f t="shared" si="3"/>
        <v>49</v>
      </c>
      <c r="AX9" s="13">
        <f t="shared" si="3"/>
        <v>48.8</v>
      </c>
      <c r="AY9" s="13">
        <f t="shared" si="3"/>
        <v>49.97</v>
      </c>
      <c r="AZ9" s="13">
        <f t="shared" si="3"/>
        <v>50.98</v>
      </c>
      <c r="BA9" s="13">
        <f t="shared" si="3"/>
        <v>50.9</v>
      </c>
      <c r="BB9" s="13">
        <f t="shared" si="3"/>
        <v>51.63</v>
      </c>
      <c r="BC9" s="13">
        <f t="shared" si="3"/>
        <v>51.09</v>
      </c>
      <c r="BD9" s="13">
        <f t="shared" si="3"/>
        <v>54.38</v>
      </c>
      <c r="BE9" s="13">
        <f t="shared" si="3"/>
        <v>56.06</v>
      </c>
      <c r="BF9" s="13">
        <f t="shared" si="3"/>
        <v>56.08</v>
      </c>
      <c r="BG9" s="13">
        <f t="shared" si="3"/>
        <v>52.14</v>
      </c>
      <c r="BH9" s="13">
        <f t="shared" si="3"/>
        <v>59.34</v>
      </c>
      <c r="BI9" s="13">
        <f t="shared" si="3"/>
        <v>62.43</v>
      </c>
      <c r="BJ9" s="13">
        <f t="shared" si="3"/>
        <v>63.35</v>
      </c>
      <c r="BK9" s="13">
        <f t="shared" si="3"/>
        <v>64.42</v>
      </c>
      <c r="BL9" s="13">
        <f t="shared" si="3"/>
        <v>67</v>
      </c>
      <c r="BM9" s="13">
        <f t="shared" si="3"/>
        <v>68.8</v>
      </c>
      <c r="BN9" s="13">
        <f t="shared" si="3"/>
        <v>63.914999999999999</v>
      </c>
      <c r="BO9" s="13">
        <f t="shared" si="3"/>
        <v>64.09</v>
      </c>
      <c r="BP9" s="13">
        <f t="shared" si="3"/>
        <v>63.836666666666666</v>
      </c>
      <c r="BQ9" s="13">
        <f t="shared" ref="BQ9:DF9" si="4">AVERAGE(BQ6:BQ8)</f>
        <v>61.73</v>
      </c>
      <c r="BR9" s="13">
        <f t="shared" si="4"/>
        <v>65.188333333333333</v>
      </c>
      <c r="BS9" s="13">
        <f t="shared" si="4"/>
        <v>63.826666666666675</v>
      </c>
      <c r="BT9" s="13">
        <f t="shared" si="4"/>
        <v>64.413666666666657</v>
      </c>
      <c r="BU9" s="13">
        <f t="shared" si="4"/>
        <v>65.408000000000001</v>
      </c>
      <c r="BV9" s="13">
        <f t="shared" si="4"/>
        <v>66.855333333333348</v>
      </c>
      <c r="BW9" s="13">
        <f t="shared" si="4"/>
        <v>67.348333333333315</v>
      </c>
      <c r="BX9" s="13">
        <f t="shared" si="4"/>
        <v>65.73266666666666</v>
      </c>
      <c r="BY9" s="13">
        <f t="shared" si="4"/>
        <v>67.388666666666666</v>
      </c>
      <c r="BZ9" s="13">
        <f t="shared" si="4"/>
        <v>70.793666666666667</v>
      </c>
      <c r="CA9" s="13">
        <f t="shared" si="4"/>
        <v>71.593000000000004</v>
      </c>
      <c r="CB9" s="13">
        <f t="shared" si="4"/>
        <v>71.817999999999998</v>
      </c>
      <c r="CC9" s="13">
        <f t="shared" si="4"/>
        <v>72.843333333333348</v>
      </c>
      <c r="CD9" s="13">
        <f t="shared" si="4"/>
        <v>73.887999999999991</v>
      </c>
      <c r="CE9" s="13">
        <f t="shared" si="4"/>
        <v>74.948666666666668</v>
      </c>
      <c r="CF9" s="13">
        <f t="shared" si="4"/>
        <v>73.411666666666676</v>
      </c>
      <c r="CG9" s="13">
        <f t="shared" si="4"/>
        <v>73.219666666666669</v>
      </c>
      <c r="CH9" s="13">
        <f t="shared" si="4"/>
        <v>74.011999999999986</v>
      </c>
      <c r="CI9" s="13">
        <f t="shared" si="4"/>
        <v>74.074333333333342</v>
      </c>
      <c r="CJ9" s="13">
        <f t="shared" si="4"/>
        <v>69.904333333333327</v>
      </c>
      <c r="CK9" s="13">
        <f t="shared" si="4"/>
        <v>69.987333333333353</v>
      </c>
      <c r="CL9" s="13">
        <f t="shared" si="4"/>
        <v>66.14</v>
      </c>
      <c r="CM9" s="13">
        <f t="shared" si="4"/>
        <v>70.570999999999984</v>
      </c>
      <c r="CN9" s="13">
        <f t="shared" si="4"/>
        <v>71.38</v>
      </c>
      <c r="CO9" s="13">
        <f t="shared" si="4"/>
        <v>71.61399999999999</v>
      </c>
      <c r="CP9" s="13">
        <f t="shared" si="4"/>
        <v>72.816000000000003</v>
      </c>
      <c r="CQ9" s="13">
        <f t="shared" si="4"/>
        <v>75.026333333333341</v>
      </c>
      <c r="CR9" s="13">
        <f t="shared" si="4"/>
        <v>76.300666666666658</v>
      </c>
      <c r="CS9" s="13">
        <f t="shared" si="4"/>
        <v>80.456666666666663</v>
      </c>
      <c r="CT9" s="13">
        <f t="shared" si="4"/>
        <v>82.39</v>
      </c>
      <c r="CU9" s="13">
        <f t="shared" si="4"/>
        <v>83.660000000000011</v>
      </c>
      <c r="CV9" s="13">
        <f t="shared" si="4"/>
        <v>82.353333333333339</v>
      </c>
      <c r="CW9" s="13">
        <f t="shared" si="4"/>
        <v>80.88</v>
      </c>
      <c r="CX9" s="13">
        <f t="shared" si="4"/>
        <v>81.843333333333348</v>
      </c>
      <c r="CY9" s="13">
        <f t="shared" si="4"/>
        <v>80.583333333333329</v>
      </c>
      <c r="CZ9" s="13">
        <f t="shared" si="4"/>
        <v>77.756666666666661</v>
      </c>
      <c r="DA9" s="13">
        <f t="shared" si="4"/>
        <v>69.436666666666653</v>
      </c>
      <c r="DB9" s="13">
        <f t="shared" si="4"/>
        <v>73.813333333333333</v>
      </c>
      <c r="DC9" s="13">
        <f t="shared" si="4"/>
        <v>72.763333333333335</v>
      </c>
      <c r="DD9" s="13">
        <f t="shared" si="4"/>
        <v>74.701666666666668</v>
      </c>
      <c r="DE9" s="13">
        <f t="shared" si="4"/>
        <v>75.586666666666659</v>
      </c>
      <c r="DF9" s="13">
        <f t="shared" si="4"/>
        <v>80.459999999999994</v>
      </c>
      <c r="DG9" s="13">
        <f t="shared" ref="DG9:DR9" si="5">AVERAGE(DG6:DG8)</f>
        <v>84.449999999999989</v>
      </c>
      <c r="DH9" s="13">
        <f t="shared" si="5"/>
        <v>85.973333333333343</v>
      </c>
      <c r="DI9" s="13">
        <f t="shared" si="5"/>
        <v>86.403333333333322</v>
      </c>
      <c r="DJ9" s="13">
        <f t="shared" si="5"/>
        <v>91.061037806898625</v>
      </c>
      <c r="DK9" s="13">
        <f t="shared" si="5"/>
        <v>93.313333333333333</v>
      </c>
      <c r="DL9" s="13">
        <f t="shared" si="5"/>
        <v>91.56</v>
      </c>
      <c r="DM9" s="13">
        <f t="shared" si="5"/>
        <v>92.350000000000009</v>
      </c>
      <c r="DN9" s="13">
        <f t="shared" si="5"/>
        <v>116.38</v>
      </c>
      <c r="DO9" s="13">
        <f t="shared" si="5"/>
        <v>111.25999999999999</v>
      </c>
      <c r="DP9" s="13">
        <f t="shared" si="5"/>
        <v>106.88666666666666</v>
      </c>
      <c r="DQ9" s="13">
        <f t="shared" si="5"/>
        <v>116.16333333333334</v>
      </c>
      <c r="DR9" s="13">
        <f t="shared" si="5"/>
        <v>105.58966666666667</v>
      </c>
      <c r="DS9" s="13">
        <f t="shared" ref="DS9:DW9" si="6">AVERAGE(DS6:DS8)</f>
        <v>100.05666666666667</v>
      </c>
      <c r="DT9" s="13">
        <f t="shared" si="6"/>
        <v>108.17999999999999</v>
      </c>
      <c r="DU9" s="13">
        <f t="shared" si="6"/>
        <v>104.79</v>
      </c>
      <c r="DV9" s="13">
        <f t="shared" si="6"/>
        <v>104.08333333333333</v>
      </c>
      <c r="DW9" s="13">
        <f t="shared" si="6"/>
        <v>109.47666666666667</v>
      </c>
      <c r="DX9" s="13">
        <f t="shared" ref="DX9:ED9" si="7">AVERAGE(DX6:DX8)</f>
        <v>109.2</v>
      </c>
      <c r="DY9" s="13">
        <f t="shared" si="7"/>
        <v>108.88999999999999</v>
      </c>
      <c r="DZ9" s="13">
        <f t="shared" si="7"/>
        <v>113.13666666666667</v>
      </c>
      <c r="EA9" s="13">
        <f t="shared" si="7"/>
        <v>116.25999999999999</v>
      </c>
      <c r="EB9" s="13">
        <f t="shared" si="7"/>
        <v>118.89666666666666</v>
      </c>
      <c r="EC9" s="13">
        <f>AVERAGE(EC6:EC8)</f>
        <v>110.75666666666666</v>
      </c>
      <c r="ED9" s="13">
        <f t="shared" si="7"/>
        <v>110.06333333333333</v>
      </c>
      <c r="EE9" s="13">
        <f t="shared" ref="EE9:EL9" si="8">AVERAGE(EE6:EE8)</f>
        <v>111.08999999999999</v>
      </c>
      <c r="EF9" s="13">
        <f t="shared" si="8"/>
        <v>105.41666666666667</v>
      </c>
      <c r="EG9" s="13">
        <f t="shared" si="8"/>
        <v>100.91666666666667</v>
      </c>
      <c r="EH9" s="13">
        <f t="shared" si="8"/>
        <v>100.85666666666667</v>
      </c>
      <c r="EI9" s="13">
        <f t="shared" si="8"/>
        <v>102.86666666666667</v>
      </c>
      <c r="EJ9" s="13">
        <f t="shared" si="8"/>
        <v>95.309999999999988</v>
      </c>
      <c r="EK9" s="13">
        <f t="shared" si="8"/>
        <v>97.970000000000013</v>
      </c>
      <c r="EL9" s="13">
        <f t="shared" si="8"/>
        <v>95.876666666666665</v>
      </c>
      <c r="EM9" s="13">
        <f t="shared" ref="EM9:ER9" si="9">AVERAGE(EM6:EM8)</f>
        <v>98.910000000000011</v>
      </c>
      <c r="EN9" s="13">
        <f t="shared" si="9"/>
        <v>94.186666666666653</v>
      </c>
      <c r="EO9" s="13">
        <f t="shared" si="9"/>
        <v>91.90333333333335</v>
      </c>
      <c r="EP9" s="13">
        <f t="shared" si="9"/>
        <v>91.71</v>
      </c>
      <c r="EQ9" s="13">
        <f t="shared" si="9"/>
        <v>86.65000000000002</v>
      </c>
      <c r="ER9" s="13">
        <f t="shared" si="9"/>
        <v>86.773333333333326</v>
      </c>
      <c r="ES9" s="13">
        <f t="shared" ref="ES9:EV9" si="10">AVERAGE(ES6:ES8)</f>
        <v>95.88666666666667</v>
      </c>
      <c r="ET9" s="13">
        <f t="shared" si="10"/>
        <v>91.25</v>
      </c>
      <c r="EU9" s="13">
        <f t="shared" si="10"/>
        <v>91.713333333333324</v>
      </c>
      <c r="EV9" s="13">
        <f t="shared" si="10"/>
        <v>92.57</v>
      </c>
      <c r="EW9" s="13">
        <f t="shared" ref="EW9:FI9" si="11">AVERAGE(EW6:EW8)</f>
        <v>94.086666666666659</v>
      </c>
      <c r="EX9" s="13">
        <f t="shared" si="11"/>
        <v>92.08</v>
      </c>
      <c r="EY9" s="13">
        <f t="shared" si="11"/>
        <v>86.286666666666676</v>
      </c>
      <c r="EZ9" s="13">
        <f t="shared" si="11"/>
        <v>82.54</v>
      </c>
      <c r="FA9" s="13">
        <f t="shared" si="11"/>
        <v>82.09</v>
      </c>
      <c r="FB9" s="13">
        <f t="shared" si="11"/>
        <v>74.006666666666661</v>
      </c>
      <c r="FC9" s="13">
        <f t="shared" si="11"/>
        <v>75.600000000000009</v>
      </c>
      <c r="FD9" s="13">
        <f t="shared" si="11"/>
        <v>80.61</v>
      </c>
      <c r="FE9" s="13">
        <f t="shared" si="11"/>
        <v>81.466666666666654</v>
      </c>
      <c r="FF9" s="13">
        <f t="shared" si="11"/>
        <v>76.416666666666671</v>
      </c>
      <c r="FG9" s="13">
        <f t="shared" si="11"/>
        <v>82.433333333333337</v>
      </c>
      <c r="FH9" s="13">
        <f t="shared" si="11"/>
        <v>84.350000000000009</v>
      </c>
      <c r="FI9" s="13">
        <f t="shared" si="11"/>
        <v>83.563333333333333</v>
      </c>
      <c r="FJ9" s="13">
        <f t="shared" ref="FJ9:FO9" si="12">AVERAGE(FJ6:FJ8)</f>
        <v>77.533021001615509</v>
      </c>
      <c r="FK9" s="13">
        <f t="shared" si="12"/>
        <v>84.356666666666669</v>
      </c>
      <c r="FL9" s="13">
        <f t="shared" si="12"/>
        <v>82.61</v>
      </c>
      <c r="FM9" s="13">
        <f t="shared" si="12"/>
        <v>82.476666666666674</v>
      </c>
      <c r="FN9" s="13">
        <f t="shared" si="12"/>
        <v>84.15</v>
      </c>
      <c r="FO9" s="13">
        <f t="shared" si="12"/>
        <v>82.353333333333339</v>
      </c>
      <c r="FP9" s="13">
        <f t="shared" ref="FP9" si="13">AVERAGE(FP6:FP8)</f>
        <v>72.627824756382367</v>
      </c>
      <c r="FQ9" s="13">
        <f t="shared" ref="FQ9:FW9" si="14">AVERAGE(FQ6:FQ8)</f>
        <v>75.683333333333337</v>
      </c>
      <c r="FR9" s="13">
        <f t="shared" si="14"/>
        <v>78.856666666666669</v>
      </c>
      <c r="FS9" s="13">
        <f t="shared" si="14"/>
        <v>84.983333333333334</v>
      </c>
      <c r="FT9" s="13">
        <f t="shared" si="14"/>
        <v>86.089999999999989</v>
      </c>
      <c r="FU9" s="13">
        <f t="shared" si="14"/>
        <v>82.29</v>
      </c>
      <c r="FV9" s="13">
        <f t="shared" si="14"/>
        <v>78.016666666666666</v>
      </c>
      <c r="FW9" s="13">
        <f t="shared" si="14"/>
        <v>74.226666666666659</v>
      </c>
      <c r="FX9" s="13">
        <f t="shared" ref="FX9:GC9" si="15">AVERAGE(FX6:FX8)</f>
        <v>74.08</v>
      </c>
      <c r="FY9" s="13">
        <f t="shared" si="15"/>
        <v>74.883333333333326</v>
      </c>
      <c r="FZ9" s="13">
        <f t="shared" si="15"/>
        <v>75.936666666666667</v>
      </c>
      <c r="GA9" s="13">
        <f t="shared" si="15"/>
        <v>75.173333333333332</v>
      </c>
      <c r="GB9" s="13">
        <f t="shared" si="15"/>
        <v>74.703333333333333</v>
      </c>
      <c r="GC9" s="13">
        <f t="shared" si="15"/>
        <v>75.883333333333326</v>
      </c>
      <c r="GD9" s="13">
        <f>AVERAGE(GD6:GD8)</f>
        <v>74.803333333333327</v>
      </c>
      <c r="GE9" s="13">
        <f>AVERAGE(GE6:GE8)</f>
        <v>75.28</v>
      </c>
      <c r="GF9" s="13">
        <f>AVERAGE(GF6:GF8)</f>
        <v>77.589999999999989</v>
      </c>
      <c r="GG9" s="13">
        <f>AVERAGE(GG6:GG8)</f>
        <v>80.149999999999991</v>
      </c>
      <c r="GH9" s="13">
        <f>AVERAGE(GH6:GH8)</f>
        <v>80.989999999999995</v>
      </c>
      <c r="GI9" s="82">
        <f t="shared" si="0"/>
        <v>76.552691596489055</v>
      </c>
      <c r="GJ9" s="82">
        <f t="shared" si="1"/>
        <v>94.40456113637174</v>
      </c>
      <c r="GK9" s="82">
        <f t="shared" si="2"/>
        <v>77.756666666666661</v>
      </c>
      <c r="GL9" s="9"/>
    </row>
    <row r="10" spans="2:200" ht="30" x14ac:dyDescent="0.25">
      <c r="B10" s="76" t="s">
        <v>188</v>
      </c>
      <c r="C10" s="14" t="s">
        <v>88</v>
      </c>
      <c r="D10" s="15" t="s">
        <v>99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7"/>
      <c r="AP10" s="17"/>
      <c r="AQ10" s="16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>
        <v>71.53</v>
      </c>
      <c r="BO10" s="17">
        <v>71.349999999999994</v>
      </c>
      <c r="BP10" s="17">
        <v>72.819999999999993</v>
      </c>
      <c r="BQ10" s="17">
        <v>71.650000000000006</v>
      </c>
      <c r="BR10" s="17">
        <v>75.31</v>
      </c>
      <c r="BS10" s="17">
        <v>73.98</v>
      </c>
      <c r="BT10" s="17">
        <v>76.92</v>
      </c>
      <c r="BU10" s="17">
        <v>77.44</v>
      </c>
      <c r="BV10" s="17">
        <v>76.45</v>
      </c>
      <c r="BW10" s="17">
        <v>73.489999999999995</v>
      </c>
      <c r="BX10" s="17">
        <v>72.7</v>
      </c>
      <c r="BY10" s="17">
        <v>77.459999999999994</v>
      </c>
      <c r="BZ10" s="17">
        <v>78.150000000000006</v>
      </c>
      <c r="CA10" s="17">
        <v>79.98</v>
      </c>
      <c r="CB10" s="17">
        <v>79.38</v>
      </c>
      <c r="CC10" s="17">
        <v>80.58</v>
      </c>
      <c r="CD10" s="17">
        <v>83.87</v>
      </c>
      <c r="CE10" s="17">
        <v>87.64</v>
      </c>
      <c r="CF10" s="17">
        <v>86.09</v>
      </c>
      <c r="CG10" s="6">
        <v>84.67</v>
      </c>
      <c r="CH10" s="6">
        <v>85.83</v>
      </c>
      <c r="CI10" s="6">
        <v>87.05</v>
      </c>
      <c r="CJ10" s="17">
        <v>83.31</v>
      </c>
      <c r="CK10" s="17">
        <v>82.26</v>
      </c>
      <c r="CL10" s="6">
        <v>75.73</v>
      </c>
      <c r="CM10" s="6">
        <v>80.83</v>
      </c>
      <c r="CN10" s="6">
        <v>82.81</v>
      </c>
      <c r="CO10" s="7">
        <v>81.75</v>
      </c>
      <c r="CP10" s="6">
        <v>84.3</v>
      </c>
      <c r="CQ10" s="6">
        <v>86.94</v>
      </c>
      <c r="CR10" s="7">
        <v>88.16</v>
      </c>
      <c r="CS10" s="7">
        <v>90.48</v>
      </c>
      <c r="CT10" s="7">
        <v>98.63</v>
      </c>
      <c r="CU10" s="7">
        <v>102.92</v>
      </c>
      <c r="CV10" s="7">
        <v>102.56</v>
      </c>
      <c r="CW10" s="7">
        <v>97.97</v>
      </c>
      <c r="CX10" s="7">
        <v>96.4</v>
      </c>
      <c r="CY10" s="7">
        <v>91.73</v>
      </c>
      <c r="CZ10" s="7">
        <v>87.03</v>
      </c>
      <c r="DA10" s="7">
        <v>83</v>
      </c>
      <c r="DB10" s="7">
        <v>89.31</v>
      </c>
      <c r="DC10" s="7">
        <v>88.45</v>
      </c>
      <c r="DD10" s="8">
        <v>90.4</v>
      </c>
      <c r="DE10" s="8">
        <v>92.71</v>
      </c>
      <c r="DF10" s="8">
        <v>94.73</v>
      </c>
      <c r="DG10" s="8">
        <v>97.53</v>
      </c>
      <c r="DH10" s="8">
        <v>99.06</v>
      </c>
      <c r="DI10" s="8">
        <v>104.29</v>
      </c>
      <c r="DJ10" s="8">
        <v>107.54</v>
      </c>
      <c r="DK10" s="8">
        <v>109.37</v>
      </c>
      <c r="DL10" s="8">
        <v>108.2</v>
      </c>
      <c r="DM10" s="8">
        <v>115.61</v>
      </c>
      <c r="DN10" s="8">
        <v>127.8</v>
      </c>
      <c r="DO10" s="8">
        <v>129.4</v>
      </c>
      <c r="DP10" s="8">
        <v>129.16999999999999</v>
      </c>
      <c r="DQ10" s="8">
        <v>129.84</v>
      </c>
      <c r="DR10" s="8">
        <v>121.89</v>
      </c>
      <c r="DS10" s="8">
        <v>121.62</v>
      </c>
      <c r="DT10" s="8">
        <v>128.75</v>
      </c>
      <c r="DU10" s="8">
        <v>132.13999999999999</v>
      </c>
      <c r="DV10" s="8">
        <v>134.69999999999999</v>
      </c>
      <c r="DW10" s="8">
        <v>142.43</v>
      </c>
      <c r="DX10" s="8">
        <v>143.97999999999999</v>
      </c>
      <c r="DY10" s="8">
        <v>157.05000000000001</v>
      </c>
      <c r="DZ10" s="8">
        <v>154.26</v>
      </c>
      <c r="EA10" s="8">
        <v>153.59</v>
      </c>
      <c r="EB10" s="8">
        <v>160.37</v>
      </c>
      <c r="EC10" s="8">
        <v>158.05000000000001</v>
      </c>
      <c r="ED10" s="8">
        <v>153.4</v>
      </c>
      <c r="EE10" s="8">
        <v>145.63</v>
      </c>
      <c r="EF10" s="8">
        <v>124.75</v>
      </c>
      <c r="EG10" s="8">
        <v>109.56</v>
      </c>
      <c r="EH10" s="8">
        <v>107.21</v>
      </c>
      <c r="EI10" s="8">
        <v>119.98</v>
      </c>
      <c r="EJ10" s="8">
        <v>103.67</v>
      </c>
      <c r="EK10" s="8">
        <v>113.6</v>
      </c>
      <c r="EL10" s="8">
        <v>112.82</v>
      </c>
      <c r="EM10" s="8">
        <v>111.05</v>
      </c>
      <c r="EN10" s="8">
        <v>102.97</v>
      </c>
      <c r="EO10" s="8">
        <v>101.67</v>
      </c>
      <c r="EP10" s="8">
        <v>91.85</v>
      </c>
      <c r="EQ10" s="8">
        <v>91.01</v>
      </c>
      <c r="ER10" s="8">
        <v>93.67</v>
      </c>
      <c r="ES10" s="8">
        <v>96.75</v>
      </c>
      <c r="ET10" s="8">
        <v>95.58</v>
      </c>
      <c r="EU10" s="8">
        <v>96.92</v>
      </c>
      <c r="EV10" s="8">
        <v>97.59</v>
      </c>
      <c r="EW10" s="8">
        <v>105.43</v>
      </c>
      <c r="EX10" s="8">
        <v>102.32</v>
      </c>
      <c r="EY10" s="8">
        <v>97.81</v>
      </c>
      <c r="EZ10" s="8">
        <v>94.68</v>
      </c>
      <c r="FA10" s="8">
        <v>91.04</v>
      </c>
      <c r="FB10" s="8">
        <v>83.33</v>
      </c>
      <c r="FC10" s="8">
        <v>87.42</v>
      </c>
      <c r="FD10" s="8">
        <v>91.19</v>
      </c>
      <c r="FE10" s="8">
        <v>95.33</v>
      </c>
      <c r="FF10" s="8">
        <v>89.96</v>
      </c>
      <c r="FG10" s="8">
        <v>98.49</v>
      </c>
      <c r="FH10" s="8">
        <v>108.41</v>
      </c>
      <c r="FI10" s="8">
        <v>106.96</v>
      </c>
      <c r="FJ10" s="8">
        <v>98.4</v>
      </c>
      <c r="FK10" s="8">
        <v>100.75</v>
      </c>
      <c r="FL10" s="8">
        <v>97.23</v>
      </c>
      <c r="FM10" s="8">
        <v>98.38</v>
      </c>
      <c r="FN10" s="8">
        <v>99.52</v>
      </c>
      <c r="FO10" s="8">
        <v>98.15</v>
      </c>
      <c r="FP10" s="8">
        <v>94.51</v>
      </c>
      <c r="FQ10" s="8">
        <v>99.47</v>
      </c>
      <c r="FR10" s="8">
        <v>97.85</v>
      </c>
      <c r="FS10" s="8">
        <v>104.85</v>
      </c>
      <c r="FT10" s="8">
        <v>104.05</v>
      </c>
      <c r="FU10" s="8">
        <v>95.76</v>
      </c>
      <c r="FV10" s="8">
        <v>91.86</v>
      </c>
      <c r="FW10" s="8">
        <v>86.24</v>
      </c>
      <c r="FX10" s="8">
        <v>88.01</v>
      </c>
      <c r="FY10" s="8">
        <v>93.17</v>
      </c>
      <c r="FZ10" s="8">
        <v>92.33</v>
      </c>
      <c r="GA10" s="8">
        <v>89.74</v>
      </c>
      <c r="GB10" s="8">
        <v>95.08</v>
      </c>
      <c r="GC10" s="8">
        <v>95.57</v>
      </c>
      <c r="GD10" s="8">
        <v>90.68</v>
      </c>
      <c r="GE10" s="8">
        <v>92.58</v>
      </c>
      <c r="GF10" s="8">
        <v>93.61</v>
      </c>
      <c r="GG10" s="8">
        <v>98.61</v>
      </c>
      <c r="GH10" s="8">
        <v>103.58</v>
      </c>
      <c r="GI10" s="89">
        <f t="shared" si="0"/>
        <v>89.176727272727263</v>
      </c>
      <c r="GJ10" s="89">
        <f t="shared" si="1"/>
        <v>112.455</v>
      </c>
      <c r="GK10" s="89">
        <f t="shared" si="2"/>
        <v>95.168888888888858</v>
      </c>
      <c r="GL10" s="9"/>
    </row>
    <row r="11" spans="2:200" ht="30" x14ac:dyDescent="0.25">
      <c r="B11" s="76" t="s">
        <v>116</v>
      </c>
      <c r="C11" s="14" t="s">
        <v>189</v>
      </c>
      <c r="D11" s="15" t="s">
        <v>99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7"/>
      <c r="AP11" s="17"/>
      <c r="AQ11" s="16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>
        <v>70.69</v>
      </c>
      <c r="BO11" s="17">
        <v>70.5</v>
      </c>
      <c r="BP11" s="17">
        <v>71.180000000000007</v>
      </c>
      <c r="BQ11" s="17">
        <v>70.55</v>
      </c>
      <c r="BR11" s="17">
        <v>73.94</v>
      </c>
      <c r="BS11" s="17">
        <v>72.510000000000005</v>
      </c>
      <c r="BT11" s="17">
        <v>75.66</v>
      </c>
      <c r="BU11" s="17">
        <v>76.14</v>
      </c>
      <c r="BV11" s="17">
        <v>75.61</v>
      </c>
      <c r="BW11" s="17">
        <v>71.61</v>
      </c>
      <c r="BX11" s="17">
        <v>72.08</v>
      </c>
      <c r="BY11" s="17">
        <v>76.88</v>
      </c>
      <c r="BZ11" s="17">
        <v>76.94</v>
      </c>
      <c r="CA11" s="17">
        <v>80.03</v>
      </c>
      <c r="CB11" s="17">
        <v>79.42</v>
      </c>
      <c r="CC11" s="17">
        <v>80.62</v>
      </c>
      <c r="CD11" s="17">
        <v>83.62</v>
      </c>
      <c r="CE11" s="17">
        <v>86.54</v>
      </c>
      <c r="CF11" s="17">
        <v>84.94</v>
      </c>
      <c r="CG11" s="6">
        <v>83.69</v>
      </c>
      <c r="CH11" s="6">
        <v>84.74</v>
      </c>
      <c r="CI11" s="6">
        <v>86.01</v>
      </c>
      <c r="CJ11" s="17">
        <v>82.17</v>
      </c>
      <c r="CK11" s="17">
        <v>81.069999999999993</v>
      </c>
      <c r="CL11" s="6">
        <v>74.7</v>
      </c>
      <c r="CM11" s="6">
        <v>80.099999999999994</v>
      </c>
      <c r="CN11" s="6">
        <v>82.11</v>
      </c>
      <c r="CO11" s="7">
        <v>80.98</v>
      </c>
      <c r="CP11" s="6">
        <v>83.33</v>
      </c>
      <c r="CQ11" s="6">
        <v>85.25</v>
      </c>
      <c r="CR11" s="7">
        <v>86.62</v>
      </c>
      <c r="CS11" s="7">
        <v>89.08</v>
      </c>
      <c r="CT11" s="7">
        <v>95.5</v>
      </c>
      <c r="CU11" s="7">
        <v>100.5</v>
      </c>
      <c r="CV11" s="7">
        <v>100.03</v>
      </c>
      <c r="CW11" s="7">
        <v>95.44</v>
      </c>
      <c r="CX11" s="7">
        <v>94.51</v>
      </c>
      <c r="CY11" s="7">
        <v>90.5</v>
      </c>
      <c r="CZ11" s="7">
        <v>85.63</v>
      </c>
      <c r="DA11" s="7">
        <v>81.53</v>
      </c>
      <c r="DB11" s="7">
        <v>87.71</v>
      </c>
      <c r="DC11" s="7">
        <v>87</v>
      </c>
      <c r="DD11" s="7">
        <v>89.46</v>
      </c>
      <c r="DE11" s="7">
        <v>91.67</v>
      </c>
      <c r="DF11" s="7">
        <v>93.83</v>
      </c>
      <c r="DG11" s="7">
        <v>96.73</v>
      </c>
      <c r="DH11" s="7">
        <v>98.26</v>
      </c>
      <c r="DI11" s="7">
        <v>102.75</v>
      </c>
      <c r="DJ11" s="7">
        <v>105.96</v>
      </c>
      <c r="DK11" s="7">
        <v>108.31</v>
      </c>
      <c r="DL11" s="7">
        <v>106.68</v>
      </c>
      <c r="DM11" s="7">
        <v>113.62</v>
      </c>
      <c r="DN11" s="7">
        <v>124.93</v>
      </c>
      <c r="DO11" s="7">
        <v>127.251</v>
      </c>
      <c r="DP11" s="7">
        <v>126.74</v>
      </c>
      <c r="DQ11" s="7">
        <v>127.91</v>
      </c>
      <c r="DR11" s="7">
        <v>119.41</v>
      </c>
      <c r="DS11" s="7">
        <v>120.01</v>
      </c>
      <c r="DT11" s="7">
        <v>127.64</v>
      </c>
      <c r="DU11" s="7">
        <v>128.78</v>
      </c>
      <c r="DV11" s="7">
        <v>131.58000000000001</v>
      </c>
      <c r="DW11" s="7">
        <v>139.41999999999999</v>
      </c>
      <c r="DX11" s="7">
        <v>141.47999999999999</v>
      </c>
      <c r="DY11" s="7">
        <v>150.66999999999999</v>
      </c>
      <c r="DZ11" s="7">
        <v>148.08000000000001</v>
      </c>
      <c r="EA11" s="7">
        <v>149.80000000000001</v>
      </c>
      <c r="EB11" s="7">
        <v>158.22</v>
      </c>
      <c r="EC11" s="7">
        <v>154.25</v>
      </c>
      <c r="ED11" s="7">
        <v>149.66999999999999</v>
      </c>
      <c r="EE11" s="7">
        <v>140.38</v>
      </c>
      <c r="EF11" s="7">
        <v>122.21</v>
      </c>
      <c r="EG11" s="7">
        <v>108.82</v>
      </c>
      <c r="EH11" s="7">
        <v>106.25</v>
      </c>
      <c r="EI11" s="7">
        <v>117.75</v>
      </c>
      <c r="EJ11" s="7">
        <v>102.45</v>
      </c>
      <c r="EK11" s="7">
        <v>112.59</v>
      </c>
      <c r="EL11" s="7">
        <v>111.24</v>
      </c>
      <c r="EM11" s="7">
        <v>110.88</v>
      </c>
      <c r="EN11" s="7">
        <v>101.13</v>
      </c>
      <c r="EO11" s="7">
        <v>99.75</v>
      </c>
      <c r="EP11" s="7">
        <v>90.83</v>
      </c>
      <c r="EQ11" s="7">
        <v>90.51</v>
      </c>
      <c r="ER11" s="7">
        <v>93.27</v>
      </c>
      <c r="ES11" s="7">
        <v>97.07</v>
      </c>
      <c r="ET11" s="7">
        <v>94.79</v>
      </c>
      <c r="EU11" s="7">
        <v>94.81</v>
      </c>
      <c r="EV11" s="7">
        <v>95.31</v>
      </c>
      <c r="EW11" s="7">
        <v>101.34</v>
      </c>
      <c r="EX11" s="7">
        <v>98.35</v>
      </c>
      <c r="EY11" s="7">
        <v>94.74</v>
      </c>
      <c r="EZ11" s="7">
        <v>91.67</v>
      </c>
      <c r="FA11" s="7">
        <v>89.74</v>
      </c>
      <c r="FB11" s="7">
        <v>81.260000000000005</v>
      </c>
      <c r="FC11" s="7">
        <v>85.54</v>
      </c>
      <c r="FD11" s="7">
        <v>90.19</v>
      </c>
      <c r="FE11" s="7">
        <v>94.98</v>
      </c>
      <c r="FF11" s="7">
        <v>88.75</v>
      </c>
      <c r="FG11" s="7">
        <v>97.56</v>
      </c>
      <c r="FH11" s="7">
        <v>106.32</v>
      </c>
      <c r="FI11" s="7">
        <v>105.27</v>
      </c>
      <c r="FJ11" s="7">
        <v>97.72</v>
      </c>
      <c r="FK11" s="7">
        <v>100.79</v>
      </c>
      <c r="FL11" s="7">
        <v>96.97</v>
      </c>
      <c r="FM11" s="7">
        <v>98.1</v>
      </c>
      <c r="FN11" s="7">
        <v>98.44</v>
      </c>
      <c r="FO11" s="7">
        <v>96.36</v>
      </c>
      <c r="FP11" s="7">
        <v>92.84</v>
      </c>
      <c r="FQ11" s="7">
        <v>97.43</v>
      </c>
      <c r="FR11" s="7">
        <v>96.88</v>
      </c>
      <c r="FS11" s="7">
        <v>104.62</v>
      </c>
      <c r="FT11" s="7">
        <v>103.7</v>
      </c>
      <c r="FU11" s="7">
        <v>93.25</v>
      </c>
      <c r="FV11" s="7">
        <v>89.64</v>
      </c>
      <c r="FW11" s="7">
        <v>83.32</v>
      </c>
      <c r="FX11" s="7">
        <v>85.1</v>
      </c>
      <c r="FY11" s="7">
        <v>90.73</v>
      </c>
      <c r="FZ11" s="7">
        <v>89.48</v>
      </c>
      <c r="GA11" s="7">
        <v>86.69</v>
      </c>
      <c r="GB11" s="7">
        <v>91.98</v>
      </c>
      <c r="GC11" s="7">
        <v>91.14</v>
      </c>
      <c r="GD11" s="7">
        <v>87.6</v>
      </c>
      <c r="GE11" s="7">
        <v>89.34</v>
      </c>
      <c r="GF11" s="7">
        <v>89.37</v>
      </c>
      <c r="GG11" s="7">
        <v>95.27</v>
      </c>
      <c r="GH11" s="7">
        <v>100.91</v>
      </c>
      <c r="GI11" s="38">
        <f t="shared" si="0"/>
        <v>87.888200000000026</v>
      </c>
      <c r="GJ11" s="38">
        <f t="shared" si="1"/>
        <v>110.45942307692309</v>
      </c>
      <c r="GK11" s="38">
        <f t="shared" si="2"/>
        <v>92.580555555555563</v>
      </c>
      <c r="GL11" s="9"/>
    </row>
    <row r="12" spans="2:200" ht="30" x14ac:dyDescent="0.25">
      <c r="B12" s="76" t="s">
        <v>117</v>
      </c>
      <c r="C12" s="14" t="s">
        <v>190</v>
      </c>
      <c r="D12" s="15" t="s">
        <v>99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9"/>
      <c r="AP12" s="19"/>
      <c r="AQ12" s="18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>
        <v>69.14</v>
      </c>
      <c r="BO12" s="19">
        <v>69.17</v>
      </c>
      <c r="BP12" s="19">
        <v>70.209999999999994</v>
      </c>
      <c r="BQ12" s="19">
        <v>69.17</v>
      </c>
      <c r="BR12" s="19">
        <v>72.87</v>
      </c>
      <c r="BS12" s="19">
        <v>71.72</v>
      </c>
      <c r="BT12" s="19">
        <v>74.81</v>
      </c>
      <c r="BU12" s="19">
        <v>75.260000000000005</v>
      </c>
      <c r="BV12" s="19">
        <v>74.55</v>
      </c>
      <c r="BW12" s="19">
        <v>71.61</v>
      </c>
      <c r="BX12" s="19">
        <v>71.040000000000006</v>
      </c>
      <c r="BY12" s="19">
        <v>75.760000000000005</v>
      </c>
      <c r="BZ12" s="19">
        <v>76.84</v>
      </c>
      <c r="CA12" s="19">
        <v>78.52</v>
      </c>
      <c r="CB12" s="19">
        <v>77.92</v>
      </c>
      <c r="CC12" s="19">
        <v>79.12</v>
      </c>
      <c r="CD12" s="19">
        <v>82.17</v>
      </c>
      <c r="CE12" s="19">
        <v>85.41</v>
      </c>
      <c r="CF12" s="19">
        <v>83.93</v>
      </c>
      <c r="CG12" s="1">
        <v>82.25</v>
      </c>
      <c r="CH12" s="1">
        <v>83.51</v>
      </c>
      <c r="CI12" s="1">
        <v>84.83</v>
      </c>
      <c r="CJ12" s="19">
        <v>81.27</v>
      </c>
      <c r="CK12" s="19">
        <v>79.94</v>
      </c>
      <c r="CL12" s="1">
        <v>74.03</v>
      </c>
      <c r="CM12" s="1">
        <v>79.099999999999994</v>
      </c>
      <c r="CN12" s="1">
        <v>80.78</v>
      </c>
      <c r="CO12" s="4">
        <v>79.81</v>
      </c>
      <c r="CP12" s="1">
        <v>82.54</v>
      </c>
      <c r="CQ12" s="1">
        <v>84.99</v>
      </c>
      <c r="CR12" s="4">
        <v>85.8</v>
      </c>
      <c r="CS12" s="4">
        <v>88.46</v>
      </c>
      <c r="CT12" s="4">
        <v>96.34</v>
      </c>
      <c r="CU12" s="4">
        <v>99.37</v>
      </c>
      <c r="CV12" s="4">
        <v>99.06</v>
      </c>
      <c r="CW12" s="4">
        <v>94.57</v>
      </c>
      <c r="CX12" s="4">
        <v>93.51</v>
      </c>
      <c r="CY12" s="4">
        <v>89.56</v>
      </c>
      <c r="CZ12" s="4">
        <v>84.63</v>
      </c>
      <c r="DA12" s="4">
        <v>80.53</v>
      </c>
      <c r="DB12" s="4">
        <v>86.71</v>
      </c>
      <c r="DC12" s="4">
        <v>86</v>
      </c>
      <c r="DD12" s="4">
        <v>88.46</v>
      </c>
      <c r="DE12" s="4">
        <v>90.67</v>
      </c>
      <c r="DF12" s="4">
        <v>92.83</v>
      </c>
      <c r="DG12" s="4">
        <v>95.72</v>
      </c>
      <c r="DH12" s="4">
        <v>97.26</v>
      </c>
      <c r="DI12" s="4">
        <v>101.75</v>
      </c>
      <c r="DJ12" s="4">
        <v>104.96</v>
      </c>
      <c r="DK12" s="4">
        <v>107.36</v>
      </c>
      <c r="DL12" s="4">
        <v>105.73</v>
      </c>
      <c r="DM12" s="4">
        <v>112.67</v>
      </c>
      <c r="DN12" s="4">
        <v>123.93</v>
      </c>
      <c r="DO12" s="4">
        <v>125.47</v>
      </c>
      <c r="DP12" s="4">
        <v>125.24</v>
      </c>
      <c r="DQ12" s="4">
        <v>125.96</v>
      </c>
      <c r="DR12" s="4">
        <v>117.76</v>
      </c>
      <c r="DS12" s="4">
        <v>118.51</v>
      </c>
      <c r="DT12" s="4">
        <v>126.34</v>
      </c>
      <c r="DU12" s="4">
        <v>127.78</v>
      </c>
      <c r="DV12" s="4">
        <v>130.47999999999999</v>
      </c>
      <c r="DW12" s="4">
        <v>138.12</v>
      </c>
      <c r="DX12" s="4">
        <v>139.97999999999999</v>
      </c>
      <c r="DY12" s="4">
        <v>148.87</v>
      </c>
      <c r="DZ12" s="4">
        <v>146.08000000000001</v>
      </c>
      <c r="EA12" s="4">
        <v>147.6</v>
      </c>
      <c r="EB12" s="4">
        <v>155.72</v>
      </c>
      <c r="EC12" s="4">
        <v>151.55000000000001</v>
      </c>
      <c r="ED12" s="4">
        <v>146.82</v>
      </c>
      <c r="EE12" s="4">
        <v>137.47999999999999</v>
      </c>
      <c r="EF12" s="4">
        <v>119.81</v>
      </c>
      <c r="EG12" s="4">
        <v>106.32</v>
      </c>
      <c r="EH12" s="4">
        <v>103.75</v>
      </c>
      <c r="EI12" s="4">
        <v>115.35</v>
      </c>
      <c r="EJ12" s="4">
        <v>100.05</v>
      </c>
      <c r="EK12" s="4">
        <v>110.19</v>
      </c>
      <c r="EL12" s="4">
        <v>108.54</v>
      </c>
      <c r="EM12" s="4">
        <v>108.18</v>
      </c>
      <c r="EN12" s="4">
        <v>98.33</v>
      </c>
      <c r="EO12" s="4">
        <v>96.95</v>
      </c>
      <c r="EP12" s="4">
        <v>87.83</v>
      </c>
      <c r="EQ12" s="4">
        <v>87.51</v>
      </c>
      <c r="ER12" s="4">
        <v>90.27</v>
      </c>
      <c r="ES12" s="4">
        <v>94.37</v>
      </c>
      <c r="ET12" s="4">
        <v>92.09</v>
      </c>
      <c r="EU12" s="4">
        <v>92.11</v>
      </c>
      <c r="EV12" s="4">
        <v>93.01</v>
      </c>
      <c r="EW12" s="4">
        <v>99.34</v>
      </c>
      <c r="EX12" s="4">
        <v>96.25</v>
      </c>
      <c r="EY12" s="4">
        <v>92.64</v>
      </c>
      <c r="EZ12" s="4">
        <v>89.37</v>
      </c>
      <c r="FA12" s="4">
        <v>87.24</v>
      </c>
      <c r="FB12" s="4">
        <v>78.760000000000005</v>
      </c>
      <c r="FC12" s="4">
        <v>83.34</v>
      </c>
      <c r="FD12" s="4">
        <v>87.69</v>
      </c>
      <c r="FE12" s="4">
        <v>92.37</v>
      </c>
      <c r="FF12" s="4">
        <v>86.45</v>
      </c>
      <c r="FG12" s="4">
        <v>95.56</v>
      </c>
      <c r="FH12" s="4">
        <v>104.52</v>
      </c>
      <c r="FI12" s="4">
        <v>103.07</v>
      </c>
      <c r="FJ12" s="4">
        <v>95.22</v>
      </c>
      <c r="FK12" s="4">
        <v>97.39</v>
      </c>
      <c r="FL12" s="4">
        <v>93.67</v>
      </c>
      <c r="FM12" s="4">
        <v>94.6</v>
      </c>
      <c r="FN12" s="4">
        <v>95.94</v>
      </c>
      <c r="FO12" s="4">
        <v>93.96</v>
      </c>
      <c r="FP12" s="4">
        <v>90.24</v>
      </c>
      <c r="FQ12" s="4">
        <v>94.83</v>
      </c>
      <c r="FR12" s="4">
        <v>93.88</v>
      </c>
      <c r="FS12" s="4">
        <v>101.62</v>
      </c>
      <c r="FT12" s="4">
        <v>100.8</v>
      </c>
      <c r="FU12" s="4">
        <v>91.15</v>
      </c>
      <c r="FV12" s="4">
        <v>88.04</v>
      </c>
      <c r="FW12" s="4">
        <v>81.92</v>
      </c>
      <c r="FX12" s="4">
        <v>83.6</v>
      </c>
      <c r="FY12" s="4">
        <v>88.53</v>
      </c>
      <c r="FZ12" s="4">
        <v>86.98</v>
      </c>
      <c r="GA12" s="4">
        <v>84.29</v>
      </c>
      <c r="GB12" s="4">
        <v>90.18</v>
      </c>
      <c r="GC12" s="4">
        <v>89.14</v>
      </c>
      <c r="GD12" s="4">
        <v>85.6</v>
      </c>
      <c r="GE12" s="4">
        <v>87.54</v>
      </c>
      <c r="GF12" s="4">
        <v>87.57</v>
      </c>
      <c r="GG12" s="4">
        <v>92.77</v>
      </c>
      <c r="GH12" s="4">
        <v>97.81</v>
      </c>
      <c r="GI12" s="38">
        <f t="shared" si="0"/>
        <v>86.88836363636365</v>
      </c>
      <c r="GJ12" s="38">
        <f t="shared" si="1"/>
        <v>108.10250000000002</v>
      </c>
      <c r="GK12" s="38">
        <f t="shared" si="2"/>
        <v>90.347222222222214</v>
      </c>
      <c r="GL12" s="9"/>
    </row>
    <row r="13" spans="2:200" ht="30" x14ac:dyDescent="0.25">
      <c r="B13" s="76" t="s">
        <v>97</v>
      </c>
      <c r="C13" s="20" t="s">
        <v>98</v>
      </c>
      <c r="D13" s="21" t="s">
        <v>99</v>
      </c>
      <c r="E13" s="18">
        <v>699</v>
      </c>
      <c r="F13" s="18">
        <v>650</v>
      </c>
      <c r="G13" s="18">
        <v>587.5</v>
      </c>
      <c r="H13" s="18">
        <v>220</v>
      </c>
      <c r="I13" s="18">
        <v>251.1</v>
      </c>
      <c r="J13" s="18">
        <v>191</v>
      </c>
      <c r="K13" s="18">
        <v>205.4</v>
      </c>
      <c r="L13" s="18">
        <v>228.5</v>
      </c>
      <c r="M13" s="18">
        <v>164.8</v>
      </c>
      <c r="N13" s="18">
        <v>186.8</v>
      </c>
      <c r="O13" s="18">
        <v>221.2</v>
      </c>
      <c r="P13" s="18">
        <v>251.5</v>
      </c>
      <c r="Q13" s="18">
        <v>239.7</v>
      </c>
      <c r="R13" s="18">
        <v>315.10000000000002</v>
      </c>
      <c r="S13" s="18">
        <v>328.5</v>
      </c>
      <c r="T13" s="18">
        <v>354</v>
      </c>
      <c r="U13" s="18">
        <v>370</v>
      </c>
      <c r="V13" s="18">
        <v>383</v>
      </c>
      <c r="W13" s="18">
        <v>477.8</v>
      </c>
      <c r="X13" s="18">
        <v>426</v>
      </c>
      <c r="Y13" s="18">
        <v>429.5</v>
      </c>
      <c r="Z13" s="18">
        <v>509</v>
      </c>
      <c r="AA13" s="18">
        <v>449</v>
      </c>
      <c r="AB13" s="18">
        <v>431</v>
      </c>
      <c r="AC13" s="18">
        <v>410</v>
      </c>
      <c r="AD13" s="18">
        <v>417</v>
      </c>
      <c r="AE13" s="18">
        <v>406</v>
      </c>
      <c r="AF13" s="18">
        <v>425</v>
      </c>
      <c r="AG13" s="18">
        <v>424</v>
      </c>
      <c r="AH13" s="18">
        <v>425.5</v>
      </c>
      <c r="AI13" s="18">
        <v>414.4</v>
      </c>
      <c r="AJ13" s="18">
        <v>388.5</v>
      </c>
      <c r="AK13" s="18">
        <v>413.2</v>
      </c>
      <c r="AL13" s="18">
        <v>438</v>
      </c>
      <c r="AM13" s="18">
        <v>425</v>
      </c>
      <c r="AN13" s="18">
        <v>431</v>
      </c>
      <c r="AO13" s="19">
        <v>405</v>
      </c>
      <c r="AP13" s="19">
        <v>409</v>
      </c>
      <c r="AQ13" s="18">
        <v>389</v>
      </c>
      <c r="AR13" s="19">
        <v>384</v>
      </c>
      <c r="AS13" s="19">
        <v>370</v>
      </c>
      <c r="AT13" s="19">
        <v>394</v>
      </c>
      <c r="AU13" s="19">
        <v>419.8</v>
      </c>
      <c r="AV13" s="19">
        <v>425</v>
      </c>
      <c r="AW13" s="19">
        <v>463.8</v>
      </c>
      <c r="AX13" s="19">
        <v>463.5</v>
      </c>
      <c r="AY13" s="19">
        <v>482.5</v>
      </c>
      <c r="AZ13" s="19">
        <v>478</v>
      </c>
      <c r="BA13" s="19">
        <v>483</v>
      </c>
      <c r="BB13" s="19">
        <v>482.5</v>
      </c>
      <c r="BC13" s="19">
        <v>523</v>
      </c>
      <c r="BD13" s="19">
        <v>538</v>
      </c>
      <c r="BE13" s="19">
        <v>578</v>
      </c>
      <c r="BF13" s="19">
        <v>571</v>
      </c>
      <c r="BG13" s="19">
        <v>565</v>
      </c>
      <c r="BH13" s="19">
        <v>614.9</v>
      </c>
      <c r="BI13" s="19">
        <v>616</v>
      </c>
      <c r="BJ13" s="19">
        <v>649.5</v>
      </c>
      <c r="BK13" s="19">
        <v>683</v>
      </c>
      <c r="BL13" s="19">
        <v>694</v>
      </c>
      <c r="BM13" s="19">
        <v>715</v>
      </c>
      <c r="BN13" s="19">
        <v>701</v>
      </c>
      <c r="BO13" s="19">
        <v>693</v>
      </c>
      <c r="BP13" s="19">
        <v>712</v>
      </c>
      <c r="BQ13" s="19">
        <v>695.5</v>
      </c>
      <c r="BR13" s="19">
        <v>735</v>
      </c>
      <c r="BS13" s="19">
        <v>725</v>
      </c>
      <c r="BT13" s="19">
        <v>749.6</v>
      </c>
      <c r="BU13" s="19">
        <v>732</v>
      </c>
      <c r="BV13" s="19">
        <v>738</v>
      </c>
      <c r="BW13" s="19">
        <v>692</v>
      </c>
      <c r="BX13" s="19">
        <v>698</v>
      </c>
      <c r="BY13" s="19">
        <v>733.5</v>
      </c>
      <c r="BZ13" s="19">
        <v>736</v>
      </c>
      <c r="CA13" s="19">
        <v>751</v>
      </c>
      <c r="CB13" s="19">
        <v>744.5</v>
      </c>
      <c r="CC13" s="19">
        <v>756.5</v>
      </c>
      <c r="CD13" s="19">
        <v>785</v>
      </c>
      <c r="CE13" s="19">
        <v>674.06</v>
      </c>
      <c r="CF13" s="19">
        <v>774</v>
      </c>
      <c r="CG13" s="1">
        <v>760</v>
      </c>
      <c r="CH13" s="1">
        <v>778</v>
      </c>
      <c r="CI13" s="1">
        <v>780</v>
      </c>
      <c r="CJ13" s="19">
        <v>727</v>
      </c>
      <c r="CK13" s="19">
        <v>745</v>
      </c>
      <c r="CL13" s="1">
        <v>678</v>
      </c>
      <c r="CM13" s="1">
        <v>724</v>
      </c>
      <c r="CN13" s="1">
        <v>729</v>
      </c>
      <c r="CO13" s="4">
        <v>701</v>
      </c>
      <c r="CP13" s="1">
        <v>735</v>
      </c>
      <c r="CQ13" s="1">
        <v>771</v>
      </c>
      <c r="CR13" s="4">
        <v>780.44</v>
      </c>
      <c r="CS13" s="4">
        <v>778</v>
      </c>
      <c r="CT13" s="4">
        <v>853</v>
      </c>
      <c r="CU13" s="4">
        <v>881</v>
      </c>
      <c r="CV13" s="4">
        <v>859</v>
      </c>
      <c r="CW13" s="4">
        <v>820</v>
      </c>
      <c r="CX13" s="4">
        <v>810</v>
      </c>
      <c r="CY13" s="4">
        <v>788</v>
      </c>
      <c r="CZ13" s="4">
        <v>785</v>
      </c>
      <c r="DA13" s="4">
        <v>738</v>
      </c>
      <c r="DB13" s="4">
        <v>795</v>
      </c>
      <c r="DC13" s="4">
        <v>788</v>
      </c>
      <c r="DD13" s="4">
        <v>810</v>
      </c>
      <c r="DE13" s="4">
        <v>830.5</v>
      </c>
      <c r="DF13" s="4">
        <v>850</v>
      </c>
      <c r="DG13" s="4">
        <v>831</v>
      </c>
      <c r="DH13" s="4">
        <v>869</v>
      </c>
      <c r="DI13" s="4">
        <v>916.5</v>
      </c>
      <c r="DJ13" s="4">
        <v>972.81</v>
      </c>
      <c r="DK13" s="4">
        <v>985</v>
      </c>
      <c r="DL13" s="4">
        <v>958</v>
      </c>
      <c r="DM13" s="4">
        <v>1020</v>
      </c>
      <c r="DN13" s="4">
        <v>1174</v>
      </c>
      <c r="DO13" s="4">
        <v>1125</v>
      </c>
      <c r="DP13" s="4">
        <v>1115</v>
      </c>
      <c r="DQ13" s="4">
        <v>1143</v>
      </c>
      <c r="DR13" s="4">
        <v>1069</v>
      </c>
      <c r="DS13" s="4">
        <v>1107.3499999999999</v>
      </c>
      <c r="DT13" s="4">
        <v>1160.01</v>
      </c>
      <c r="DU13" s="4">
        <v>1137.27</v>
      </c>
      <c r="DV13" s="4">
        <v>1180.21</v>
      </c>
      <c r="DW13" s="4">
        <v>1248.5</v>
      </c>
      <c r="DX13" s="4">
        <v>1265.5</v>
      </c>
      <c r="DY13" s="4">
        <v>1297</v>
      </c>
      <c r="DZ13" s="4">
        <v>1219</v>
      </c>
      <c r="EA13" s="4">
        <v>1281</v>
      </c>
      <c r="EB13" s="4">
        <v>1379.5</v>
      </c>
      <c r="EC13" s="4">
        <v>1358</v>
      </c>
      <c r="ED13" s="4">
        <v>1326</v>
      </c>
      <c r="EE13" s="4">
        <v>1268.5</v>
      </c>
      <c r="EF13" s="4">
        <v>1105</v>
      </c>
      <c r="EG13" s="4">
        <v>1012</v>
      </c>
      <c r="EH13" s="4">
        <v>1000</v>
      </c>
      <c r="EI13" s="4">
        <v>1056</v>
      </c>
      <c r="EJ13" s="4">
        <v>952</v>
      </c>
      <c r="EK13" s="4">
        <v>1053</v>
      </c>
      <c r="EL13" s="4">
        <v>1056.77</v>
      </c>
      <c r="EM13" s="4">
        <v>1033.8699999999999</v>
      </c>
      <c r="EN13" s="4">
        <v>934.75</v>
      </c>
      <c r="EO13" s="4">
        <v>922.03</v>
      </c>
      <c r="EP13" s="4">
        <v>821.5</v>
      </c>
      <c r="EQ13" s="4">
        <v>846</v>
      </c>
      <c r="ER13" s="4">
        <v>907.44</v>
      </c>
      <c r="ES13" s="4">
        <v>938</v>
      </c>
      <c r="ET13" s="4">
        <v>889.5</v>
      </c>
      <c r="EU13" s="4">
        <v>902</v>
      </c>
      <c r="EV13" s="4">
        <v>953</v>
      </c>
      <c r="EW13" s="4">
        <v>1035</v>
      </c>
      <c r="EX13" s="4">
        <v>1003</v>
      </c>
      <c r="EY13" s="4">
        <v>965</v>
      </c>
      <c r="EZ13" s="4">
        <v>925</v>
      </c>
      <c r="FA13" s="4">
        <v>903</v>
      </c>
      <c r="FB13" s="4">
        <v>784.58</v>
      </c>
      <c r="FC13" s="4">
        <v>808.29</v>
      </c>
      <c r="FD13" s="4">
        <v>850.98</v>
      </c>
      <c r="FE13" s="4">
        <v>896</v>
      </c>
      <c r="FF13" s="4">
        <v>814.5</v>
      </c>
      <c r="FG13" s="4">
        <v>881</v>
      </c>
      <c r="FH13" s="4">
        <v>952.12</v>
      </c>
      <c r="FI13" s="4">
        <v>981.46</v>
      </c>
      <c r="FJ13" s="4">
        <v>906.79</v>
      </c>
      <c r="FK13" s="4">
        <v>927.59</v>
      </c>
      <c r="FL13" s="4">
        <v>892</v>
      </c>
      <c r="FM13" s="4">
        <v>950</v>
      </c>
      <c r="FN13" s="4">
        <v>945</v>
      </c>
      <c r="FO13" s="4">
        <v>926</v>
      </c>
      <c r="FP13" s="4">
        <v>924</v>
      </c>
      <c r="FQ13" s="4">
        <v>978.5</v>
      </c>
      <c r="FR13" s="4">
        <v>962</v>
      </c>
      <c r="FS13" s="4">
        <v>1017</v>
      </c>
      <c r="FT13" s="4">
        <v>1018.77</v>
      </c>
      <c r="FU13" s="4">
        <v>947.44</v>
      </c>
      <c r="FV13" s="4">
        <v>915.37</v>
      </c>
      <c r="FW13" s="4">
        <v>859</v>
      </c>
      <c r="FX13" s="4">
        <v>875</v>
      </c>
      <c r="FY13" s="4">
        <v>950</v>
      </c>
      <c r="FZ13" s="4">
        <v>977.5</v>
      </c>
      <c r="GA13" s="4">
        <v>914.4</v>
      </c>
      <c r="GB13" s="4">
        <v>986.7</v>
      </c>
      <c r="GC13" s="4">
        <v>944.58</v>
      </c>
      <c r="GD13" s="4">
        <v>956</v>
      </c>
      <c r="GE13" s="4">
        <v>937.5</v>
      </c>
      <c r="GF13" s="4">
        <v>934</v>
      </c>
      <c r="GG13" s="4">
        <v>944.75</v>
      </c>
      <c r="GH13" s="4">
        <v>980.05</v>
      </c>
      <c r="GI13" s="38">
        <f t="shared" si="0"/>
        <v>801.5619999999999</v>
      </c>
      <c r="GJ13" s="38">
        <f t="shared" si="1"/>
        <v>1021.0386538461539</v>
      </c>
      <c r="GK13" s="38">
        <f t="shared" si="2"/>
        <v>949.92000000000007</v>
      </c>
      <c r="GL13" s="9"/>
      <c r="GR13" s="33"/>
    </row>
    <row r="14" spans="2:200" ht="30" x14ac:dyDescent="0.25">
      <c r="B14" s="76" t="s">
        <v>84</v>
      </c>
      <c r="C14" s="20" t="s">
        <v>85</v>
      </c>
      <c r="D14" s="21" t="s">
        <v>86</v>
      </c>
      <c r="E14" s="18">
        <v>530.96</v>
      </c>
      <c r="F14" s="18">
        <v>498.83</v>
      </c>
      <c r="G14" s="18">
        <v>453.05</v>
      </c>
      <c r="H14" s="18">
        <v>141.68</v>
      </c>
      <c r="I14" s="18">
        <v>116.08</v>
      </c>
      <c r="J14" s="18">
        <v>121.95</v>
      </c>
      <c r="K14" s="18">
        <v>123.45</v>
      </c>
      <c r="L14" s="18">
        <v>126.48</v>
      </c>
      <c r="M14" s="18">
        <v>59.72</v>
      </c>
      <c r="N14" s="18">
        <v>73.489999999999995</v>
      </c>
      <c r="O14" s="18">
        <v>54.43</v>
      </c>
      <c r="P14" s="18">
        <v>81.34</v>
      </c>
      <c r="Q14" s="18">
        <v>75.09</v>
      </c>
      <c r="R14" s="18">
        <v>130.30000000000001</v>
      </c>
      <c r="S14" s="18">
        <v>131.15</v>
      </c>
      <c r="T14" s="18">
        <v>201.74</v>
      </c>
      <c r="U14" s="18">
        <v>248.59</v>
      </c>
      <c r="V14" s="18">
        <v>259.70999999999998</v>
      </c>
      <c r="W14" s="18">
        <v>327.60000000000002</v>
      </c>
      <c r="X14" s="18">
        <v>314.77</v>
      </c>
      <c r="Y14" s="18">
        <v>319.23</v>
      </c>
      <c r="Z14" s="18">
        <v>363.6</v>
      </c>
      <c r="AA14" s="18">
        <v>366.2</v>
      </c>
      <c r="AB14" s="18">
        <v>379.74</v>
      </c>
      <c r="AC14" s="18">
        <v>374.63499999999999</v>
      </c>
      <c r="AD14" s="18">
        <v>376.52499999999998</v>
      </c>
      <c r="AE14" s="18">
        <v>369.80500000000001</v>
      </c>
      <c r="AF14" s="18">
        <v>381.625</v>
      </c>
      <c r="AG14" s="18">
        <v>373.92500000000001</v>
      </c>
      <c r="AH14" s="18">
        <v>379.68</v>
      </c>
      <c r="AI14" s="18">
        <v>386.13499999999999</v>
      </c>
      <c r="AJ14" s="18">
        <v>361.67</v>
      </c>
      <c r="AK14" s="18">
        <v>374.42500000000001</v>
      </c>
      <c r="AL14" s="18">
        <v>381.61500000000001</v>
      </c>
      <c r="AM14" s="18">
        <v>386.17500000000001</v>
      </c>
      <c r="AN14" s="18">
        <v>381.71499999999997</v>
      </c>
      <c r="AO14" s="19">
        <v>382.13499999999999</v>
      </c>
      <c r="AP14" s="19">
        <v>393.20499999999998</v>
      </c>
      <c r="AQ14" s="18">
        <v>383.85500000000002</v>
      </c>
      <c r="AR14" s="19">
        <v>372.14499999999998</v>
      </c>
      <c r="AS14" s="19">
        <v>328.83499999999998</v>
      </c>
      <c r="AT14" s="19">
        <v>348.61500000000001</v>
      </c>
      <c r="AU14" s="19">
        <v>352.97500000000002</v>
      </c>
      <c r="AV14" s="19">
        <v>362.28500000000003</v>
      </c>
      <c r="AW14" s="19">
        <v>403.91500000000002</v>
      </c>
      <c r="AX14" s="19">
        <v>409.01499999999999</v>
      </c>
      <c r="AY14" s="19">
        <v>415.31</v>
      </c>
      <c r="AZ14" s="19">
        <v>426.85</v>
      </c>
      <c r="BA14" s="19">
        <v>445.29</v>
      </c>
      <c r="BB14" s="19">
        <v>447.58</v>
      </c>
      <c r="BC14" s="19">
        <v>470.8</v>
      </c>
      <c r="BD14" s="19">
        <v>484.74</v>
      </c>
      <c r="BE14" s="19">
        <v>514.29999999999995</v>
      </c>
      <c r="BF14" s="19">
        <v>502.04500000000002</v>
      </c>
      <c r="BG14" s="19">
        <v>493.54500000000002</v>
      </c>
      <c r="BH14" s="19">
        <v>529.95000000000005</v>
      </c>
      <c r="BI14" s="19">
        <v>527.08500000000004</v>
      </c>
      <c r="BJ14" s="19">
        <v>541.57500000000005</v>
      </c>
      <c r="BK14" s="19">
        <v>577.26499999999999</v>
      </c>
      <c r="BL14" s="19">
        <v>598</v>
      </c>
      <c r="BM14" s="19">
        <v>602.9</v>
      </c>
      <c r="BN14" s="19">
        <v>540.47</v>
      </c>
      <c r="BO14" s="19">
        <v>545.73</v>
      </c>
      <c r="BP14" s="19">
        <v>528.03</v>
      </c>
      <c r="BQ14" s="19">
        <v>525.12</v>
      </c>
      <c r="BR14" s="19">
        <v>546.82000000000005</v>
      </c>
      <c r="BS14" s="19">
        <v>552.58000000000004</v>
      </c>
      <c r="BT14" s="19">
        <v>572.33000000000004</v>
      </c>
      <c r="BU14" s="19">
        <v>580.30999999999995</v>
      </c>
      <c r="BV14" s="19">
        <v>577.53</v>
      </c>
      <c r="BW14" s="19">
        <v>569.78</v>
      </c>
      <c r="BX14" s="19">
        <v>552.70000000000005</v>
      </c>
      <c r="BY14" s="19">
        <v>592.64</v>
      </c>
      <c r="BZ14" s="19">
        <v>614.23</v>
      </c>
      <c r="CA14" s="19">
        <v>621</v>
      </c>
      <c r="CB14" s="19">
        <v>610.375</v>
      </c>
      <c r="CC14" s="19">
        <v>619.11</v>
      </c>
      <c r="CD14" s="19">
        <v>645.48</v>
      </c>
      <c r="CE14" s="19">
        <v>674.06</v>
      </c>
      <c r="CF14" s="19">
        <v>670.81500000000005</v>
      </c>
      <c r="CG14" s="1">
        <v>660.85500000000002</v>
      </c>
      <c r="CH14" s="1">
        <v>672.23500000000001</v>
      </c>
      <c r="CI14" s="1">
        <v>679.86</v>
      </c>
      <c r="CJ14" s="19">
        <v>648.35</v>
      </c>
      <c r="CK14" s="19">
        <v>627.91999999999996</v>
      </c>
      <c r="CL14" s="1">
        <v>574.375</v>
      </c>
      <c r="CM14" s="1">
        <v>628.99</v>
      </c>
      <c r="CN14" s="1">
        <v>640.82500000000005</v>
      </c>
      <c r="CO14" s="4">
        <v>646.005</v>
      </c>
      <c r="CP14" s="1">
        <v>669.505</v>
      </c>
      <c r="CQ14" s="1">
        <v>684.23500000000001</v>
      </c>
      <c r="CR14" s="4">
        <v>687.46500000000003</v>
      </c>
      <c r="CS14" s="4">
        <v>701.95</v>
      </c>
      <c r="CT14" s="4">
        <v>750.98500000000001</v>
      </c>
      <c r="CU14" s="4">
        <v>756.54499999999996</v>
      </c>
      <c r="CV14" s="4">
        <v>758.58500000000004</v>
      </c>
      <c r="CW14" s="4">
        <v>735.7</v>
      </c>
      <c r="CX14" s="4">
        <v>749.91499999999996</v>
      </c>
      <c r="CY14" s="4">
        <v>712.11</v>
      </c>
      <c r="CZ14" s="4">
        <v>693.36</v>
      </c>
      <c r="DA14" s="4">
        <v>640.16999999999996</v>
      </c>
      <c r="DB14" s="4">
        <v>670.745</v>
      </c>
      <c r="DC14" s="4">
        <v>674</v>
      </c>
      <c r="DD14" s="4">
        <v>679.74</v>
      </c>
      <c r="DE14" s="4">
        <v>717.45</v>
      </c>
      <c r="DF14" s="4">
        <v>717.47500000000002</v>
      </c>
      <c r="DG14" s="4">
        <v>749.27</v>
      </c>
      <c r="DH14" s="4">
        <v>751.62</v>
      </c>
      <c r="DI14" s="4">
        <v>780.53</v>
      </c>
      <c r="DJ14" s="4">
        <v>812.005</v>
      </c>
      <c r="DK14" s="4">
        <v>809.52</v>
      </c>
      <c r="DL14" s="4">
        <v>803.90499999999997</v>
      </c>
      <c r="DM14" s="4">
        <v>882.35</v>
      </c>
      <c r="DN14" s="4">
        <v>980.65499999999997</v>
      </c>
      <c r="DO14" s="4">
        <v>965.20500000000004</v>
      </c>
      <c r="DP14" s="4">
        <v>898.56</v>
      </c>
      <c r="DQ14" s="4">
        <v>917.15</v>
      </c>
      <c r="DR14" s="4">
        <v>841.93</v>
      </c>
      <c r="DS14" s="4">
        <v>845.69</v>
      </c>
      <c r="DT14" s="4">
        <v>900.42</v>
      </c>
      <c r="DU14" s="4">
        <v>842.57500000000005</v>
      </c>
      <c r="DV14" s="4">
        <v>825.91</v>
      </c>
      <c r="DW14" s="4">
        <v>826.18</v>
      </c>
      <c r="DX14" s="4">
        <v>839.97500000000002</v>
      </c>
      <c r="DY14" s="4">
        <v>822.92</v>
      </c>
      <c r="DZ14" s="4">
        <v>809.65</v>
      </c>
      <c r="EA14" s="4">
        <v>791.14</v>
      </c>
      <c r="EB14" s="4">
        <v>738.36500000000001</v>
      </c>
      <c r="EC14" s="4">
        <v>740.08500000000004</v>
      </c>
      <c r="ED14" s="4">
        <v>725.37</v>
      </c>
      <c r="EE14" s="4">
        <v>754.58</v>
      </c>
      <c r="EF14" s="4">
        <v>745.82</v>
      </c>
      <c r="EG14" s="4">
        <v>674.58</v>
      </c>
      <c r="EH14" s="4">
        <v>688.6</v>
      </c>
      <c r="EI14" s="4">
        <v>693.33</v>
      </c>
      <c r="EJ14" s="4">
        <v>633.62</v>
      </c>
      <c r="EK14" s="4">
        <v>641.57000000000005</v>
      </c>
      <c r="EL14" s="4">
        <v>619.27</v>
      </c>
      <c r="EM14" s="4">
        <v>589.66999999999996</v>
      </c>
      <c r="EN14" s="4">
        <v>588.04</v>
      </c>
      <c r="EO14" s="4">
        <v>555.86</v>
      </c>
      <c r="EP14" s="4">
        <v>572.11</v>
      </c>
      <c r="EQ14" s="4">
        <v>596.16</v>
      </c>
      <c r="ER14" s="4">
        <v>610.1</v>
      </c>
      <c r="ES14" s="4">
        <v>650.6</v>
      </c>
      <c r="ET14" s="4">
        <v>619.94000000000005</v>
      </c>
      <c r="EU14" s="4">
        <v>619.90499999999997</v>
      </c>
      <c r="EV14" s="4">
        <v>636.71500000000003</v>
      </c>
      <c r="EW14" s="4">
        <v>636.79</v>
      </c>
      <c r="EX14" s="4">
        <v>657.62</v>
      </c>
      <c r="EY14" s="4">
        <v>664.69</v>
      </c>
      <c r="EZ14" s="4">
        <v>616.51</v>
      </c>
      <c r="FA14" s="4">
        <v>584.85</v>
      </c>
      <c r="FB14" s="4">
        <v>528.04</v>
      </c>
      <c r="FC14" s="4">
        <v>526.76</v>
      </c>
      <c r="FD14" s="4">
        <v>538.45000000000005</v>
      </c>
      <c r="FE14" s="4">
        <v>547.63</v>
      </c>
      <c r="FF14" s="4">
        <v>546.26</v>
      </c>
      <c r="FG14" s="4">
        <v>638.73</v>
      </c>
      <c r="FH14" s="4">
        <v>658.745</v>
      </c>
      <c r="FI14" s="4">
        <v>670.77</v>
      </c>
      <c r="FJ14" s="4">
        <v>661.21500000000003</v>
      </c>
      <c r="FK14" s="4">
        <v>673.40499999999997</v>
      </c>
      <c r="FL14" s="4">
        <v>645.27</v>
      </c>
      <c r="FM14" s="4">
        <v>656.41</v>
      </c>
      <c r="FN14" s="4">
        <v>668.07</v>
      </c>
      <c r="FO14" s="4">
        <v>621.63</v>
      </c>
      <c r="FP14" s="4">
        <v>571.19000000000005</v>
      </c>
      <c r="FQ14" s="4">
        <v>592.01</v>
      </c>
      <c r="FR14" s="4">
        <v>581.60500000000002</v>
      </c>
      <c r="FS14" s="4">
        <v>618.71500000000003</v>
      </c>
      <c r="FT14" s="4">
        <v>628.92499999999995</v>
      </c>
      <c r="FU14" s="4">
        <v>597.73500000000001</v>
      </c>
      <c r="FV14" s="4">
        <v>570.54999999999995</v>
      </c>
      <c r="FW14" s="4">
        <v>526.82000000000005</v>
      </c>
      <c r="FX14" s="4">
        <v>533.14499999999998</v>
      </c>
      <c r="FY14" s="4">
        <v>537.1</v>
      </c>
      <c r="FZ14" s="4">
        <v>542.1</v>
      </c>
      <c r="GA14" s="4">
        <v>515.99</v>
      </c>
      <c r="GB14" s="4">
        <v>514.02499999999998</v>
      </c>
      <c r="GC14" s="4">
        <v>496.98</v>
      </c>
      <c r="GD14" s="4">
        <v>451.67</v>
      </c>
      <c r="GE14" s="4">
        <v>487.39499999999998</v>
      </c>
      <c r="GF14" s="4">
        <v>511.41</v>
      </c>
      <c r="GG14" s="4">
        <v>553.03499999999997</v>
      </c>
      <c r="GH14" s="4">
        <v>568.62</v>
      </c>
      <c r="GI14" s="38">
        <f t="shared" si="0"/>
        <v>679.12872727272713</v>
      </c>
      <c r="GJ14" s="38">
        <f t="shared" si="1"/>
        <v>678.28586538461525</v>
      </c>
      <c r="GK14" s="38">
        <f t="shared" si="2"/>
        <v>545.9905555555556</v>
      </c>
      <c r="GL14" s="9"/>
    </row>
    <row r="15" spans="2:200" ht="30" x14ac:dyDescent="0.25">
      <c r="B15" s="76" t="s">
        <v>87</v>
      </c>
      <c r="C15" s="20" t="s">
        <v>88</v>
      </c>
      <c r="D15" s="21" t="s">
        <v>86</v>
      </c>
      <c r="E15" s="18">
        <v>72.53</v>
      </c>
      <c r="F15" s="18">
        <v>66.040000000000006</v>
      </c>
      <c r="G15" s="18">
        <v>61.54</v>
      </c>
      <c r="H15" s="18">
        <v>16.14</v>
      </c>
      <c r="I15" s="18">
        <v>17.25</v>
      </c>
      <c r="J15" s="18">
        <v>13.78</v>
      </c>
      <c r="K15" s="18">
        <v>15.05</v>
      </c>
      <c r="L15" s="18">
        <v>17.21</v>
      </c>
      <c r="M15" s="18">
        <v>8.43</v>
      </c>
      <c r="N15" s="18">
        <v>9.68</v>
      </c>
      <c r="O15" s="18">
        <v>13.64</v>
      </c>
      <c r="P15" s="18">
        <v>16.579999999999998</v>
      </c>
      <c r="Q15" s="18">
        <v>15.65</v>
      </c>
      <c r="R15" s="18">
        <v>23.17</v>
      </c>
      <c r="S15" s="18">
        <v>27.13</v>
      </c>
      <c r="T15" s="18">
        <v>31.03</v>
      </c>
      <c r="U15" s="18">
        <v>32.520000000000003</v>
      </c>
      <c r="V15" s="18">
        <v>34.22</v>
      </c>
      <c r="W15" s="18">
        <v>42.21</v>
      </c>
      <c r="X15" s="18">
        <v>40.049999999999997</v>
      </c>
      <c r="Y15" s="18">
        <v>40.33</v>
      </c>
      <c r="Z15" s="18">
        <v>47.65</v>
      </c>
      <c r="AA15" s="18">
        <v>44.76</v>
      </c>
      <c r="AB15" s="18">
        <v>45.58</v>
      </c>
      <c r="AC15" s="18">
        <v>45.15</v>
      </c>
      <c r="AD15" s="18">
        <v>44.46</v>
      </c>
      <c r="AE15" s="18">
        <v>42.28</v>
      </c>
      <c r="AF15" s="18">
        <v>46.54</v>
      </c>
      <c r="AG15" s="18">
        <v>46.62</v>
      </c>
      <c r="AH15" s="18">
        <v>46.8</v>
      </c>
      <c r="AI15" s="18">
        <v>45.83</v>
      </c>
      <c r="AJ15" s="18">
        <v>42.38</v>
      </c>
      <c r="AK15" s="18">
        <v>45.35</v>
      </c>
      <c r="AL15" s="18">
        <v>46.46</v>
      </c>
      <c r="AM15" s="18">
        <v>46.19</v>
      </c>
      <c r="AN15" s="18">
        <v>47.14</v>
      </c>
      <c r="AO15" s="19">
        <v>45.63</v>
      </c>
      <c r="AP15" s="19">
        <v>46.06</v>
      </c>
      <c r="AQ15" s="18">
        <v>44.26</v>
      </c>
      <c r="AR15" s="19">
        <v>43.47</v>
      </c>
      <c r="AS15" s="19">
        <v>37.89</v>
      </c>
      <c r="AT15" s="19">
        <v>42.74</v>
      </c>
      <c r="AU15" s="19">
        <v>44.15</v>
      </c>
      <c r="AV15" s="19">
        <v>44.47</v>
      </c>
      <c r="AW15" s="19">
        <v>49.97</v>
      </c>
      <c r="AX15" s="19">
        <v>49.51</v>
      </c>
      <c r="AY15" s="19">
        <v>51.51</v>
      </c>
      <c r="AZ15" s="19">
        <v>51.42</v>
      </c>
      <c r="BA15" s="19">
        <v>53.4</v>
      </c>
      <c r="BB15" s="19">
        <v>53.38</v>
      </c>
      <c r="BC15" s="19">
        <v>55.28</v>
      </c>
      <c r="BD15" s="19">
        <v>56.9</v>
      </c>
      <c r="BE15" s="19">
        <v>59.57</v>
      </c>
      <c r="BF15" s="19">
        <v>59.06</v>
      </c>
      <c r="BG15" s="19">
        <v>58.79</v>
      </c>
      <c r="BH15" s="19">
        <v>63.8</v>
      </c>
      <c r="BI15" s="19">
        <v>63.86</v>
      </c>
      <c r="BJ15" s="19">
        <v>67.37</v>
      </c>
      <c r="BK15" s="19">
        <v>70.819999999999993</v>
      </c>
      <c r="BL15" s="19">
        <v>71.63</v>
      </c>
      <c r="BM15" s="19">
        <v>75.5</v>
      </c>
      <c r="BN15" s="19">
        <v>68.91</v>
      </c>
      <c r="BO15" s="19">
        <v>68.77</v>
      </c>
      <c r="BP15" s="19">
        <v>70.16</v>
      </c>
      <c r="BQ15" s="19">
        <v>69.069999999999993</v>
      </c>
      <c r="BR15" s="19">
        <v>72.89</v>
      </c>
      <c r="BS15" s="19">
        <v>71.81</v>
      </c>
      <c r="BT15" s="19">
        <v>74.78</v>
      </c>
      <c r="BU15" s="19">
        <v>75.150000000000006</v>
      </c>
      <c r="BV15" s="19">
        <v>74.040000000000006</v>
      </c>
      <c r="BW15" s="19">
        <v>71.17</v>
      </c>
      <c r="BX15" s="19">
        <v>70.12</v>
      </c>
      <c r="BY15" s="19">
        <v>74.8</v>
      </c>
      <c r="BZ15" s="19">
        <v>75.64</v>
      </c>
      <c r="CA15" s="19">
        <v>77.77</v>
      </c>
      <c r="CB15" s="19">
        <v>77.42</v>
      </c>
      <c r="CC15" s="19">
        <v>78.44</v>
      </c>
      <c r="CD15" s="19">
        <v>81.760000000000005</v>
      </c>
      <c r="CE15" s="19">
        <v>85.67</v>
      </c>
      <c r="CF15" s="19">
        <v>84.21</v>
      </c>
      <c r="CG15" s="1">
        <v>82.78</v>
      </c>
      <c r="CH15" s="1">
        <v>83.91</v>
      </c>
      <c r="CI15" s="1">
        <v>85.06</v>
      </c>
      <c r="CJ15" s="19">
        <v>81.06</v>
      </c>
      <c r="CK15" s="19">
        <v>79.599999999999994</v>
      </c>
      <c r="CL15" s="1">
        <v>73.150000000000006</v>
      </c>
      <c r="CM15" s="1">
        <v>78.25</v>
      </c>
      <c r="CN15" s="1">
        <v>79.89</v>
      </c>
      <c r="CO15" s="4">
        <v>79.13</v>
      </c>
      <c r="CP15" s="1">
        <v>81.86</v>
      </c>
      <c r="CQ15" s="1">
        <v>84.43</v>
      </c>
      <c r="CR15" s="4">
        <v>85.66</v>
      </c>
      <c r="CS15" s="4">
        <v>88.09</v>
      </c>
      <c r="CT15" s="4">
        <v>96.12</v>
      </c>
      <c r="CU15" s="4">
        <v>100.42</v>
      </c>
      <c r="CV15" s="4">
        <v>99.95</v>
      </c>
      <c r="CW15" s="4">
        <v>95.46</v>
      </c>
      <c r="CX15" s="4">
        <v>93.89</v>
      </c>
      <c r="CY15" s="4">
        <v>89.29</v>
      </c>
      <c r="CZ15" s="4">
        <v>84.63</v>
      </c>
      <c r="DA15" s="4">
        <v>80.569999999999993</v>
      </c>
      <c r="DB15" s="4">
        <v>86.58</v>
      </c>
      <c r="DC15" s="4">
        <v>85.72</v>
      </c>
      <c r="DD15" s="4">
        <v>87.76</v>
      </c>
      <c r="DE15" s="4">
        <v>90.07</v>
      </c>
      <c r="DF15" s="4">
        <v>92.19</v>
      </c>
      <c r="DG15" s="4">
        <v>94.89</v>
      </c>
      <c r="DH15" s="4">
        <v>96.29</v>
      </c>
      <c r="DI15" s="4">
        <v>101.62</v>
      </c>
      <c r="DJ15" s="4">
        <v>104.78</v>
      </c>
      <c r="DK15" s="4">
        <v>106.69</v>
      </c>
      <c r="DL15" s="4">
        <v>105.45</v>
      </c>
      <c r="DM15" s="4">
        <v>112.71</v>
      </c>
      <c r="DN15" s="4">
        <v>124.68</v>
      </c>
      <c r="DO15" s="4">
        <v>125.08</v>
      </c>
      <c r="DP15" s="4">
        <v>125.25</v>
      </c>
      <c r="DQ15" s="4">
        <v>125.92</v>
      </c>
      <c r="DR15" s="4">
        <v>118.05</v>
      </c>
      <c r="DS15" s="4">
        <v>117.7</v>
      </c>
      <c r="DT15" s="4">
        <v>124.75</v>
      </c>
      <c r="DU15" s="4">
        <v>127.86</v>
      </c>
      <c r="DV15" s="4">
        <v>128.22</v>
      </c>
      <c r="DW15" s="4">
        <v>135.71</v>
      </c>
      <c r="DX15" s="4">
        <v>137.9</v>
      </c>
      <c r="DY15" s="4">
        <v>151.29</v>
      </c>
      <c r="DZ15" s="4">
        <v>148.82</v>
      </c>
      <c r="EA15" s="4">
        <v>148.38999999999999</v>
      </c>
      <c r="EB15" s="4">
        <v>154.29</v>
      </c>
      <c r="EC15" s="4">
        <v>149.65</v>
      </c>
      <c r="ED15" s="4">
        <v>146.19999999999999</v>
      </c>
      <c r="EE15" s="4">
        <v>138.83000000000001</v>
      </c>
      <c r="EF15" s="4">
        <v>117.95</v>
      </c>
      <c r="EG15" s="4">
        <v>102.84</v>
      </c>
      <c r="EH15" s="4">
        <v>100.33</v>
      </c>
      <c r="EI15" s="4">
        <v>113.38</v>
      </c>
      <c r="EJ15" s="4">
        <v>98.23</v>
      </c>
      <c r="EK15" s="4">
        <v>108.88</v>
      </c>
      <c r="EL15" s="4">
        <v>107.38</v>
      </c>
      <c r="EM15" s="4">
        <v>105.21</v>
      </c>
      <c r="EN15" s="4">
        <v>96.49</v>
      </c>
      <c r="EO15" s="4">
        <v>94.79</v>
      </c>
      <c r="EP15" s="4">
        <v>85.29</v>
      </c>
      <c r="EQ15" s="4">
        <v>85.25</v>
      </c>
      <c r="ER15" s="4">
        <v>89.51</v>
      </c>
      <c r="ES15" s="4">
        <v>92.67</v>
      </c>
      <c r="ET15" s="4">
        <v>90.78</v>
      </c>
      <c r="EU15" s="4">
        <v>92.6</v>
      </c>
      <c r="EV15" s="4">
        <v>92.71</v>
      </c>
      <c r="EW15" s="4">
        <v>100.71</v>
      </c>
      <c r="EX15" s="4">
        <v>97.96</v>
      </c>
      <c r="EY15" s="4">
        <v>93.49</v>
      </c>
      <c r="EZ15" s="4">
        <v>89.64</v>
      </c>
      <c r="FA15" s="4">
        <v>84.96</v>
      </c>
      <c r="FB15" s="4">
        <v>77.09</v>
      </c>
      <c r="FC15" s="4">
        <v>81.34</v>
      </c>
      <c r="FD15" s="4">
        <v>85.11</v>
      </c>
      <c r="FE15" s="4">
        <v>89.33</v>
      </c>
      <c r="FF15" s="4">
        <v>84.78</v>
      </c>
      <c r="FG15" s="4">
        <v>94.22</v>
      </c>
      <c r="FH15" s="4">
        <v>104.01</v>
      </c>
      <c r="FI15" s="4">
        <v>103</v>
      </c>
      <c r="FJ15" s="4">
        <v>94.13</v>
      </c>
      <c r="FK15" s="4">
        <v>95.93</v>
      </c>
      <c r="FL15" s="4">
        <v>91.6</v>
      </c>
      <c r="FM15" s="4">
        <v>93.29</v>
      </c>
      <c r="FN15" s="4">
        <v>95.34</v>
      </c>
      <c r="FO15" s="4">
        <v>93.51</v>
      </c>
      <c r="FP15" s="4">
        <v>89.96</v>
      </c>
      <c r="FQ15" s="4">
        <v>94.74</v>
      </c>
      <c r="FR15" s="4">
        <v>93.49</v>
      </c>
      <c r="FS15" s="4">
        <v>100.08</v>
      </c>
      <c r="FT15" s="4">
        <v>99.23</v>
      </c>
      <c r="FU15" s="4">
        <v>90.85</v>
      </c>
      <c r="FV15" s="4">
        <v>87.36</v>
      </c>
      <c r="FW15" s="4">
        <v>82.6</v>
      </c>
      <c r="FX15" s="4">
        <v>83.28</v>
      </c>
      <c r="FY15" s="4">
        <v>88.81</v>
      </c>
      <c r="FZ15" s="4">
        <v>87.97</v>
      </c>
      <c r="GA15" s="4">
        <v>85.47</v>
      </c>
      <c r="GB15" s="4">
        <v>91.17</v>
      </c>
      <c r="GC15" s="4">
        <v>91.75</v>
      </c>
      <c r="GD15" s="4">
        <v>86.81</v>
      </c>
      <c r="GE15" s="4">
        <v>88.86</v>
      </c>
      <c r="GF15" s="4">
        <v>90.42</v>
      </c>
      <c r="GG15" s="4">
        <v>95.1</v>
      </c>
      <c r="GH15" s="4">
        <v>100.3</v>
      </c>
      <c r="GI15" s="38">
        <f t="shared" si="0"/>
        <v>86.646181818181816</v>
      </c>
      <c r="GJ15" s="38">
        <f t="shared" si="1"/>
        <v>107.06288461538466</v>
      </c>
      <c r="GK15" s="38">
        <f t="shared" si="2"/>
        <v>91.016111111111115</v>
      </c>
      <c r="GL15" s="9"/>
    </row>
    <row r="16" spans="2:200" ht="30" x14ac:dyDescent="0.25">
      <c r="B16" s="76" t="s">
        <v>89</v>
      </c>
      <c r="C16" s="20" t="s">
        <v>90</v>
      </c>
      <c r="D16" s="21" t="s">
        <v>86</v>
      </c>
      <c r="E16" s="18">
        <v>77.36</v>
      </c>
      <c r="F16" s="18">
        <v>70.959999999999994</v>
      </c>
      <c r="G16" s="18">
        <v>61.41</v>
      </c>
      <c r="H16" s="18">
        <v>24.59</v>
      </c>
      <c r="I16" s="18">
        <v>20.45</v>
      </c>
      <c r="J16" s="18">
        <v>18.28</v>
      </c>
      <c r="K16" s="18">
        <v>20.37</v>
      </c>
      <c r="L16" s="18">
        <v>20.05</v>
      </c>
      <c r="M16" s="18">
        <v>5.04</v>
      </c>
      <c r="N16" s="18">
        <v>7.75</v>
      </c>
      <c r="O16" s="18">
        <v>6.9</v>
      </c>
      <c r="P16" s="18">
        <v>9.74</v>
      </c>
      <c r="Q16" s="18">
        <v>8.0399999999999991</v>
      </c>
      <c r="R16" s="18">
        <v>13.55</v>
      </c>
      <c r="S16" s="18">
        <v>17.53</v>
      </c>
      <c r="T16" s="18">
        <v>25.78</v>
      </c>
      <c r="U16" s="18">
        <v>31.51</v>
      </c>
      <c r="V16" s="18">
        <v>31.78</v>
      </c>
      <c r="W16" s="18">
        <v>37.86</v>
      </c>
      <c r="X16" s="18">
        <v>37.72</v>
      </c>
      <c r="Y16" s="18">
        <v>37.71</v>
      </c>
      <c r="Z16" s="18">
        <v>42.67</v>
      </c>
      <c r="AA16" s="18">
        <v>40.840000000000003</v>
      </c>
      <c r="AB16" s="18">
        <v>41.75</v>
      </c>
      <c r="AC16" s="18">
        <v>42.21</v>
      </c>
      <c r="AD16" s="18">
        <v>43.75</v>
      </c>
      <c r="AE16" s="18">
        <v>42.66</v>
      </c>
      <c r="AF16" s="18">
        <v>42.21</v>
      </c>
      <c r="AG16" s="18">
        <v>40.99</v>
      </c>
      <c r="AH16" s="18">
        <v>41.26</v>
      </c>
      <c r="AI16" s="18">
        <v>39.92</v>
      </c>
      <c r="AJ16" s="18">
        <v>34.619999999999997</v>
      </c>
      <c r="AK16" s="18">
        <v>37.11</v>
      </c>
      <c r="AL16" s="18">
        <v>38.33</v>
      </c>
      <c r="AM16" s="18">
        <v>39.39</v>
      </c>
      <c r="AN16" s="18">
        <v>39.340000000000003</v>
      </c>
      <c r="AO16" s="19">
        <v>40.81</v>
      </c>
      <c r="AP16" s="19">
        <v>41.51</v>
      </c>
      <c r="AQ16" s="18">
        <v>41.5</v>
      </c>
      <c r="AR16" s="19">
        <v>40.770000000000003</v>
      </c>
      <c r="AS16" s="19">
        <v>36.86</v>
      </c>
      <c r="AT16" s="19">
        <v>41.06</v>
      </c>
      <c r="AU16" s="19">
        <v>42.87</v>
      </c>
      <c r="AV16" s="19">
        <v>44.95</v>
      </c>
      <c r="AW16" s="19">
        <v>51.51</v>
      </c>
      <c r="AX16" s="19">
        <v>51.08</v>
      </c>
      <c r="AY16" s="19">
        <v>51.37</v>
      </c>
      <c r="AZ16" s="19">
        <v>51.91</v>
      </c>
      <c r="BA16" s="19">
        <v>53.61</v>
      </c>
      <c r="BB16" s="19">
        <v>53.44</v>
      </c>
      <c r="BC16" s="19">
        <v>54.91</v>
      </c>
      <c r="BD16" s="19">
        <v>55.06</v>
      </c>
      <c r="BE16" s="19">
        <v>58.29</v>
      </c>
      <c r="BF16" s="19">
        <v>58.54</v>
      </c>
      <c r="BG16" s="19">
        <v>56.5</v>
      </c>
      <c r="BH16" s="19">
        <v>61.28</v>
      </c>
      <c r="BI16" s="19">
        <v>62.73</v>
      </c>
      <c r="BJ16" s="19">
        <v>65.599999999999994</v>
      </c>
      <c r="BK16" s="19">
        <v>66.98</v>
      </c>
      <c r="BL16" s="19">
        <v>67.42</v>
      </c>
      <c r="BM16" s="19">
        <v>68.5</v>
      </c>
      <c r="BN16" s="19">
        <v>61.93</v>
      </c>
      <c r="BO16" s="19">
        <v>61.26</v>
      </c>
      <c r="BP16" s="19">
        <v>60.12</v>
      </c>
      <c r="BQ16" s="19">
        <v>61.41</v>
      </c>
      <c r="BR16" s="19">
        <v>65.760000000000005</v>
      </c>
      <c r="BS16" s="19">
        <v>66.650000000000006</v>
      </c>
      <c r="BT16" s="19">
        <v>69.040000000000006</v>
      </c>
      <c r="BU16" s="19">
        <v>69.400000000000006</v>
      </c>
      <c r="BV16" s="19">
        <v>69.569999999999993</v>
      </c>
      <c r="BW16" s="19">
        <v>69.06</v>
      </c>
      <c r="BX16" s="19">
        <v>66.91</v>
      </c>
      <c r="BY16" s="19">
        <v>70.760000000000005</v>
      </c>
      <c r="BZ16" s="19">
        <v>72.73</v>
      </c>
      <c r="CA16" s="19">
        <v>74.31</v>
      </c>
      <c r="CB16" s="19">
        <v>73.790000000000006</v>
      </c>
      <c r="CC16" s="19">
        <v>74.67</v>
      </c>
      <c r="CD16" s="19">
        <v>76.180000000000007</v>
      </c>
      <c r="CE16" s="19">
        <v>77.39</v>
      </c>
      <c r="CF16" s="19">
        <v>76.27</v>
      </c>
      <c r="CG16" s="1">
        <v>75.41</v>
      </c>
      <c r="CH16" s="1">
        <v>75.8</v>
      </c>
      <c r="CI16" s="1">
        <v>77.099999999999994</v>
      </c>
      <c r="CJ16" s="19">
        <v>73.53</v>
      </c>
      <c r="CK16" s="19">
        <v>71.56</v>
      </c>
      <c r="CL16" s="1">
        <v>67.36</v>
      </c>
      <c r="CM16" s="1">
        <v>73.540000000000006</v>
      </c>
      <c r="CN16" s="1">
        <v>75.489999999999995</v>
      </c>
      <c r="CO16" s="4">
        <v>75.02</v>
      </c>
      <c r="CP16" s="1">
        <v>78.39</v>
      </c>
      <c r="CQ16" s="1">
        <v>81.78</v>
      </c>
      <c r="CR16" s="4">
        <v>83.88</v>
      </c>
      <c r="CS16" s="4">
        <v>85.88</v>
      </c>
      <c r="CT16" s="4">
        <v>91.95</v>
      </c>
      <c r="CU16" s="4">
        <v>92.46</v>
      </c>
      <c r="CV16" s="4">
        <v>91.13</v>
      </c>
      <c r="CW16" s="4">
        <v>88.34</v>
      </c>
      <c r="CX16" s="4">
        <v>88.81</v>
      </c>
      <c r="CY16" s="4">
        <v>84.97</v>
      </c>
      <c r="CZ16" s="4">
        <v>80.989999999999995</v>
      </c>
      <c r="DA16" s="4">
        <v>78.2</v>
      </c>
      <c r="DB16" s="4">
        <v>81.84</v>
      </c>
      <c r="DC16" s="4">
        <v>82.52</v>
      </c>
      <c r="DD16" s="4">
        <v>82.38</v>
      </c>
      <c r="DE16" s="4">
        <v>84.69</v>
      </c>
      <c r="DF16" s="4">
        <v>89.5</v>
      </c>
      <c r="DG16" s="4">
        <v>94.91</v>
      </c>
      <c r="DH16" s="4">
        <v>94.9</v>
      </c>
      <c r="DI16" s="4">
        <v>99.82</v>
      </c>
      <c r="DJ16" s="4">
        <v>103.51</v>
      </c>
      <c r="DK16" s="4">
        <v>102.74</v>
      </c>
      <c r="DL16" s="4">
        <v>101.12</v>
      </c>
      <c r="DM16" s="4">
        <v>107.8</v>
      </c>
      <c r="DN16" s="4">
        <v>123.08</v>
      </c>
      <c r="DO16" s="4">
        <v>118.91</v>
      </c>
      <c r="DP16" s="4">
        <v>124.47</v>
      </c>
      <c r="DQ16" s="4">
        <v>138.63</v>
      </c>
      <c r="DR16" s="4">
        <v>129.83000000000001</v>
      </c>
      <c r="DS16" s="4">
        <v>121.71</v>
      </c>
      <c r="DT16" s="4">
        <v>136.78</v>
      </c>
      <c r="DU16" s="4">
        <v>131.02000000000001</v>
      </c>
      <c r="DV16" s="4">
        <v>138.96</v>
      </c>
      <c r="DW16" s="4">
        <v>142.88999999999999</v>
      </c>
      <c r="DX16" s="4">
        <v>135.16999999999999</v>
      </c>
      <c r="DY16" s="4">
        <v>131</v>
      </c>
      <c r="DZ16" s="4">
        <v>141.56</v>
      </c>
      <c r="EA16" s="4">
        <v>157.04</v>
      </c>
      <c r="EB16" s="4">
        <v>164.72</v>
      </c>
      <c r="EC16" s="4">
        <v>167.34</v>
      </c>
      <c r="ED16" s="4">
        <v>156.83000000000001</v>
      </c>
      <c r="EE16" s="4">
        <v>147.1</v>
      </c>
      <c r="EF16" s="4">
        <v>131.88999999999999</v>
      </c>
      <c r="EG16" s="4">
        <v>127.9</v>
      </c>
      <c r="EH16" s="4">
        <v>123.39</v>
      </c>
      <c r="EI16" s="4">
        <v>129.88999999999999</v>
      </c>
      <c r="EJ16" s="4">
        <v>117.11</v>
      </c>
      <c r="EK16" s="4">
        <v>125</v>
      </c>
      <c r="EL16" s="4">
        <v>127.73</v>
      </c>
      <c r="EM16" s="4">
        <v>141.46</v>
      </c>
      <c r="EN16" s="4">
        <v>127.06</v>
      </c>
      <c r="EO16" s="4">
        <v>122.23</v>
      </c>
      <c r="EP16" s="4">
        <v>104.08</v>
      </c>
      <c r="EQ16" s="4">
        <v>107.59</v>
      </c>
      <c r="ER16" s="4">
        <v>109</v>
      </c>
      <c r="ES16" s="4">
        <v>126.55</v>
      </c>
      <c r="ET16" s="4">
        <v>123.87</v>
      </c>
      <c r="EU16" s="4">
        <v>115.92</v>
      </c>
      <c r="EV16" s="4">
        <v>122.07</v>
      </c>
      <c r="EW16" s="4">
        <v>122.99</v>
      </c>
      <c r="EX16" s="4">
        <v>124.03</v>
      </c>
      <c r="EY16" s="4">
        <v>115.16</v>
      </c>
      <c r="EZ16" s="4">
        <v>109.32</v>
      </c>
      <c r="FA16" s="4">
        <v>108.92</v>
      </c>
      <c r="FB16" s="4">
        <v>95.46</v>
      </c>
      <c r="FC16" s="4">
        <v>108.43</v>
      </c>
      <c r="FD16" s="4">
        <v>104.25</v>
      </c>
      <c r="FE16" s="4">
        <v>109</v>
      </c>
      <c r="FF16" s="4">
        <v>100.64</v>
      </c>
      <c r="FG16" s="4">
        <v>111.18</v>
      </c>
      <c r="FH16" s="4">
        <v>117.67</v>
      </c>
      <c r="FI16" s="4">
        <v>119.42</v>
      </c>
      <c r="FJ16" s="4">
        <v>108.95</v>
      </c>
      <c r="FK16" s="4">
        <v>102.68</v>
      </c>
      <c r="FL16" s="4">
        <v>97.4</v>
      </c>
      <c r="FM16" s="4">
        <v>98.41</v>
      </c>
      <c r="FN16" s="4">
        <v>102.04</v>
      </c>
      <c r="FO16" s="4">
        <v>93.45</v>
      </c>
      <c r="FP16" s="4">
        <v>92.25</v>
      </c>
      <c r="FQ16" s="4">
        <v>91.48</v>
      </c>
      <c r="FR16" s="4">
        <v>89.33</v>
      </c>
      <c r="FS16" s="4">
        <v>94.88</v>
      </c>
      <c r="FT16" s="4">
        <v>94.56</v>
      </c>
      <c r="FU16" s="4">
        <v>88.85</v>
      </c>
      <c r="FV16" s="4">
        <v>85.76</v>
      </c>
      <c r="FW16" s="4">
        <v>82.96</v>
      </c>
      <c r="FX16" s="4">
        <v>84.03</v>
      </c>
      <c r="FY16" s="4">
        <v>86.36</v>
      </c>
      <c r="FZ16" s="4">
        <v>84.26</v>
      </c>
      <c r="GA16" s="4">
        <v>81.31</v>
      </c>
      <c r="GB16" s="4">
        <v>87.03</v>
      </c>
      <c r="GC16" s="4">
        <v>89.63</v>
      </c>
      <c r="GD16" s="4">
        <v>85.61</v>
      </c>
      <c r="GE16" s="4">
        <v>87.88</v>
      </c>
      <c r="GF16" s="4">
        <v>90.52</v>
      </c>
      <c r="GG16" s="4">
        <v>95.34</v>
      </c>
      <c r="GH16" s="4">
        <v>98.93</v>
      </c>
      <c r="GI16" s="38">
        <f t="shared" si="0"/>
        <v>81.836181818181814</v>
      </c>
      <c r="GJ16" s="38">
        <f t="shared" si="1"/>
        <v>122.40326923076921</v>
      </c>
      <c r="GK16" s="38">
        <f t="shared" si="2"/>
        <v>88.817777777777764</v>
      </c>
      <c r="GL16" s="9"/>
    </row>
    <row r="17" spans="2:194" ht="30" x14ac:dyDescent="0.25">
      <c r="B17" s="76" t="s">
        <v>91</v>
      </c>
      <c r="C17" s="20" t="s">
        <v>92</v>
      </c>
      <c r="D17" s="21" t="s">
        <v>86</v>
      </c>
      <c r="E17" s="18">
        <v>78.56</v>
      </c>
      <c r="F17" s="18">
        <v>71.5</v>
      </c>
      <c r="G17" s="18">
        <v>64.8</v>
      </c>
      <c r="H17" s="18">
        <v>34.28</v>
      </c>
      <c r="I17" s="18">
        <v>30.46</v>
      </c>
      <c r="J17" s="18">
        <v>28.76</v>
      </c>
      <c r="K17" s="18">
        <v>29.04</v>
      </c>
      <c r="L17" s="18">
        <v>28.45</v>
      </c>
      <c r="M17" s="18">
        <v>14.41</v>
      </c>
      <c r="N17" s="18">
        <v>16.8</v>
      </c>
      <c r="O17" s="18">
        <v>17.77</v>
      </c>
      <c r="P17" s="18">
        <v>21.08</v>
      </c>
      <c r="Q17" s="18">
        <v>20.61</v>
      </c>
      <c r="R17" s="18">
        <v>23.73</v>
      </c>
      <c r="S17" s="18">
        <v>25.16</v>
      </c>
      <c r="T17" s="18">
        <v>31.32</v>
      </c>
      <c r="U17" s="18">
        <v>35.29</v>
      </c>
      <c r="V17" s="18">
        <v>36.119999999999997</v>
      </c>
      <c r="W17" s="18">
        <v>42.16</v>
      </c>
      <c r="X17" s="18">
        <v>42.75</v>
      </c>
      <c r="Y17" s="18">
        <v>43.45</v>
      </c>
      <c r="Z17" s="18">
        <v>47.83</v>
      </c>
      <c r="AA17" s="18">
        <v>47.81</v>
      </c>
      <c r="AB17" s="18">
        <v>48.15</v>
      </c>
      <c r="AC17" s="18">
        <v>48.76</v>
      </c>
      <c r="AD17" s="18">
        <v>49.57</v>
      </c>
      <c r="AE17" s="18">
        <v>48.31</v>
      </c>
      <c r="AF17" s="18">
        <v>48.44</v>
      </c>
      <c r="AG17" s="18">
        <v>47.22</v>
      </c>
      <c r="AH17" s="18">
        <v>46.82</v>
      </c>
      <c r="AI17" s="18">
        <v>46.48</v>
      </c>
      <c r="AJ17" s="18">
        <v>40.67</v>
      </c>
      <c r="AK17" s="18">
        <v>42.06</v>
      </c>
      <c r="AL17" s="18">
        <v>42.73</v>
      </c>
      <c r="AM17" s="18">
        <v>42.2</v>
      </c>
      <c r="AN17" s="18">
        <v>42.51</v>
      </c>
      <c r="AO17" s="19">
        <v>42.46</v>
      </c>
      <c r="AP17" s="19">
        <v>44.21</v>
      </c>
      <c r="AQ17" s="18">
        <v>43.95</v>
      </c>
      <c r="AR17" s="19">
        <v>43.39</v>
      </c>
      <c r="AS17" s="19">
        <v>37.520000000000003</v>
      </c>
      <c r="AT17" s="19">
        <v>42.06</v>
      </c>
      <c r="AU17" s="19">
        <v>45.27</v>
      </c>
      <c r="AV17" s="19">
        <v>46.94</v>
      </c>
      <c r="AW17" s="19">
        <v>52.39</v>
      </c>
      <c r="AX17" s="19">
        <v>52.64</v>
      </c>
      <c r="AY17" s="19">
        <v>53.09</v>
      </c>
      <c r="AZ17" s="19">
        <v>53.6</v>
      </c>
      <c r="BA17" s="19">
        <v>55.07</v>
      </c>
      <c r="BB17" s="19">
        <v>54.91</v>
      </c>
      <c r="BC17" s="19">
        <v>56.43</v>
      </c>
      <c r="BD17" s="19">
        <v>56.7</v>
      </c>
      <c r="BE17" s="19">
        <v>59.95</v>
      </c>
      <c r="BF17" s="19">
        <v>60.15</v>
      </c>
      <c r="BG17" s="19">
        <v>58.9</v>
      </c>
      <c r="BH17" s="19">
        <v>63.66</v>
      </c>
      <c r="BI17" s="19">
        <v>65.819999999999993</v>
      </c>
      <c r="BJ17" s="19">
        <v>67.739999999999995</v>
      </c>
      <c r="BK17" s="19">
        <v>66.69</v>
      </c>
      <c r="BL17" s="19">
        <v>70.430000000000007</v>
      </c>
      <c r="BM17" s="19">
        <v>71.400000000000006</v>
      </c>
      <c r="BN17" s="19">
        <v>64.680000000000007</v>
      </c>
      <c r="BO17" s="19">
        <v>63.9</v>
      </c>
      <c r="BP17" s="19">
        <v>62.9</v>
      </c>
      <c r="BQ17" s="19">
        <v>64.28</v>
      </c>
      <c r="BR17" s="19">
        <v>67.75</v>
      </c>
      <c r="BS17" s="19">
        <v>68</v>
      </c>
      <c r="BT17" s="19">
        <v>70.400000000000006</v>
      </c>
      <c r="BU17" s="19">
        <v>70.59</v>
      </c>
      <c r="BV17" s="19">
        <v>71.010000000000005</v>
      </c>
      <c r="BW17" s="19">
        <v>71.069999999999993</v>
      </c>
      <c r="BX17" s="19">
        <v>69.62</v>
      </c>
      <c r="BY17" s="19">
        <v>73.45</v>
      </c>
      <c r="BZ17" s="19">
        <v>76.09</v>
      </c>
      <c r="CA17" s="19">
        <v>76.849999999999994</v>
      </c>
      <c r="CB17" s="19">
        <v>76.650000000000006</v>
      </c>
      <c r="CC17" s="19">
        <v>77.42</v>
      </c>
      <c r="CD17" s="19">
        <v>78.88</v>
      </c>
      <c r="CE17" s="19">
        <v>80.209999999999994</v>
      </c>
      <c r="CF17" s="19">
        <v>78.89</v>
      </c>
      <c r="CG17" s="1">
        <v>77.77</v>
      </c>
      <c r="CH17" s="1">
        <v>78.260000000000005</v>
      </c>
      <c r="CI17" s="1">
        <v>79.41</v>
      </c>
      <c r="CJ17" s="19">
        <v>75.650000000000006</v>
      </c>
      <c r="CK17" s="19">
        <v>74.099999999999994</v>
      </c>
      <c r="CL17" s="1">
        <v>69.790000000000006</v>
      </c>
      <c r="CM17" s="1">
        <v>75.92</v>
      </c>
      <c r="CN17" s="1">
        <v>78.680000000000007</v>
      </c>
      <c r="CO17" s="4">
        <v>78.17</v>
      </c>
      <c r="CP17" s="1">
        <v>81.27</v>
      </c>
      <c r="CQ17" s="1">
        <v>84.1</v>
      </c>
      <c r="CR17" s="4">
        <v>86.52</v>
      </c>
      <c r="CS17" s="4">
        <v>88.44</v>
      </c>
      <c r="CT17" s="4">
        <v>94.68</v>
      </c>
      <c r="CU17" s="4">
        <v>94.54</v>
      </c>
      <c r="CV17" s="4">
        <v>93.02</v>
      </c>
      <c r="CW17" s="4">
        <v>90.8</v>
      </c>
      <c r="CX17" s="4">
        <v>91.17</v>
      </c>
      <c r="CY17" s="4">
        <v>87.39</v>
      </c>
      <c r="CZ17" s="4">
        <v>83.23</v>
      </c>
      <c r="DA17" s="4">
        <v>80.19</v>
      </c>
      <c r="DB17" s="4">
        <v>83.85</v>
      </c>
      <c r="DC17" s="4">
        <v>83.85</v>
      </c>
      <c r="DD17" s="4">
        <v>84.88</v>
      </c>
      <c r="DE17" s="4">
        <v>88.25</v>
      </c>
      <c r="DF17" s="4">
        <v>92.51</v>
      </c>
      <c r="DG17" s="4">
        <v>98</v>
      </c>
      <c r="DH17" s="4">
        <v>98.5</v>
      </c>
      <c r="DI17" s="4">
        <v>103.82</v>
      </c>
      <c r="DJ17" s="4">
        <v>106.77</v>
      </c>
      <c r="DK17" s="4">
        <v>106.76</v>
      </c>
      <c r="DL17" s="4">
        <v>105.89</v>
      </c>
      <c r="DM17" s="4">
        <v>112.6</v>
      </c>
      <c r="DN17" s="4">
        <v>134.38999999999999</v>
      </c>
      <c r="DO17" s="4">
        <v>130.05000000000001</v>
      </c>
      <c r="DP17" s="4">
        <v>131.22999999999999</v>
      </c>
      <c r="DQ17" s="4">
        <v>145.18</v>
      </c>
      <c r="DR17" s="4">
        <v>135.30000000000001</v>
      </c>
      <c r="DS17" s="4">
        <v>134.83000000000001</v>
      </c>
      <c r="DT17" s="4">
        <v>152.97999999999999</v>
      </c>
      <c r="DU17" s="4">
        <v>146.9</v>
      </c>
      <c r="DV17" s="4">
        <v>153.41999999999999</v>
      </c>
      <c r="DW17" s="4">
        <v>154.66999999999999</v>
      </c>
      <c r="DX17" s="4">
        <v>148.13999999999999</v>
      </c>
      <c r="DY17" s="4">
        <v>140.31</v>
      </c>
      <c r="DZ17" s="4">
        <v>150.80000000000001</v>
      </c>
      <c r="EA17" s="4">
        <v>167.22</v>
      </c>
      <c r="EB17" s="4">
        <v>174.91</v>
      </c>
      <c r="EC17" s="4">
        <v>178.93</v>
      </c>
      <c r="ED17" s="4">
        <v>174.83</v>
      </c>
      <c r="EE17" s="4">
        <v>161.43</v>
      </c>
      <c r="EF17" s="4">
        <v>145.35</v>
      </c>
      <c r="EG17" s="4">
        <v>136.91999999999999</v>
      </c>
      <c r="EH17" s="4">
        <v>131.04</v>
      </c>
      <c r="EI17" s="4">
        <v>137.9</v>
      </c>
      <c r="EJ17" s="4">
        <v>125.13</v>
      </c>
      <c r="EK17" s="4">
        <v>131.37</v>
      </c>
      <c r="EL17" s="4">
        <v>134.28</v>
      </c>
      <c r="EM17" s="4">
        <v>148.12</v>
      </c>
      <c r="EN17" s="4">
        <v>134.33000000000001</v>
      </c>
      <c r="EO17" s="4">
        <v>131.16</v>
      </c>
      <c r="EP17" s="4">
        <v>110.58</v>
      </c>
      <c r="EQ17" s="4">
        <v>116.03</v>
      </c>
      <c r="ER17" s="4">
        <v>117.2</v>
      </c>
      <c r="ES17" s="4">
        <v>142.63999999999999</v>
      </c>
      <c r="ET17" s="4">
        <v>137.16</v>
      </c>
      <c r="EU17" s="4">
        <v>129.47</v>
      </c>
      <c r="EV17" s="4">
        <v>135.44999999999999</v>
      </c>
      <c r="EW17" s="4">
        <v>132.5</v>
      </c>
      <c r="EX17" s="4">
        <v>130.79</v>
      </c>
      <c r="EY17" s="4">
        <v>121.58</v>
      </c>
      <c r="EZ17" s="4">
        <v>111.55</v>
      </c>
      <c r="FA17" s="4">
        <v>112.37</v>
      </c>
      <c r="FB17" s="4">
        <v>99.81</v>
      </c>
      <c r="FC17" s="4">
        <v>112.62</v>
      </c>
      <c r="FD17" s="4">
        <v>105.87</v>
      </c>
      <c r="FE17" s="4">
        <v>109.08</v>
      </c>
      <c r="FF17" s="4">
        <v>100.84</v>
      </c>
      <c r="FG17" s="4">
        <v>113.36</v>
      </c>
      <c r="FH17" s="4">
        <v>118.37</v>
      </c>
      <c r="FI17" s="4">
        <v>119.41</v>
      </c>
      <c r="FJ17" s="4">
        <v>107.28</v>
      </c>
      <c r="FK17" s="4">
        <v>103.78</v>
      </c>
      <c r="FL17" s="4">
        <v>99.39</v>
      </c>
      <c r="FM17" s="4">
        <v>100.07</v>
      </c>
      <c r="FN17" s="4">
        <v>104.95</v>
      </c>
      <c r="FO17" s="4">
        <v>97.15</v>
      </c>
      <c r="FP17" s="4">
        <v>96.19</v>
      </c>
      <c r="FQ17" s="4">
        <v>95.5</v>
      </c>
      <c r="FR17" s="4">
        <v>94.31</v>
      </c>
      <c r="FS17" s="4">
        <v>98.82</v>
      </c>
      <c r="FT17" s="4">
        <v>96.04</v>
      </c>
      <c r="FU17" s="4">
        <v>89.5</v>
      </c>
      <c r="FV17" s="4">
        <v>85.54</v>
      </c>
      <c r="FW17" s="4">
        <v>82.11</v>
      </c>
      <c r="FX17" s="4">
        <v>83.84</v>
      </c>
      <c r="FY17" s="4">
        <v>87.73</v>
      </c>
      <c r="FZ17" s="4">
        <v>85.9</v>
      </c>
      <c r="GA17" s="4">
        <v>83.28</v>
      </c>
      <c r="GB17" s="4">
        <v>89.23</v>
      </c>
      <c r="GC17" s="4">
        <v>91.69</v>
      </c>
      <c r="GD17" s="4">
        <v>87.58</v>
      </c>
      <c r="GE17" s="4">
        <v>89.34</v>
      </c>
      <c r="GF17" s="4">
        <v>93.42</v>
      </c>
      <c r="GG17" s="4">
        <v>98.25</v>
      </c>
      <c r="GH17" s="4">
        <v>101.75</v>
      </c>
      <c r="GI17" s="38">
        <f t="shared" si="0"/>
        <v>84.856181818181838</v>
      </c>
      <c r="GJ17" s="38">
        <f t="shared" si="1"/>
        <v>130.01807692307688</v>
      </c>
      <c r="GK17" s="38">
        <f t="shared" si="2"/>
        <v>90.768333333333331</v>
      </c>
      <c r="GL17" s="9"/>
    </row>
    <row r="18" spans="2:194" ht="30" x14ac:dyDescent="0.25">
      <c r="B18" s="76" t="s">
        <v>191</v>
      </c>
      <c r="C18" s="20" t="s">
        <v>192</v>
      </c>
      <c r="D18" s="21" t="s">
        <v>86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9"/>
      <c r="AP18" s="19"/>
      <c r="AQ18" s="18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>
        <v>64.58</v>
      </c>
      <c r="BO18" s="19">
        <v>63.8</v>
      </c>
      <c r="BP18" s="19">
        <v>62.84</v>
      </c>
      <c r="BQ18" s="19">
        <v>64.180000000000007</v>
      </c>
      <c r="BR18" s="19">
        <v>67.650000000000006</v>
      </c>
      <c r="BS18" s="19">
        <v>67.900000000000006</v>
      </c>
      <c r="BT18" s="19">
        <v>70.3</v>
      </c>
      <c r="BU18" s="19">
        <v>70.489999999999995</v>
      </c>
      <c r="BV18" s="19">
        <v>70.91</v>
      </c>
      <c r="BW18" s="19">
        <v>70.97</v>
      </c>
      <c r="BX18" s="19">
        <v>69.52</v>
      </c>
      <c r="BY18" s="19">
        <v>73.349999999999994</v>
      </c>
      <c r="BZ18" s="19">
        <v>75.989999999999995</v>
      </c>
      <c r="CA18" s="19">
        <v>76.75</v>
      </c>
      <c r="CB18" s="19">
        <v>76.55</v>
      </c>
      <c r="CC18" s="19">
        <v>77.319999999999993</v>
      </c>
      <c r="CD18" s="19">
        <v>78.78</v>
      </c>
      <c r="CE18" s="19">
        <v>80.11</v>
      </c>
      <c r="CF18" s="19">
        <v>78.790000000000006</v>
      </c>
      <c r="CG18" s="1">
        <v>77.67</v>
      </c>
      <c r="CH18" s="1">
        <v>78.16</v>
      </c>
      <c r="CI18" s="1">
        <v>79.31</v>
      </c>
      <c r="CJ18" s="19">
        <v>75.55</v>
      </c>
      <c r="CK18" s="19">
        <v>74</v>
      </c>
      <c r="CL18" s="1">
        <v>69.69</v>
      </c>
      <c r="CM18" s="1">
        <v>75.819999999999993</v>
      </c>
      <c r="CN18" s="1">
        <v>78.53</v>
      </c>
      <c r="CO18" s="4">
        <v>78.02</v>
      </c>
      <c r="CP18" s="1">
        <v>81.16</v>
      </c>
      <c r="CQ18" s="1">
        <v>83.95</v>
      </c>
      <c r="CR18" s="4">
        <v>86.37</v>
      </c>
      <c r="CS18" s="4">
        <v>88.29</v>
      </c>
      <c r="CT18" s="4">
        <v>94.53</v>
      </c>
      <c r="CU18" s="4">
        <v>94.45</v>
      </c>
      <c r="CV18" s="4">
        <v>92.92</v>
      </c>
      <c r="CW18" s="4">
        <v>90.7</v>
      </c>
      <c r="CX18" s="4">
        <v>91.07</v>
      </c>
      <c r="CY18" s="4">
        <v>87.29</v>
      </c>
      <c r="CZ18" s="4">
        <v>83.13</v>
      </c>
      <c r="DA18" s="4">
        <v>80.09</v>
      </c>
      <c r="DB18" s="4">
        <v>83.75</v>
      </c>
      <c r="DC18" s="4">
        <v>83.75</v>
      </c>
      <c r="DD18" s="4">
        <v>84.78</v>
      </c>
      <c r="DE18" s="4">
        <v>88.15</v>
      </c>
      <c r="DF18" s="4">
        <v>92.41</v>
      </c>
      <c r="DG18" s="4">
        <v>97.85</v>
      </c>
      <c r="DH18" s="4">
        <v>98.35</v>
      </c>
      <c r="DI18" s="4">
        <v>103.67</v>
      </c>
      <c r="DJ18" s="4">
        <v>106.62</v>
      </c>
      <c r="DK18" s="4">
        <v>106.61</v>
      </c>
      <c r="DL18" s="4">
        <v>105.74</v>
      </c>
      <c r="DM18" s="4">
        <v>112.45</v>
      </c>
      <c r="DN18" s="4">
        <v>134.04</v>
      </c>
      <c r="DO18" s="4">
        <v>129.13999999999999</v>
      </c>
      <c r="DP18" s="4">
        <v>130.78</v>
      </c>
      <c r="DQ18" s="4">
        <v>144.58000000000001</v>
      </c>
      <c r="DR18" s="4">
        <v>134.65</v>
      </c>
      <c r="DS18" s="4">
        <v>134.13</v>
      </c>
      <c r="DT18" s="4">
        <v>152.58000000000001</v>
      </c>
      <c r="DU18" s="4">
        <v>146.69999999999999</v>
      </c>
      <c r="DV18" s="4">
        <v>153.27000000000001</v>
      </c>
      <c r="DW18" s="4">
        <v>154.52000000000001</v>
      </c>
      <c r="DX18" s="4">
        <v>148.09</v>
      </c>
      <c r="DY18" s="4">
        <v>140.26</v>
      </c>
      <c r="DZ18" s="4">
        <v>150.75</v>
      </c>
      <c r="EA18" s="4">
        <v>167.17</v>
      </c>
      <c r="EB18" s="4">
        <v>174.81</v>
      </c>
      <c r="EC18" s="4">
        <v>178.83</v>
      </c>
      <c r="ED18" s="4">
        <v>174.63</v>
      </c>
      <c r="EE18" s="4">
        <v>160.93</v>
      </c>
      <c r="EF18" s="4">
        <v>144.85</v>
      </c>
      <c r="EG18" s="4">
        <v>136.41999999999999</v>
      </c>
      <c r="EH18" s="4">
        <v>130.54</v>
      </c>
      <c r="EI18" s="4">
        <v>137.4</v>
      </c>
      <c r="EJ18" s="4">
        <v>124.63</v>
      </c>
      <c r="EK18" s="4">
        <v>130.87</v>
      </c>
      <c r="EL18" s="4">
        <v>133.78</v>
      </c>
      <c r="EM18" s="4">
        <v>147.62</v>
      </c>
      <c r="EN18" s="4">
        <v>133.72999999999999</v>
      </c>
      <c r="EO18" s="4">
        <v>130.71</v>
      </c>
      <c r="EP18" s="4">
        <v>110.13</v>
      </c>
      <c r="EQ18" s="4">
        <v>115.63</v>
      </c>
      <c r="ER18" s="4">
        <v>116.8</v>
      </c>
      <c r="ES18" s="4">
        <v>142.24</v>
      </c>
      <c r="ET18" s="4">
        <v>136.51</v>
      </c>
      <c r="EU18" s="4">
        <v>128.57</v>
      </c>
      <c r="EV18" s="4">
        <v>134.55000000000001</v>
      </c>
      <c r="EW18" s="4">
        <v>131.6</v>
      </c>
      <c r="EX18" s="4">
        <v>129.88999999999999</v>
      </c>
      <c r="EY18" s="4">
        <v>120.68</v>
      </c>
      <c r="EZ18" s="4">
        <v>110.65</v>
      </c>
      <c r="FA18" s="4">
        <v>111.47</v>
      </c>
      <c r="FB18" s="4">
        <v>99.08</v>
      </c>
      <c r="FC18" s="4">
        <v>111.89</v>
      </c>
      <c r="FD18" s="4">
        <v>105.14</v>
      </c>
      <c r="FE18" s="4">
        <v>108.33</v>
      </c>
      <c r="FF18" s="4">
        <v>100.21</v>
      </c>
      <c r="FG18" s="4">
        <v>112.76</v>
      </c>
      <c r="FH18" s="4">
        <v>117.83</v>
      </c>
      <c r="FI18" s="4">
        <v>118.86</v>
      </c>
      <c r="FJ18" s="4">
        <v>107.08</v>
      </c>
      <c r="FK18" s="4">
        <v>103.38</v>
      </c>
      <c r="FL18" s="4">
        <v>98.99</v>
      </c>
      <c r="FM18" s="4">
        <v>99.67</v>
      </c>
      <c r="FN18" s="4">
        <v>104.04</v>
      </c>
      <c r="FO18" s="4">
        <v>96.6</v>
      </c>
      <c r="FP18" s="4">
        <v>95.74</v>
      </c>
      <c r="FQ18" s="4">
        <v>95.05</v>
      </c>
      <c r="FR18" s="4">
        <v>93.86</v>
      </c>
      <c r="FS18" s="4">
        <v>98.37</v>
      </c>
      <c r="FT18" s="4">
        <v>95.72</v>
      </c>
      <c r="FU18" s="4">
        <v>88.87</v>
      </c>
      <c r="FV18" s="4">
        <v>85.03</v>
      </c>
      <c r="FW18" s="4">
        <v>81.23</v>
      </c>
      <c r="FX18" s="4">
        <v>83.07</v>
      </c>
      <c r="FY18" s="4">
        <v>86.61</v>
      </c>
      <c r="FZ18" s="4">
        <v>84.68</v>
      </c>
      <c r="GA18" s="4">
        <v>82.08</v>
      </c>
      <c r="GB18" s="4">
        <v>88.23</v>
      </c>
      <c r="GC18" s="4">
        <v>90.69</v>
      </c>
      <c r="GD18" s="4">
        <v>86.37</v>
      </c>
      <c r="GE18" s="4">
        <v>88.09</v>
      </c>
      <c r="GF18" s="4">
        <v>92.27</v>
      </c>
      <c r="GG18" s="4">
        <v>97.64</v>
      </c>
      <c r="GH18" s="4">
        <v>101</v>
      </c>
      <c r="GI18" s="38">
        <f t="shared" si="0"/>
        <v>84.719454545454539</v>
      </c>
      <c r="GJ18" s="38">
        <f t="shared" si="1"/>
        <v>129.51480769230773</v>
      </c>
      <c r="GK18" s="38">
        <f t="shared" si="2"/>
        <v>89.936666666666667</v>
      </c>
      <c r="GL18" s="9"/>
    </row>
    <row r="19" spans="2:194" ht="30" x14ac:dyDescent="0.25">
      <c r="B19" s="76" t="s">
        <v>193</v>
      </c>
      <c r="C19" s="20" t="s">
        <v>194</v>
      </c>
      <c r="D19" s="21" t="s">
        <v>86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9"/>
      <c r="AP19" s="19"/>
      <c r="AQ19" s="18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>
        <v>64.48</v>
      </c>
      <c r="BO19" s="19">
        <v>63.4</v>
      </c>
      <c r="BP19" s="19">
        <v>62.24</v>
      </c>
      <c r="BQ19" s="19">
        <v>63.93</v>
      </c>
      <c r="BR19" s="19">
        <v>67.400000000000006</v>
      </c>
      <c r="BS19" s="19">
        <v>67.75</v>
      </c>
      <c r="BT19" s="19">
        <v>70.150000000000006</v>
      </c>
      <c r="BU19" s="19">
        <v>70.34</v>
      </c>
      <c r="BV19" s="19">
        <v>70.709999999999994</v>
      </c>
      <c r="BW19" s="19">
        <v>70.819999999999993</v>
      </c>
      <c r="BX19" s="19">
        <v>69.319999999999993</v>
      </c>
      <c r="BY19" s="19">
        <v>73.150000000000006</v>
      </c>
      <c r="BZ19" s="19">
        <v>75.94</v>
      </c>
      <c r="CA19" s="19">
        <v>76.7</v>
      </c>
      <c r="CB19" s="19">
        <v>76.349999999999994</v>
      </c>
      <c r="CC19" s="19">
        <v>77.180000000000007</v>
      </c>
      <c r="CD19" s="19">
        <v>78.63</v>
      </c>
      <c r="CE19" s="19">
        <v>79.959999999999994</v>
      </c>
      <c r="CF19" s="19">
        <v>78.59</v>
      </c>
      <c r="CG19" s="1">
        <v>77.47</v>
      </c>
      <c r="CH19" s="1">
        <v>77.959999999999994</v>
      </c>
      <c r="CI19" s="1">
        <v>79.11</v>
      </c>
      <c r="CJ19" s="19">
        <v>75.3</v>
      </c>
      <c r="CK19" s="19">
        <v>73</v>
      </c>
      <c r="CL19" s="1">
        <v>68.680000000000007</v>
      </c>
      <c r="CM19" s="1">
        <v>73.78</v>
      </c>
      <c r="CN19" s="1">
        <v>77.08</v>
      </c>
      <c r="CO19" s="4">
        <v>76.11</v>
      </c>
      <c r="CP19" s="1">
        <v>81.13</v>
      </c>
      <c r="CQ19" s="1">
        <v>82.66</v>
      </c>
      <c r="CR19" s="4">
        <v>84.47</v>
      </c>
      <c r="CS19" s="4">
        <v>86.73</v>
      </c>
      <c r="CT19" s="4">
        <v>93.47</v>
      </c>
      <c r="CU19" s="4">
        <v>93.33</v>
      </c>
      <c r="CV19" s="4">
        <v>92.05</v>
      </c>
      <c r="CW19" s="4">
        <v>89.98</v>
      </c>
      <c r="CX19" s="4">
        <v>90.41</v>
      </c>
      <c r="CY19" s="4">
        <v>86.69</v>
      </c>
      <c r="CZ19" s="4">
        <v>82.67</v>
      </c>
      <c r="DA19" s="4">
        <v>79.28</v>
      </c>
      <c r="DB19" s="4">
        <v>83.29</v>
      </c>
      <c r="DC19" s="4">
        <v>83.24</v>
      </c>
      <c r="DD19" s="4">
        <v>84.13</v>
      </c>
      <c r="DE19" s="4">
        <v>87.49</v>
      </c>
      <c r="DF19" s="4">
        <v>91.78</v>
      </c>
      <c r="DG19" s="4">
        <v>97.05</v>
      </c>
      <c r="DH19" s="4">
        <v>97.69</v>
      </c>
      <c r="DI19" s="4">
        <v>102.97</v>
      </c>
      <c r="DJ19" s="4">
        <v>105.92</v>
      </c>
      <c r="DK19" s="4">
        <v>105.91</v>
      </c>
      <c r="DL19" s="4">
        <v>104.94</v>
      </c>
      <c r="DM19" s="4">
        <v>111.65</v>
      </c>
      <c r="DN19" s="4">
        <v>133.38999999999999</v>
      </c>
      <c r="DO19" s="4">
        <v>128.91</v>
      </c>
      <c r="DP19" s="4">
        <v>130.22999999999999</v>
      </c>
      <c r="DQ19" s="4">
        <v>143.66999999999999</v>
      </c>
      <c r="DR19" s="4">
        <v>134.37</v>
      </c>
      <c r="DS19" s="4">
        <v>133.6</v>
      </c>
      <c r="DT19" s="4">
        <v>151.94999999999999</v>
      </c>
      <c r="DU19" s="4">
        <v>145.80000000000001</v>
      </c>
      <c r="DV19" s="4">
        <v>152.72</v>
      </c>
      <c r="DW19" s="4">
        <v>153.97</v>
      </c>
      <c r="DX19" s="4">
        <v>147.74</v>
      </c>
      <c r="DY19" s="4">
        <v>140.01</v>
      </c>
      <c r="DZ19" s="4">
        <v>147.06</v>
      </c>
      <c r="EA19" s="4">
        <v>161.9</v>
      </c>
      <c r="EB19" s="4">
        <v>169.49</v>
      </c>
      <c r="EC19" s="4">
        <v>173.69</v>
      </c>
      <c r="ED19" s="4">
        <v>167.48</v>
      </c>
      <c r="EE19" s="4">
        <v>152.09</v>
      </c>
      <c r="EF19" s="4">
        <v>136.52000000000001</v>
      </c>
      <c r="EG19" s="4">
        <v>127.7</v>
      </c>
      <c r="EH19" s="4">
        <v>121.29</v>
      </c>
      <c r="EI19" s="4">
        <v>129.30000000000001</v>
      </c>
      <c r="EJ19" s="4">
        <v>116.9</v>
      </c>
      <c r="EK19" s="4">
        <v>123.54</v>
      </c>
      <c r="EL19" s="4">
        <v>132.01</v>
      </c>
      <c r="EM19" s="4">
        <v>145.82</v>
      </c>
      <c r="EN19" s="4">
        <v>133.43</v>
      </c>
      <c r="EO19" s="4">
        <v>130.46</v>
      </c>
      <c r="EP19" s="4">
        <v>109.78</v>
      </c>
      <c r="EQ19" s="4">
        <v>114.98</v>
      </c>
      <c r="ER19" s="4">
        <v>115.5</v>
      </c>
      <c r="ES19" s="4">
        <v>139.99</v>
      </c>
      <c r="ET19" s="4">
        <v>133.01</v>
      </c>
      <c r="EU19" s="4">
        <v>124.07</v>
      </c>
      <c r="EV19" s="4">
        <v>129.94999999999999</v>
      </c>
      <c r="EW19" s="4">
        <v>126.95</v>
      </c>
      <c r="EX19" s="4">
        <v>125.44</v>
      </c>
      <c r="EY19" s="4">
        <v>116.23</v>
      </c>
      <c r="EZ19" s="4">
        <v>106.3</v>
      </c>
      <c r="FA19" s="4">
        <v>107.82</v>
      </c>
      <c r="FB19" s="4">
        <v>96.01</v>
      </c>
      <c r="FC19" s="4">
        <v>108.25</v>
      </c>
      <c r="FD19" s="4">
        <v>101.5</v>
      </c>
      <c r="FE19" s="4">
        <v>104.58</v>
      </c>
      <c r="FF19" s="4">
        <v>97.92</v>
      </c>
      <c r="FG19" s="4">
        <v>110.71</v>
      </c>
      <c r="FH19" s="4">
        <v>115.97</v>
      </c>
      <c r="FI19" s="4">
        <v>117.11</v>
      </c>
      <c r="FJ19" s="4">
        <v>105.28</v>
      </c>
      <c r="FK19" s="4">
        <v>101.94</v>
      </c>
      <c r="FL19" s="4">
        <v>97.69</v>
      </c>
      <c r="FM19" s="4">
        <v>98.77</v>
      </c>
      <c r="FN19" s="4">
        <v>103.21</v>
      </c>
      <c r="FO19" s="4">
        <v>95.8</v>
      </c>
      <c r="FP19" s="4">
        <v>94.84</v>
      </c>
      <c r="FQ19" s="4">
        <v>94.07</v>
      </c>
      <c r="FR19" s="4">
        <v>92.91</v>
      </c>
      <c r="FS19" s="4">
        <v>96.83</v>
      </c>
      <c r="FT19" s="4">
        <v>92.51</v>
      </c>
      <c r="FU19" s="4">
        <v>86</v>
      </c>
      <c r="FV19" s="4">
        <v>82.53</v>
      </c>
      <c r="FW19" s="4">
        <v>79.400000000000006</v>
      </c>
      <c r="FX19" s="4">
        <v>81.239999999999995</v>
      </c>
      <c r="FY19" s="4">
        <v>84.78</v>
      </c>
      <c r="FZ19" s="4">
        <v>82.8</v>
      </c>
      <c r="GA19" s="4">
        <v>80.23</v>
      </c>
      <c r="GB19" s="4">
        <v>86.83</v>
      </c>
      <c r="GC19" s="4">
        <v>88.79</v>
      </c>
      <c r="GD19" s="4">
        <v>84.57</v>
      </c>
      <c r="GE19" s="4">
        <v>85.97</v>
      </c>
      <c r="GF19" s="4">
        <v>89.8</v>
      </c>
      <c r="GG19" s="4">
        <v>95.09</v>
      </c>
      <c r="GH19" s="4">
        <v>98.8</v>
      </c>
      <c r="GI19" s="38">
        <f t="shared" si="0"/>
        <v>84.127090909090867</v>
      </c>
      <c r="GJ19" s="38">
        <f t="shared" si="1"/>
        <v>126.38673076923075</v>
      </c>
      <c r="GK19" s="38">
        <f t="shared" si="2"/>
        <v>87.952777777777754</v>
      </c>
      <c r="GL19" s="9"/>
    </row>
    <row r="20" spans="2:194" ht="30" x14ac:dyDescent="0.25">
      <c r="B20" s="76" t="s">
        <v>195</v>
      </c>
      <c r="C20" s="20" t="s">
        <v>196</v>
      </c>
      <c r="D20" s="21" t="s">
        <v>86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9"/>
      <c r="AP20" s="19"/>
      <c r="AQ20" s="18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>
        <v>63.98</v>
      </c>
      <c r="BO20" s="19">
        <v>63</v>
      </c>
      <c r="BP20" s="19">
        <v>61.84</v>
      </c>
      <c r="BQ20" s="19">
        <v>63.23</v>
      </c>
      <c r="BR20" s="19">
        <v>66.7</v>
      </c>
      <c r="BS20" s="19">
        <v>67.05</v>
      </c>
      <c r="BT20" s="19">
        <v>69.5</v>
      </c>
      <c r="BU20" s="19">
        <v>69.69</v>
      </c>
      <c r="BV20" s="19">
        <v>70.23</v>
      </c>
      <c r="BW20" s="19">
        <v>70.38</v>
      </c>
      <c r="BX20" s="19">
        <v>68.87</v>
      </c>
      <c r="BY20" s="19">
        <v>72.650000000000006</v>
      </c>
      <c r="BZ20" s="19">
        <v>75.39</v>
      </c>
      <c r="CA20" s="19">
        <v>76.150000000000006</v>
      </c>
      <c r="CB20" s="19">
        <v>75.8</v>
      </c>
      <c r="CC20" s="19">
        <v>76.62</v>
      </c>
      <c r="CD20" s="19">
        <v>78.08</v>
      </c>
      <c r="CE20" s="19">
        <v>79.41</v>
      </c>
      <c r="CF20" s="19">
        <v>78.040000000000006</v>
      </c>
      <c r="CG20" s="1">
        <v>76.92</v>
      </c>
      <c r="CH20" s="1">
        <v>77.41</v>
      </c>
      <c r="CI20" s="1">
        <v>78.56</v>
      </c>
      <c r="CJ20" s="19">
        <v>74.75</v>
      </c>
      <c r="CK20" s="19">
        <v>72.61</v>
      </c>
      <c r="CL20" s="1">
        <v>68.290000000000006</v>
      </c>
      <c r="CM20" s="1">
        <v>73.59</v>
      </c>
      <c r="CN20" s="1">
        <v>76.73</v>
      </c>
      <c r="CO20" s="4">
        <v>75.88</v>
      </c>
      <c r="CP20" s="1">
        <v>79.650000000000006</v>
      </c>
      <c r="CQ20" s="1">
        <v>82.27</v>
      </c>
      <c r="CR20" s="4">
        <v>84.09</v>
      </c>
      <c r="CS20" s="4">
        <v>86.49</v>
      </c>
      <c r="CT20" s="4">
        <v>92.95</v>
      </c>
      <c r="CU20" s="4">
        <v>92.83</v>
      </c>
      <c r="CV20" s="4">
        <v>91.48</v>
      </c>
      <c r="CW20" s="4">
        <v>89.37</v>
      </c>
      <c r="CX20" s="4">
        <v>89.77</v>
      </c>
      <c r="CY20" s="4">
        <v>86.04</v>
      </c>
      <c r="CZ20" s="4">
        <v>81.98</v>
      </c>
      <c r="DA20" s="4">
        <v>78.69</v>
      </c>
      <c r="DB20" s="4">
        <v>82.57</v>
      </c>
      <c r="DC20" s="4">
        <v>82.52</v>
      </c>
      <c r="DD20" s="4">
        <v>83.4</v>
      </c>
      <c r="DE20" s="4">
        <v>86.81</v>
      </c>
      <c r="DF20" s="4">
        <v>91.06</v>
      </c>
      <c r="DG20" s="4">
        <v>96.35</v>
      </c>
      <c r="DH20" s="4">
        <v>97.05</v>
      </c>
      <c r="DI20" s="4">
        <v>102.32</v>
      </c>
      <c r="DJ20" s="4">
        <v>105.27</v>
      </c>
      <c r="DK20" s="4">
        <v>105.26</v>
      </c>
      <c r="DL20" s="4">
        <v>104.29</v>
      </c>
      <c r="DM20" s="4">
        <v>111</v>
      </c>
      <c r="DN20" s="4">
        <v>132.54</v>
      </c>
      <c r="DO20" s="4">
        <v>127.48</v>
      </c>
      <c r="DP20" s="4">
        <v>128.72999999999999</v>
      </c>
      <c r="DQ20" s="4">
        <v>142.16999999999999</v>
      </c>
      <c r="DR20" s="4">
        <v>132.68</v>
      </c>
      <c r="DS20" s="4">
        <v>131.91</v>
      </c>
      <c r="DT20" s="4">
        <v>150.16</v>
      </c>
      <c r="DU20" s="4">
        <v>143.9</v>
      </c>
      <c r="DV20" s="4">
        <v>150.82</v>
      </c>
      <c r="DW20" s="4">
        <v>152.07</v>
      </c>
      <c r="DX20" s="4">
        <v>145.84</v>
      </c>
      <c r="DY20" s="4">
        <v>138.46</v>
      </c>
      <c r="DZ20" s="4">
        <v>146.83000000000001</v>
      </c>
      <c r="EA20" s="4">
        <v>161.66999999999999</v>
      </c>
      <c r="EB20" s="4">
        <v>169.26</v>
      </c>
      <c r="EC20" s="4">
        <v>173.65</v>
      </c>
      <c r="ED20" s="4">
        <v>167.44</v>
      </c>
      <c r="EE20" s="4">
        <v>152.05000000000001</v>
      </c>
      <c r="EF20" s="4">
        <v>136.32</v>
      </c>
      <c r="EG20" s="4">
        <v>127.5</v>
      </c>
      <c r="EH20" s="4">
        <v>121.09</v>
      </c>
      <c r="EI20" s="4">
        <v>129.1</v>
      </c>
      <c r="EJ20" s="4">
        <v>116.7</v>
      </c>
      <c r="EK20" s="4">
        <v>123.34</v>
      </c>
      <c r="EL20" s="4">
        <v>130.47999999999999</v>
      </c>
      <c r="EM20" s="4">
        <v>144.32</v>
      </c>
      <c r="EN20" s="4">
        <v>131.51</v>
      </c>
      <c r="EO20" s="4">
        <v>128.71</v>
      </c>
      <c r="EP20" s="4">
        <v>108.03</v>
      </c>
      <c r="EQ20" s="4">
        <v>113.33</v>
      </c>
      <c r="ER20" s="4">
        <v>113.85</v>
      </c>
      <c r="ES20" s="4">
        <v>138.34</v>
      </c>
      <c r="ET20" s="4">
        <v>131.36000000000001</v>
      </c>
      <c r="EU20" s="4">
        <v>122.42</v>
      </c>
      <c r="EV20" s="4">
        <v>128.25</v>
      </c>
      <c r="EW20" s="4">
        <v>125.25</v>
      </c>
      <c r="EX20" s="4">
        <v>123.74</v>
      </c>
      <c r="EY20" s="4">
        <v>114.53</v>
      </c>
      <c r="EZ20" s="4">
        <v>104.6</v>
      </c>
      <c r="FA20" s="4">
        <v>106.12</v>
      </c>
      <c r="FB20" s="4">
        <v>94.31</v>
      </c>
      <c r="FC20" s="4">
        <v>105.98</v>
      </c>
      <c r="FD20" s="4">
        <v>99.23</v>
      </c>
      <c r="FE20" s="4">
        <v>102.33</v>
      </c>
      <c r="FF20" s="4">
        <v>96.38</v>
      </c>
      <c r="FG20" s="4">
        <v>109.16</v>
      </c>
      <c r="FH20" s="4">
        <v>114.42</v>
      </c>
      <c r="FI20" s="4">
        <v>115.56</v>
      </c>
      <c r="FJ20" s="4">
        <v>103.98</v>
      </c>
      <c r="FK20" s="4">
        <v>100.44</v>
      </c>
      <c r="FL20" s="4">
        <v>96.19</v>
      </c>
      <c r="FM20" s="4">
        <v>97.27</v>
      </c>
      <c r="FN20" s="4">
        <v>101.71</v>
      </c>
      <c r="FO20" s="4">
        <v>94.3</v>
      </c>
      <c r="FP20" s="4">
        <v>93.59</v>
      </c>
      <c r="FQ20" s="4">
        <v>92.82</v>
      </c>
      <c r="FR20" s="4">
        <v>91.66</v>
      </c>
      <c r="FS20" s="4">
        <v>95.77</v>
      </c>
      <c r="FT20" s="4">
        <v>91.91</v>
      </c>
      <c r="FU20" s="4">
        <v>85.4</v>
      </c>
      <c r="FV20" s="4">
        <v>81.93</v>
      </c>
      <c r="FW20" s="4">
        <v>78.8</v>
      </c>
      <c r="FX20" s="4">
        <v>80.64</v>
      </c>
      <c r="FY20" s="4">
        <v>84.18</v>
      </c>
      <c r="FZ20" s="4">
        <v>82.2</v>
      </c>
      <c r="GA20" s="4">
        <v>79.63</v>
      </c>
      <c r="GB20" s="4">
        <v>86.27</v>
      </c>
      <c r="GC20" s="4">
        <v>88.79</v>
      </c>
      <c r="GD20" s="4">
        <v>84.12</v>
      </c>
      <c r="GE20" s="4">
        <v>85.97</v>
      </c>
      <c r="GF20" s="4">
        <v>89.42</v>
      </c>
      <c r="GG20" s="4">
        <v>94.64</v>
      </c>
      <c r="GH20" s="4">
        <v>98.15</v>
      </c>
      <c r="GI20" s="38">
        <f t="shared" si="0"/>
        <v>83.520181818181811</v>
      </c>
      <c r="GJ20" s="38">
        <f t="shared" si="1"/>
        <v>125.05096153846154</v>
      </c>
      <c r="GK20" s="38">
        <f t="shared" si="2"/>
        <v>87.350000000000009</v>
      </c>
      <c r="GL20" s="9"/>
    </row>
    <row r="21" spans="2:194" ht="30" x14ac:dyDescent="0.25">
      <c r="B21" s="76" t="s">
        <v>197</v>
      </c>
      <c r="C21" s="20" t="s">
        <v>198</v>
      </c>
      <c r="D21" s="21" t="s">
        <v>86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9"/>
      <c r="AP21" s="19"/>
      <c r="AQ21" s="18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>
        <v>64.680000000000007</v>
      </c>
      <c r="BO21" s="19">
        <v>63.9</v>
      </c>
      <c r="BP21" s="19">
        <v>62.94</v>
      </c>
      <c r="BQ21" s="19">
        <v>64.28</v>
      </c>
      <c r="BR21" s="19">
        <v>67.75</v>
      </c>
      <c r="BS21" s="19">
        <v>68</v>
      </c>
      <c r="BT21" s="19">
        <v>70.400000000000006</v>
      </c>
      <c r="BU21" s="19">
        <v>70.59</v>
      </c>
      <c r="BV21" s="19">
        <v>71.010000000000005</v>
      </c>
      <c r="BW21" s="19">
        <v>71.069999999999993</v>
      </c>
      <c r="BX21" s="19">
        <v>69.62</v>
      </c>
      <c r="BY21" s="19">
        <v>73.45</v>
      </c>
      <c r="BZ21" s="19">
        <v>76.09</v>
      </c>
      <c r="CA21" s="19">
        <v>76.849999999999994</v>
      </c>
      <c r="CB21" s="19">
        <v>76.650000000000006</v>
      </c>
      <c r="CC21" s="19">
        <v>77.42</v>
      </c>
      <c r="CD21" s="19">
        <v>78.88</v>
      </c>
      <c r="CE21" s="19">
        <v>80.209999999999994</v>
      </c>
      <c r="CF21" s="19">
        <v>78.89</v>
      </c>
      <c r="CG21" s="1">
        <v>77.77</v>
      </c>
      <c r="CH21" s="1">
        <v>78.260000000000005</v>
      </c>
      <c r="CI21" s="1">
        <v>79.41</v>
      </c>
      <c r="CJ21" s="19">
        <v>75.650000000000006</v>
      </c>
      <c r="CK21" s="19">
        <v>74.099999999999994</v>
      </c>
      <c r="CL21" s="1">
        <v>69.790000000000006</v>
      </c>
      <c r="CM21" s="1">
        <v>75.92</v>
      </c>
      <c r="CN21" s="1">
        <v>78.680000000000007</v>
      </c>
      <c r="CO21" s="4">
        <v>78.17</v>
      </c>
      <c r="CP21" s="1">
        <v>81.27</v>
      </c>
      <c r="CQ21" s="1">
        <v>84.1</v>
      </c>
      <c r="CR21" s="4">
        <v>86.52</v>
      </c>
      <c r="CS21" s="4">
        <v>88.44</v>
      </c>
      <c r="CT21" s="4">
        <v>94.68</v>
      </c>
      <c r="CU21" s="4">
        <v>94.54</v>
      </c>
      <c r="CV21" s="4">
        <v>93.02</v>
      </c>
      <c r="CW21" s="4">
        <v>90.8</v>
      </c>
      <c r="CX21" s="4">
        <v>91.17</v>
      </c>
      <c r="CY21" s="4">
        <v>87.39</v>
      </c>
      <c r="CZ21" s="4">
        <v>83.23</v>
      </c>
      <c r="DA21" s="4">
        <v>80.19</v>
      </c>
      <c r="DB21" s="4">
        <v>83.85</v>
      </c>
      <c r="DC21" s="4">
        <v>83.85</v>
      </c>
      <c r="DD21" s="4">
        <v>84.88</v>
      </c>
      <c r="DE21" s="4">
        <v>88.25</v>
      </c>
      <c r="DF21" s="4">
        <v>92.51</v>
      </c>
      <c r="DG21" s="4">
        <v>98</v>
      </c>
      <c r="DH21" s="4">
        <v>98.5</v>
      </c>
      <c r="DI21" s="4">
        <v>103.82</v>
      </c>
      <c r="DJ21" s="4">
        <v>106.77</v>
      </c>
      <c r="DK21" s="4">
        <v>106.76</v>
      </c>
      <c r="DL21" s="4">
        <v>105.89</v>
      </c>
      <c r="DM21" s="4">
        <v>112.6</v>
      </c>
      <c r="DN21" s="4">
        <v>134.38999999999999</v>
      </c>
      <c r="DO21" s="4">
        <v>130.05000000000001</v>
      </c>
      <c r="DP21" s="4">
        <v>131.22999999999999</v>
      </c>
      <c r="DQ21" s="4">
        <v>145.18</v>
      </c>
      <c r="DR21" s="4">
        <v>135.30000000000001</v>
      </c>
      <c r="DS21" s="4">
        <v>134.83000000000001</v>
      </c>
      <c r="DT21" s="4">
        <v>152.97999999999999</v>
      </c>
      <c r="DU21" s="4">
        <v>146.9</v>
      </c>
      <c r="DV21" s="4">
        <v>153.41999999999999</v>
      </c>
      <c r="DW21" s="4">
        <v>154.66999999999999</v>
      </c>
      <c r="DX21" s="4">
        <v>148.13999999999999</v>
      </c>
      <c r="DY21" s="4">
        <v>140.31</v>
      </c>
      <c r="DZ21" s="4">
        <v>150.80000000000001</v>
      </c>
      <c r="EA21" s="4">
        <v>167.22</v>
      </c>
      <c r="EB21" s="4">
        <v>174.91</v>
      </c>
      <c r="EC21" s="4">
        <v>178.93</v>
      </c>
      <c r="ED21" s="4">
        <v>174.83</v>
      </c>
      <c r="EE21" s="4">
        <v>161.43</v>
      </c>
      <c r="EF21" s="4">
        <v>145.35</v>
      </c>
      <c r="EG21" s="4">
        <v>136.91999999999999</v>
      </c>
      <c r="EH21" s="4">
        <v>131.04</v>
      </c>
      <c r="EI21" s="4">
        <v>137.9</v>
      </c>
      <c r="EJ21" s="4">
        <v>125.13</v>
      </c>
      <c r="EK21" s="4">
        <v>131.37</v>
      </c>
      <c r="EL21" s="4">
        <v>134.28</v>
      </c>
      <c r="EM21" s="4">
        <v>148.12</v>
      </c>
      <c r="EN21" s="4">
        <v>134.33000000000001</v>
      </c>
      <c r="EO21" s="4">
        <v>131.16</v>
      </c>
      <c r="EP21" s="4">
        <v>110.58</v>
      </c>
      <c r="EQ21" s="4">
        <v>116.03</v>
      </c>
      <c r="ER21" s="4">
        <v>117.2</v>
      </c>
      <c r="ES21" s="4">
        <v>142.63999999999999</v>
      </c>
      <c r="ET21" s="4">
        <v>137.16</v>
      </c>
      <c r="EU21" s="4">
        <v>129.47</v>
      </c>
      <c r="EV21" s="4">
        <v>135.44999999999999</v>
      </c>
      <c r="EW21" s="4">
        <v>132.5</v>
      </c>
      <c r="EX21" s="4">
        <v>130.79</v>
      </c>
      <c r="EY21" s="4">
        <v>121.58</v>
      </c>
      <c r="EZ21" s="4">
        <v>111.55</v>
      </c>
      <c r="FA21" s="4">
        <v>112.37</v>
      </c>
      <c r="FB21" s="4">
        <v>99.81</v>
      </c>
      <c r="FC21" s="4">
        <v>112.62</v>
      </c>
      <c r="FD21" s="4">
        <v>105.87</v>
      </c>
      <c r="FE21" s="4">
        <v>109.08</v>
      </c>
      <c r="FF21" s="4">
        <v>100.84</v>
      </c>
      <c r="FG21" s="4">
        <v>113.36</v>
      </c>
      <c r="FH21" s="4">
        <v>118.37</v>
      </c>
      <c r="FI21" s="4">
        <v>119.41</v>
      </c>
      <c r="FJ21" s="4">
        <v>107.28</v>
      </c>
      <c r="FK21" s="4">
        <v>103.78</v>
      </c>
      <c r="FL21" s="4">
        <v>99.39</v>
      </c>
      <c r="FM21" s="4">
        <v>100.07</v>
      </c>
      <c r="FN21" s="4">
        <v>104.95</v>
      </c>
      <c r="FO21" s="4">
        <v>97.15</v>
      </c>
      <c r="FP21" s="4">
        <v>96.19</v>
      </c>
      <c r="FQ21" s="4">
        <v>95.5</v>
      </c>
      <c r="FR21" s="4">
        <v>94.31</v>
      </c>
      <c r="FS21" s="4">
        <v>98.82</v>
      </c>
      <c r="FT21" s="4">
        <v>96.04</v>
      </c>
      <c r="FU21" s="4">
        <v>89.5</v>
      </c>
      <c r="FV21" s="4">
        <v>85.54</v>
      </c>
      <c r="FW21" s="4">
        <v>82.11</v>
      </c>
      <c r="FX21" s="4">
        <v>83.84</v>
      </c>
      <c r="FY21" s="4">
        <v>87.73</v>
      </c>
      <c r="FZ21" s="4">
        <v>85.9</v>
      </c>
      <c r="GA21" s="4">
        <v>83.28</v>
      </c>
      <c r="GB21" s="4">
        <v>89.23</v>
      </c>
      <c r="GC21" s="4">
        <v>91.69</v>
      </c>
      <c r="GD21" s="4">
        <v>87.58</v>
      </c>
      <c r="GE21" s="4">
        <v>89.34</v>
      </c>
      <c r="GF21" s="4">
        <v>93.42</v>
      </c>
      <c r="GG21" s="4">
        <v>98.25</v>
      </c>
      <c r="GH21" s="4">
        <v>101.75</v>
      </c>
      <c r="GI21" s="38">
        <f t="shared" si="0"/>
        <v>84.856909090909127</v>
      </c>
      <c r="GJ21" s="38">
        <f t="shared" si="1"/>
        <v>130.01807692307688</v>
      </c>
      <c r="GK21" s="38">
        <f t="shared" si="2"/>
        <v>90.768333333333331</v>
      </c>
      <c r="GL21" s="9"/>
    </row>
    <row r="22" spans="2:194" ht="30" x14ac:dyDescent="0.25">
      <c r="B22" s="76" t="s">
        <v>93</v>
      </c>
      <c r="C22" s="20" t="s">
        <v>94</v>
      </c>
      <c r="D22" s="21" t="s">
        <v>86</v>
      </c>
      <c r="E22" s="18">
        <v>315.5</v>
      </c>
      <c r="F22" s="18">
        <v>311.45999999999998</v>
      </c>
      <c r="G22" s="18">
        <v>254.63</v>
      </c>
      <c r="H22" s="18">
        <v>138.63999999999999</v>
      </c>
      <c r="I22" s="18">
        <v>141.76</v>
      </c>
      <c r="J22" s="18">
        <v>150.21</v>
      </c>
      <c r="K22" s="18">
        <v>147.9</v>
      </c>
      <c r="L22" s="18">
        <v>128.44</v>
      </c>
      <c r="M22" s="18">
        <v>77.2</v>
      </c>
      <c r="N22" s="18">
        <v>88.1</v>
      </c>
      <c r="O22" s="18">
        <v>83.29</v>
      </c>
      <c r="P22" s="18">
        <v>98.46</v>
      </c>
      <c r="Q22" s="18">
        <v>93.83</v>
      </c>
      <c r="R22" s="18">
        <v>126.36</v>
      </c>
      <c r="S22" s="18">
        <v>118.3</v>
      </c>
      <c r="T22" s="18">
        <v>146.6</v>
      </c>
      <c r="U22" s="18">
        <v>171.04</v>
      </c>
      <c r="V22" s="18">
        <v>173.91</v>
      </c>
      <c r="W22" s="18">
        <v>226.93</v>
      </c>
      <c r="X22" s="18">
        <v>211.63</v>
      </c>
      <c r="Y22" s="18">
        <v>209.29</v>
      </c>
      <c r="Z22" s="18">
        <v>236.79</v>
      </c>
      <c r="AA22" s="18">
        <v>230.8</v>
      </c>
      <c r="AB22" s="18">
        <v>250.54</v>
      </c>
      <c r="AC22" s="18">
        <v>243.57</v>
      </c>
      <c r="AD22" s="18">
        <v>236.37</v>
      </c>
      <c r="AE22" s="18">
        <v>246.45</v>
      </c>
      <c r="AF22" s="18">
        <v>250.75</v>
      </c>
      <c r="AG22" s="18">
        <v>256.07</v>
      </c>
      <c r="AH22" s="18">
        <v>261.02</v>
      </c>
      <c r="AI22" s="18">
        <v>267.58999999999997</v>
      </c>
      <c r="AJ22" s="18">
        <v>224.98</v>
      </c>
      <c r="AK22" s="18">
        <v>245.07</v>
      </c>
      <c r="AL22" s="18">
        <v>243.81</v>
      </c>
      <c r="AM22" s="18">
        <v>244.57</v>
      </c>
      <c r="AN22" s="18">
        <v>243.34</v>
      </c>
      <c r="AO22" s="19">
        <v>242.76</v>
      </c>
      <c r="AP22" s="19">
        <v>249.85</v>
      </c>
      <c r="AQ22" s="18">
        <v>269.51</v>
      </c>
      <c r="AR22" s="19">
        <v>265.58999999999997</v>
      </c>
      <c r="AS22" s="19">
        <v>231.93</v>
      </c>
      <c r="AT22" s="19">
        <v>249</v>
      </c>
      <c r="AU22" s="19">
        <v>270</v>
      </c>
      <c r="AV22" s="19">
        <v>274.76</v>
      </c>
      <c r="AW22" s="19">
        <v>288.93</v>
      </c>
      <c r="AX22" s="19">
        <v>287.70999999999998</v>
      </c>
      <c r="AY22" s="19">
        <v>287.18</v>
      </c>
      <c r="AZ22" s="19">
        <v>299.73</v>
      </c>
      <c r="BA22" s="19">
        <v>297.98</v>
      </c>
      <c r="BB22" s="19">
        <v>296.70999999999998</v>
      </c>
      <c r="BC22" s="19">
        <v>304.64999999999998</v>
      </c>
      <c r="BD22" s="19">
        <v>320.52</v>
      </c>
      <c r="BE22" s="19">
        <v>329.08</v>
      </c>
      <c r="BF22" s="19">
        <v>325.58</v>
      </c>
      <c r="BG22" s="19">
        <v>318.60000000000002</v>
      </c>
      <c r="BH22" s="19">
        <v>348.66</v>
      </c>
      <c r="BI22" s="19">
        <v>355.54</v>
      </c>
      <c r="BJ22" s="19">
        <v>366.46</v>
      </c>
      <c r="BK22" s="19">
        <v>373.27</v>
      </c>
      <c r="BL22" s="19">
        <v>384.1</v>
      </c>
      <c r="BM22" s="19">
        <v>396.69</v>
      </c>
      <c r="BN22" s="19">
        <v>361.33</v>
      </c>
      <c r="BO22" s="19">
        <v>358.89</v>
      </c>
      <c r="BP22" s="19">
        <v>350.95</v>
      </c>
      <c r="BQ22" s="19">
        <v>342.06</v>
      </c>
      <c r="BR22" s="19">
        <v>373.21</v>
      </c>
      <c r="BS22" s="19">
        <v>369.03</v>
      </c>
      <c r="BT22" s="19">
        <v>380.93</v>
      </c>
      <c r="BU22" s="19">
        <v>382.36</v>
      </c>
      <c r="BV22" s="19">
        <v>376.49</v>
      </c>
      <c r="BW22" s="19">
        <v>361.67</v>
      </c>
      <c r="BX22" s="19">
        <v>340.42</v>
      </c>
      <c r="BY22" s="19">
        <v>369.4</v>
      </c>
      <c r="BZ22" s="19">
        <v>395.36</v>
      </c>
      <c r="CA22" s="19">
        <v>393.48</v>
      </c>
      <c r="CB22" s="19">
        <v>397.06</v>
      </c>
      <c r="CC22" s="19">
        <v>399.5</v>
      </c>
      <c r="CD22" s="19">
        <v>411.44</v>
      </c>
      <c r="CE22" s="19">
        <v>422.31</v>
      </c>
      <c r="CF22" s="19">
        <v>406.53</v>
      </c>
      <c r="CG22" s="1">
        <v>406.89</v>
      </c>
      <c r="CH22" s="1">
        <v>405.77</v>
      </c>
      <c r="CI22" s="1">
        <v>417.19</v>
      </c>
      <c r="CJ22" s="19">
        <v>406.26</v>
      </c>
      <c r="CK22" s="19">
        <v>395.29</v>
      </c>
      <c r="CL22" s="1">
        <v>374.95</v>
      </c>
      <c r="CM22" s="1">
        <v>437.51</v>
      </c>
      <c r="CN22" s="1">
        <v>433.67</v>
      </c>
      <c r="CO22" s="4">
        <v>449.51</v>
      </c>
      <c r="CP22" s="1">
        <v>464.86</v>
      </c>
      <c r="CQ22" s="1">
        <v>468.05</v>
      </c>
      <c r="CR22" s="4">
        <v>468.9</v>
      </c>
      <c r="CS22" s="4">
        <v>486.09</v>
      </c>
      <c r="CT22" s="4">
        <v>490.79</v>
      </c>
      <c r="CU22" s="4">
        <v>459.48</v>
      </c>
      <c r="CV22" s="4">
        <v>456.72</v>
      </c>
      <c r="CW22" s="4">
        <v>435.58</v>
      </c>
      <c r="CX22" s="4">
        <v>436.45</v>
      </c>
      <c r="CY22" s="4">
        <v>432.99</v>
      </c>
      <c r="CZ22" s="4">
        <v>419.09</v>
      </c>
      <c r="DA22" s="4">
        <v>384.05</v>
      </c>
      <c r="DB22" s="4">
        <v>398.12</v>
      </c>
      <c r="DC22" s="4">
        <v>404.55</v>
      </c>
      <c r="DD22" s="4">
        <v>414.95</v>
      </c>
      <c r="DE22" s="4">
        <v>434.41</v>
      </c>
      <c r="DF22" s="4">
        <v>447.92</v>
      </c>
      <c r="DG22" s="4">
        <v>463.4</v>
      </c>
      <c r="DH22" s="4">
        <v>487.83</v>
      </c>
      <c r="DI22" s="4">
        <v>496.56</v>
      </c>
      <c r="DJ22" s="4">
        <v>508.65</v>
      </c>
      <c r="DK22" s="4">
        <v>492.71</v>
      </c>
      <c r="DL22" s="4">
        <v>493.39</v>
      </c>
      <c r="DM22" s="4">
        <v>522.65</v>
      </c>
      <c r="DN22" s="4">
        <v>591.78</v>
      </c>
      <c r="DO22" s="4">
        <v>659.72</v>
      </c>
      <c r="DP22" s="4">
        <v>595.59</v>
      </c>
      <c r="DQ22" s="4">
        <v>666.4</v>
      </c>
      <c r="DR22" s="4">
        <v>667.77</v>
      </c>
      <c r="DS22" s="4">
        <v>676</v>
      </c>
      <c r="DT22" s="4">
        <v>699.78</v>
      </c>
      <c r="DU22" s="4">
        <v>667.4</v>
      </c>
      <c r="DV22" s="4">
        <v>702.01</v>
      </c>
      <c r="DW22" s="4">
        <v>678.37</v>
      </c>
      <c r="DX22" s="4">
        <v>624.1</v>
      </c>
      <c r="DY22" s="4">
        <v>618.29</v>
      </c>
      <c r="DZ22" s="4">
        <v>627.82000000000005</v>
      </c>
      <c r="EA22" s="4">
        <v>624.84</v>
      </c>
      <c r="EB22" s="4">
        <v>620.80999999999995</v>
      </c>
      <c r="EC22" s="4">
        <v>626.74</v>
      </c>
      <c r="ED22" s="4">
        <v>577.04</v>
      </c>
      <c r="EE22" s="4">
        <v>540.67999999999995</v>
      </c>
      <c r="EF22" s="4">
        <v>492.56</v>
      </c>
      <c r="EG22" s="4">
        <v>440.68</v>
      </c>
      <c r="EH22" s="4">
        <v>452.6</v>
      </c>
      <c r="EI22" s="4">
        <v>485.17</v>
      </c>
      <c r="EJ22" s="4">
        <v>453.88</v>
      </c>
      <c r="EK22" s="4">
        <v>512.23</v>
      </c>
      <c r="EL22" s="4">
        <v>448.01</v>
      </c>
      <c r="EM22" s="4">
        <v>467.31</v>
      </c>
      <c r="EN22" s="4">
        <v>421.82</v>
      </c>
      <c r="EO22" s="4">
        <v>381.62</v>
      </c>
      <c r="EP22" s="4">
        <v>386.05</v>
      </c>
      <c r="EQ22" s="4">
        <v>380.63</v>
      </c>
      <c r="ER22" s="4">
        <v>369.68</v>
      </c>
      <c r="ES22" s="4">
        <v>382.56</v>
      </c>
      <c r="ET22" s="4">
        <v>361.48</v>
      </c>
      <c r="EU22" s="4">
        <v>357.1</v>
      </c>
      <c r="EV22" s="4">
        <v>384.56</v>
      </c>
      <c r="EW22" s="4">
        <v>401.42</v>
      </c>
      <c r="EX22" s="4">
        <v>405.2</v>
      </c>
      <c r="EY22" s="4">
        <v>369.59</v>
      </c>
      <c r="EZ22" s="4">
        <v>353.6</v>
      </c>
      <c r="FA22" s="4">
        <v>330.31</v>
      </c>
      <c r="FB22" s="4">
        <v>328.06</v>
      </c>
      <c r="FC22" s="4">
        <v>321.17</v>
      </c>
      <c r="FD22" s="4">
        <v>358.85</v>
      </c>
      <c r="FE22" s="4">
        <v>355.01</v>
      </c>
      <c r="FF22" s="4">
        <v>321.33</v>
      </c>
      <c r="FG22" s="4">
        <v>347.85</v>
      </c>
      <c r="FH22" s="4">
        <v>365.08</v>
      </c>
      <c r="FI22" s="4">
        <v>378.84</v>
      </c>
      <c r="FJ22" s="4">
        <v>328.16</v>
      </c>
      <c r="FK22" s="4">
        <v>368.86</v>
      </c>
      <c r="FL22" s="4">
        <v>388.8</v>
      </c>
      <c r="FM22" s="4">
        <v>388.31</v>
      </c>
      <c r="FN22" s="4">
        <v>434.49</v>
      </c>
      <c r="FO22" s="4">
        <v>395.54</v>
      </c>
      <c r="FP22" s="4">
        <v>363.96</v>
      </c>
      <c r="FQ22" s="4">
        <v>364.62</v>
      </c>
      <c r="FR22" s="4">
        <v>387.7</v>
      </c>
      <c r="FS22" s="4">
        <v>426.07</v>
      </c>
      <c r="FT22" s="4">
        <v>437.84</v>
      </c>
      <c r="FU22" s="4">
        <v>413.72</v>
      </c>
      <c r="FV22" s="4">
        <v>404.94</v>
      </c>
      <c r="FW22" s="4">
        <v>371.38</v>
      </c>
      <c r="FX22" s="4">
        <v>402.87</v>
      </c>
      <c r="FY22" s="4">
        <v>408.47</v>
      </c>
      <c r="FZ22" s="4">
        <v>392.75</v>
      </c>
      <c r="GA22" s="4">
        <v>374.91</v>
      </c>
      <c r="GB22" s="4">
        <v>397.47</v>
      </c>
      <c r="GC22" s="4">
        <v>396.48</v>
      </c>
      <c r="GD22" s="4">
        <v>398.59</v>
      </c>
      <c r="GE22" s="4">
        <v>400.83</v>
      </c>
      <c r="GF22" s="4">
        <v>430.12</v>
      </c>
      <c r="GG22" s="4">
        <v>445.24</v>
      </c>
      <c r="GH22" s="4">
        <v>458.88</v>
      </c>
      <c r="GI22" s="38">
        <f t="shared" si="0"/>
        <v>431.54072727272739</v>
      </c>
      <c r="GJ22" s="38">
        <f t="shared" si="1"/>
        <v>463.46961538461534</v>
      </c>
      <c r="GK22" s="38">
        <f t="shared" si="2"/>
        <v>406.27111111111105</v>
      </c>
      <c r="GL22" s="9"/>
    </row>
    <row r="23" spans="2:194" ht="30" x14ac:dyDescent="0.25">
      <c r="B23" s="76" t="s">
        <v>95</v>
      </c>
      <c r="C23" s="20" t="s">
        <v>96</v>
      </c>
      <c r="D23" s="21" t="s">
        <v>86</v>
      </c>
      <c r="E23" s="18">
        <v>294.36</v>
      </c>
      <c r="F23" s="18">
        <v>304.17</v>
      </c>
      <c r="G23" s="18">
        <v>244.48</v>
      </c>
      <c r="H23" s="18">
        <v>133.80000000000001</v>
      </c>
      <c r="I23" s="18">
        <v>136.28</v>
      </c>
      <c r="J23" s="18">
        <v>147.13</v>
      </c>
      <c r="K23" s="18">
        <v>145.44</v>
      </c>
      <c r="L23" s="18">
        <v>123.46</v>
      </c>
      <c r="M23" s="18">
        <v>72.67</v>
      </c>
      <c r="N23" s="18">
        <v>83.98</v>
      </c>
      <c r="O23" s="18">
        <v>77.67</v>
      </c>
      <c r="P23" s="18">
        <v>93.03</v>
      </c>
      <c r="Q23" s="18">
        <v>89.242999999999995</v>
      </c>
      <c r="R23" s="18">
        <v>116.38</v>
      </c>
      <c r="S23" s="18">
        <v>114.41</v>
      </c>
      <c r="T23" s="18">
        <v>136.55000000000001</v>
      </c>
      <c r="U23" s="18">
        <v>159.51</v>
      </c>
      <c r="V23" s="18">
        <v>162.93</v>
      </c>
      <c r="W23" s="18">
        <v>216.24</v>
      </c>
      <c r="X23" s="18">
        <v>200.8</v>
      </c>
      <c r="Y23" s="18">
        <v>200.46</v>
      </c>
      <c r="Z23" s="18">
        <v>224.48</v>
      </c>
      <c r="AA23" s="18">
        <v>223.45</v>
      </c>
      <c r="AB23" s="18">
        <v>247.9</v>
      </c>
      <c r="AC23" s="18">
        <v>241.22</v>
      </c>
      <c r="AD23" s="18">
        <v>236.3</v>
      </c>
      <c r="AE23" s="18">
        <v>244.35</v>
      </c>
      <c r="AF23" s="18">
        <v>245.18</v>
      </c>
      <c r="AG23" s="18">
        <v>250.22</v>
      </c>
      <c r="AH23" s="18">
        <v>253.74</v>
      </c>
      <c r="AI23" s="18">
        <v>267.58999999999997</v>
      </c>
      <c r="AJ23" s="18">
        <v>220.12</v>
      </c>
      <c r="AK23" s="18">
        <v>239.51</v>
      </c>
      <c r="AL23" s="18">
        <v>234.8</v>
      </c>
      <c r="AM23" s="18">
        <v>236.48</v>
      </c>
      <c r="AN23" s="18">
        <v>234.34</v>
      </c>
      <c r="AO23" s="19">
        <v>230.76</v>
      </c>
      <c r="AP23" s="19">
        <v>241.78</v>
      </c>
      <c r="AQ23" s="18">
        <v>255.94</v>
      </c>
      <c r="AR23" s="19">
        <v>253.23</v>
      </c>
      <c r="AS23" s="19">
        <v>227.31</v>
      </c>
      <c r="AT23" s="19">
        <v>248.28</v>
      </c>
      <c r="AU23" s="19">
        <v>269.33</v>
      </c>
      <c r="AV23" s="19">
        <v>273.98</v>
      </c>
      <c r="AW23" s="19">
        <v>285.77</v>
      </c>
      <c r="AX23" s="19">
        <v>283.02</v>
      </c>
      <c r="AY23" s="19">
        <v>283.3</v>
      </c>
      <c r="AZ23" s="19">
        <v>294.88</v>
      </c>
      <c r="BA23" s="19">
        <v>294.33999999999997</v>
      </c>
      <c r="BB23" s="19">
        <v>293.68</v>
      </c>
      <c r="BC23" s="19">
        <v>304.39999999999998</v>
      </c>
      <c r="BD23" s="19">
        <v>319.3</v>
      </c>
      <c r="BE23" s="19">
        <v>327.33999999999997</v>
      </c>
      <c r="BF23" s="19">
        <v>323.93</v>
      </c>
      <c r="BG23" s="19">
        <v>316.39999999999998</v>
      </c>
      <c r="BH23" s="19">
        <v>342.49</v>
      </c>
      <c r="BI23" s="19">
        <v>349.51</v>
      </c>
      <c r="BJ23" s="19">
        <v>359.95</v>
      </c>
      <c r="BK23" s="19">
        <v>367.76</v>
      </c>
      <c r="BL23" s="19">
        <v>381.8</v>
      </c>
      <c r="BM23" s="19">
        <v>393.08</v>
      </c>
      <c r="BN23" s="19">
        <v>354.05</v>
      </c>
      <c r="BO23" s="19">
        <v>353.03</v>
      </c>
      <c r="BP23" s="19">
        <v>344.18</v>
      </c>
      <c r="BQ23" s="19">
        <v>335.62</v>
      </c>
      <c r="BR23" s="19">
        <v>367.39</v>
      </c>
      <c r="BS23" s="19">
        <v>364.17</v>
      </c>
      <c r="BT23" s="19">
        <v>375.67</v>
      </c>
      <c r="BU23" s="19">
        <v>375.93</v>
      </c>
      <c r="BV23" s="19">
        <v>369.97</v>
      </c>
      <c r="BW23" s="19">
        <v>355.1</v>
      </c>
      <c r="BX23" s="19">
        <v>333.76</v>
      </c>
      <c r="BY23" s="19">
        <v>361.9</v>
      </c>
      <c r="BZ23" s="19">
        <v>386.8</v>
      </c>
      <c r="CA23" s="19">
        <v>385.99</v>
      </c>
      <c r="CB23" s="19">
        <v>389.96</v>
      </c>
      <c r="CC23" s="19">
        <v>393.85</v>
      </c>
      <c r="CD23" s="19">
        <v>406.62</v>
      </c>
      <c r="CE23" s="19">
        <v>412.73</v>
      </c>
      <c r="CF23" s="19">
        <v>396.58</v>
      </c>
      <c r="CG23" s="1">
        <v>395.78</v>
      </c>
      <c r="CH23" s="1">
        <v>395.26</v>
      </c>
      <c r="CI23" s="1">
        <v>408.32</v>
      </c>
      <c r="CJ23" s="19">
        <v>394.03</v>
      </c>
      <c r="CK23" s="19">
        <v>384.5</v>
      </c>
      <c r="CL23" s="1">
        <v>366.07</v>
      </c>
      <c r="CM23" s="1">
        <v>414.81</v>
      </c>
      <c r="CN23" s="1">
        <v>418.5</v>
      </c>
      <c r="CO23" s="4">
        <v>430.64</v>
      </c>
      <c r="CP23" s="1">
        <v>435.51</v>
      </c>
      <c r="CQ23" s="1">
        <v>453.69</v>
      </c>
      <c r="CR23" s="4">
        <v>452.2</v>
      </c>
      <c r="CS23" s="4">
        <v>474.88</v>
      </c>
      <c r="CT23" s="4">
        <v>484.77</v>
      </c>
      <c r="CU23" s="4">
        <v>450.79</v>
      </c>
      <c r="CV23" s="4">
        <v>445.31</v>
      </c>
      <c r="CW23" s="4">
        <v>424.06</v>
      </c>
      <c r="CX23" s="4">
        <v>430.85</v>
      </c>
      <c r="CY23" s="4">
        <v>425.5</v>
      </c>
      <c r="CZ23" s="4">
        <v>412.41</v>
      </c>
      <c r="DA23" s="4">
        <v>375.35</v>
      </c>
      <c r="DB23" s="4">
        <v>393.75</v>
      </c>
      <c r="DC23" s="4">
        <v>400.52</v>
      </c>
      <c r="DD23" s="4">
        <v>410.18</v>
      </c>
      <c r="DE23" s="4">
        <v>425.91</v>
      </c>
      <c r="DF23" s="4">
        <v>436.95</v>
      </c>
      <c r="DG23" s="4">
        <v>449.58</v>
      </c>
      <c r="DH23" s="4">
        <v>473.9</v>
      </c>
      <c r="DI23" s="4">
        <v>485.7</v>
      </c>
      <c r="DJ23" s="4">
        <v>493.99</v>
      </c>
      <c r="DK23" s="4">
        <v>485.4</v>
      </c>
      <c r="DL23" s="4">
        <v>486.13</v>
      </c>
      <c r="DM23" s="4">
        <v>509.88</v>
      </c>
      <c r="DN23" s="4">
        <v>578.04999999999995</v>
      </c>
      <c r="DO23" s="4">
        <v>630.57000000000005</v>
      </c>
      <c r="DP23" s="4">
        <v>569.26</v>
      </c>
      <c r="DQ23" s="4">
        <v>636.32000000000005</v>
      </c>
      <c r="DR23" s="4">
        <v>632.28</v>
      </c>
      <c r="DS23" s="4">
        <v>619.25</v>
      </c>
      <c r="DT23" s="4">
        <v>644.95000000000005</v>
      </c>
      <c r="DU23" s="4">
        <v>633.33000000000004</v>
      </c>
      <c r="DV23" s="4">
        <v>656.84</v>
      </c>
      <c r="DW23" s="4">
        <v>632.86</v>
      </c>
      <c r="DX23" s="4">
        <v>588.73</v>
      </c>
      <c r="DY23" s="4">
        <v>592.52</v>
      </c>
      <c r="DZ23" s="4">
        <v>587.98</v>
      </c>
      <c r="EA23" s="4">
        <v>590.26</v>
      </c>
      <c r="EB23" s="4">
        <v>568.99</v>
      </c>
      <c r="EC23" s="4">
        <v>581.17999999999995</v>
      </c>
      <c r="ED23" s="4">
        <v>535.29</v>
      </c>
      <c r="EE23" s="4">
        <v>514.57000000000005</v>
      </c>
      <c r="EF23" s="4">
        <v>460.81</v>
      </c>
      <c r="EG23" s="4">
        <v>399.1</v>
      </c>
      <c r="EH23" s="4">
        <v>423.79</v>
      </c>
      <c r="EI23" s="4">
        <v>451.3</v>
      </c>
      <c r="EJ23" s="4">
        <v>428.67</v>
      </c>
      <c r="EK23" s="4">
        <v>498.15</v>
      </c>
      <c r="EL23" s="4">
        <v>433.81</v>
      </c>
      <c r="EM23" s="4">
        <v>441.55</v>
      </c>
      <c r="EN23" s="4">
        <v>389.41</v>
      </c>
      <c r="EO23" s="4">
        <v>339.1</v>
      </c>
      <c r="EP23" s="4">
        <v>349.38</v>
      </c>
      <c r="EQ23" s="4">
        <v>338.88</v>
      </c>
      <c r="ER23" s="4">
        <v>333.75</v>
      </c>
      <c r="ES23" s="4">
        <v>359.83</v>
      </c>
      <c r="ET23" s="4">
        <v>328.64</v>
      </c>
      <c r="EU23" s="4">
        <v>322.22000000000003</v>
      </c>
      <c r="EV23" s="4">
        <v>344.91</v>
      </c>
      <c r="EW23" s="4">
        <v>370.03</v>
      </c>
      <c r="EX23" s="4">
        <v>378.23</v>
      </c>
      <c r="EY23" s="4">
        <v>360.19</v>
      </c>
      <c r="EZ23" s="4">
        <v>338.24</v>
      </c>
      <c r="FA23" s="4">
        <v>312.89999999999998</v>
      </c>
      <c r="FB23" s="4">
        <v>311.61</v>
      </c>
      <c r="FC23" s="4">
        <v>299.06</v>
      </c>
      <c r="FD23" s="4">
        <v>338.91</v>
      </c>
      <c r="FE23" s="4">
        <v>334.24</v>
      </c>
      <c r="FF23" s="4">
        <v>304.68</v>
      </c>
      <c r="FG23" s="4">
        <v>325.33</v>
      </c>
      <c r="FH23" s="4">
        <v>356.15</v>
      </c>
      <c r="FI23" s="4">
        <v>366.06</v>
      </c>
      <c r="FJ23" s="4">
        <v>322.55</v>
      </c>
      <c r="FK23" s="4">
        <v>364.33</v>
      </c>
      <c r="FL23" s="4">
        <v>373.47</v>
      </c>
      <c r="FM23" s="4">
        <v>370.98</v>
      </c>
      <c r="FN23" s="4">
        <v>412.07</v>
      </c>
      <c r="FO23" s="4">
        <v>387.64</v>
      </c>
      <c r="FP23" s="4">
        <v>350.09</v>
      </c>
      <c r="FQ23" s="4">
        <v>359.57</v>
      </c>
      <c r="FR23" s="4">
        <v>384.11</v>
      </c>
      <c r="FS23" s="4">
        <v>426.07</v>
      </c>
      <c r="FT23" s="4">
        <v>437.6</v>
      </c>
      <c r="FU23" s="4">
        <v>412.02</v>
      </c>
      <c r="FV23" s="4">
        <v>402.7</v>
      </c>
      <c r="FW23" s="4">
        <v>368.84</v>
      </c>
      <c r="FX23" s="4">
        <v>389.62</v>
      </c>
      <c r="FY23" s="4">
        <v>404.9</v>
      </c>
      <c r="FZ23" s="4">
        <v>387.89</v>
      </c>
      <c r="GA23" s="4">
        <v>373.48</v>
      </c>
      <c r="GB23" s="4">
        <v>388.88</v>
      </c>
      <c r="GC23" s="4">
        <v>393.84</v>
      </c>
      <c r="GD23" s="4">
        <v>395.22</v>
      </c>
      <c r="GE23" s="4">
        <v>399.83</v>
      </c>
      <c r="GF23" s="4">
        <v>427.69</v>
      </c>
      <c r="GG23" s="4">
        <v>445.18</v>
      </c>
      <c r="GH23" s="4">
        <v>456.65</v>
      </c>
      <c r="GI23" s="38">
        <f t="shared" si="0"/>
        <v>421.20545454545464</v>
      </c>
      <c r="GJ23" s="38">
        <f t="shared" si="1"/>
        <v>435.29634615384629</v>
      </c>
      <c r="GK23" s="38">
        <f t="shared" si="2"/>
        <v>403.00499999999994</v>
      </c>
      <c r="GL23" s="9"/>
    </row>
    <row r="24" spans="2:194" ht="30" x14ac:dyDescent="0.25">
      <c r="B24" s="76" t="s">
        <v>100</v>
      </c>
      <c r="C24" s="20" t="s">
        <v>101</v>
      </c>
      <c r="D24" s="21" t="s">
        <v>102</v>
      </c>
      <c r="E24" s="18">
        <v>67.22</v>
      </c>
      <c r="F24" s="18">
        <v>60.52</v>
      </c>
      <c r="G24" s="18">
        <v>54.55</v>
      </c>
      <c r="H24" s="18">
        <v>24.53</v>
      </c>
      <c r="I24" s="18">
        <v>25.16</v>
      </c>
      <c r="J24" s="18">
        <v>25.5</v>
      </c>
      <c r="K24" s="18">
        <v>24.09</v>
      </c>
      <c r="L24" s="18">
        <v>21.06</v>
      </c>
      <c r="M24" s="18">
        <v>10.65</v>
      </c>
      <c r="N24" s="18">
        <v>13.82</v>
      </c>
      <c r="O24" s="18">
        <v>11.89</v>
      </c>
      <c r="P24" s="18">
        <v>14.06</v>
      </c>
      <c r="Q24" s="18">
        <v>14.54</v>
      </c>
      <c r="R24" s="18">
        <v>17.78</v>
      </c>
      <c r="S24" s="18">
        <v>18.16</v>
      </c>
      <c r="T24" s="18">
        <v>21.29</v>
      </c>
      <c r="U24" s="18">
        <v>25.06</v>
      </c>
      <c r="V24" s="18">
        <v>26.2</v>
      </c>
      <c r="W24" s="18">
        <v>31.49</v>
      </c>
      <c r="X24" s="18">
        <v>34.11</v>
      </c>
      <c r="Y24" s="18">
        <v>33.9</v>
      </c>
      <c r="Z24" s="18">
        <v>39.89</v>
      </c>
      <c r="AA24" s="18">
        <v>39.61</v>
      </c>
      <c r="AB24" s="18">
        <v>40.58</v>
      </c>
      <c r="AC24" s="18">
        <v>41.06</v>
      </c>
      <c r="AD24" s="18">
        <v>43.38</v>
      </c>
      <c r="AE24" s="18">
        <v>42.8</v>
      </c>
      <c r="AF24" s="18">
        <v>43.56</v>
      </c>
      <c r="AG24" s="18">
        <v>42.71</v>
      </c>
      <c r="AH24" s="18">
        <v>40.78</v>
      </c>
      <c r="AI24" s="18">
        <v>41.44</v>
      </c>
      <c r="AJ24" s="18">
        <v>36.5</v>
      </c>
      <c r="AK24" s="18">
        <v>38.75</v>
      </c>
      <c r="AL24" s="18">
        <v>39.53</v>
      </c>
      <c r="AM24" s="18">
        <v>39.950000000000003</v>
      </c>
      <c r="AN24" s="18">
        <v>40.01</v>
      </c>
      <c r="AO24" s="19">
        <v>39.33</v>
      </c>
      <c r="AP24" s="19">
        <v>40.840000000000003</v>
      </c>
      <c r="AQ24" s="18">
        <v>40.72</v>
      </c>
      <c r="AR24" s="19">
        <v>41.09</v>
      </c>
      <c r="AS24" s="19">
        <v>35.270000000000003</v>
      </c>
      <c r="AT24" s="19">
        <v>38.909999999999997</v>
      </c>
      <c r="AU24" s="19">
        <v>41.31</v>
      </c>
      <c r="AV24" s="19">
        <v>42.56</v>
      </c>
      <c r="AW24" s="19">
        <v>47.03</v>
      </c>
      <c r="AX24" s="19">
        <v>47.15</v>
      </c>
      <c r="AY24" s="19">
        <v>48.23</v>
      </c>
      <c r="AZ24" s="19">
        <v>48.58</v>
      </c>
      <c r="BA24" s="19">
        <v>49.65</v>
      </c>
      <c r="BB24" s="19">
        <v>49.68</v>
      </c>
      <c r="BC24" s="19">
        <v>51.36</v>
      </c>
      <c r="BD24" s="19">
        <v>53.36</v>
      </c>
      <c r="BE24" s="19">
        <v>55.84</v>
      </c>
      <c r="BF24" s="19">
        <v>56.47</v>
      </c>
      <c r="BG24" s="19">
        <v>55.39</v>
      </c>
      <c r="BH24" s="19">
        <v>59.24</v>
      </c>
      <c r="BI24" s="19">
        <v>61</v>
      </c>
      <c r="BJ24" s="19">
        <v>62.68</v>
      </c>
      <c r="BK24" s="19">
        <v>65.069999999999993</v>
      </c>
      <c r="BL24" s="19">
        <v>66.400000000000006</v>
      </c>
      <c r="BM24" s="19">
        <v>67.900000000000006</v>
      </c>
      <c r="BN24" s="19">
        <v>60</v>
      </c>
      <c r="BO24" s="19">
        <v>60.39</v>
      </c>
      <c r="BP24" s="19">
        <v>59.12</v>
      </c>
      <c r="BQ24" s="19">
        <v>58.55</v>
      </c>
      <c r="BR24" s="19">
        <v>61.92</v>
      </c>
      <c r="BS24" s="19">
        <v>62.42</v>
      </c>
      <c r="BT24" s="19">
        <v>64.56</v>
      </c>
      <c r="BU24" s="19">
        <v>64.540000000000006</v>
      </c>
      <c r="BV24" s="19">
        <v>64.44</v>
      </c>
      <c r="BW24" s="19">
        <v>63.8</v>
      </c>
      <c r="BX24" s="19">
        <v>62.18</v>
      </c>
      <c r="BY24" s="19">
        <v>66.900000000000006</v>
      </c>
      <c r="BZ24" s="19">
        <v>68.790000000000006</v>
      </c>
      <c r="CA24" s="19">
        <v>69.8</v>
      </c>
      <c r="CB24" s="19">
        <v>69.81</v>
      </c>
      <c r="CC24" s="19">
        <v>70.53</v>
      </c>
      <c r="CD24" s="19">
        <v>72.88</v>
      </c>
      <c r="CE24" s="19">
        <v>73.33</v>
      </c>
      <c r="CF24" s="19">
        <v>72.239999999999995</v>
      </c>
      <c r="CG24" s="1">
        <v>72.010000000000005</v>
      </c>
      <c r="CH24" s="1">
        <v>72.87</v>
      </c>
      <c r="CI24" s="1">
        <v>74.11</v>
      </c>
      <c r="CJ24" s="19">
        <v>70.3</v>
      </c>
      <c r="CK24" s="19">
        <v>69.59</v>
      </c>
      <c r="CL24" s="1">
        <v>65.59</v>
      </c>
      <c r="CM24" s="1">
        <v>71.010000000000005</v>
      </c>
      <c r="CN24" s="1">
        <v>72.02</v>
      </c>
      <c r="CO24" s="4">
        <v>71.59</v>
      </c>
      <c r="CP24" s="1">
        <v>74.510000000000005</v>
      </c>
      <c r="CQ24" s="1">
        <v>76.5</v>
      </c>
      <c r="CR24" s="4">
        <v>76.75</v>
      </c>
      <c r="CS24" s="4">
        <v>78.709999999999994</v>
      </c>
      <c r="CT24" s="4">
        <v>83.36</v>
      </c>
      <c r="CU24" s="4">
        <v>84.6</v>
      </c>
      <c r="CV24" s="4">
        <v>84.26</v>
      </c>
      <c r="CW24" s="4">
        <v>80.489999999999995</v>
      </c>
      <c r="CX24" s="4">
        <v>81.99</v>
      </c>
      <c r="CY24" s="4">
        <v>80.27</v>
      </c>
      <c r="CZ24" s="4">
        <v>78.739999999999995</v>
      </c>
      <c r="DA24" s="4">
        <v>72.599999999999994</v>
      </c>
      <c r="DB24" s="4">
        <v>75.19</v>
      </c>
      <c r="DC24" s="4">
        <v>75.53</v>
      </c>
      <c r="DD24" s="4">
        <v>76.92</v>
      </c>
      <c r="DE24" s="4">
        <v>79.989999999999995</v>
      </c>
      <c r="DF24" s="4">
        <v>81.900000000000006</v>
      </c>
      <c r="DG24" s="4">
        <v>84.49</v>
      </c>
      <c r="DH24" s="4">
        <v>86.66</v>
      </c>
      <c r="DI24" s="4">
        <v>89.28</v>
      </c>
      <c r="DJ24" s="4">
        <v>90.82</v>
      </c>
      <c r="DK24" s="4">
        <v>91.18</v>
      </c>
      <c r="DL24" s="4">
        <v>91.02</v>
      </c>
      <c r="DM24" s="4">
        <v>96.67</v>
      </c>
      <c r="DN24" s="4">
        <v>106.24</v>
      </c>
      <c r="DO24" s="4">
        <v>108.4</v>
      </c>
      <c r="DP24" s="4">
        <v>106.53</v>
      </c>
      <c r="DQ24" s="4">
        <v>112.31</v>
      </c>
      <c r="DR24" s="4">
        <v>103.07</v>
      </c>
      <c r="DS24" s="4">
        <v>102.37</v>
      </c>
      <c r="DT24" s="4">
        <v>109.25</v>
      </c>
      <c r="DU24" s="4">
        <v>106.81</v>
      </c>
      <c r="DV24" s="4">
        <v>107.71</v>
      </c>
      <c r="DW24" s="4">
        <v>108.48</v>
      </c>
      <c r="DX24" s="4">
        <v>107.95</v>
      </c>
      <c r="DY24" s="4">
        <v>108.49</v>
      </c>
      <c r="DZ24" s="4">
        <v>112.21</v>
      </c>
      <c r="EA24" s="4">
        <v>110.28</v>
      </c>
      <c r="EB24" s="4">
        <v>115.53</v>
      </c>
      <c r="EC24" s="4">
        <v>113.93</v>
      </c>
      <c r="ED24" s="4">
        <v>103.94</v>
      </c>
      <c r="EE24" s="4">
        <v>102.65</v>
      </c>
      <c r="EF24" s="4">
        <v>99.82</v>
      </c>
      <c r="EG24" s="4">
        <v>93.92</v>
      </c>
      <c r="EH24" s="4">
        <v>99.57</v>
      </c>
      <c r="EI24" s="4">
        <v>103.56</v>
      </c>
      <c r="EJ24" s="4">
        <v>91.89</v>
      </c>
      <c r="EK24" s="4">
        <v>96.11</v>
      </c>
      <c r="EL24" s="4">
        <v>92.82</v>
      </c>
      <c r="EM24" s="4">
        <v>97.22</v>
      </c>
      <c r="EN24" s="4">
        <v>90.92</v>
      </c>
      <c r="EO24" s="4">
        <v>86.69</v>
      </c>
      <c r="EP24" s="4">
        <v>86.73</v>
      </c>
      <c r="EQ24" s="4">
        <v>85.9</v>
      </c>
      <c r="ER24" s="4">
        <v>86.27</v>
      </c>
      <c r="ES24" s="4">
        <v>91.03</v>
      </c>
      <c r="ET24" s="4">
        <v>90.26</v>
      </c>
      <c r="EU24" s="4">
        <v>89.68</v>
      </c>
      <c r="EV24" s="4">
        <v>91.99</v>
      </c>
      <c r="EW24" s="4">
        <v>91.95</v>
      </c>
      <c r="EX24" s="4">
        <v>91.36</v>
      </c>
      <c r="EY24" s="4">
        <v>85.56</v>
      </c>
      <c r="EZ24" s="4">
        <v>82.82</v>
      </c>
      <c r="FA24" s="4">
        <v>83.05</v>
      </c>
      <c r="FB24" s="4">
        <v>73.92</v>
      </c>
      <c r="FC24" s="4">
        <v>76.989999999999995</v>
      </c>
      <c r="FD24" s="4">
        <v>76.97</v>
      </c>
      <c r="FE24" s="4">
        <v>78.59</v>
      </c>
      <c r="FF24" s="4">
        <v>74.349999999999994</v>
      </c>
      <c r="FG24" s="4">
        <v>79.92</v>
      </c>
      <c r="FH24" s="4">
        <v>83.43</v>
      </c>
      <c r="FI24" s="4">
        <v>84.52</v>
      </c>
      <c r="FJ24" s="4">
        <v>78.81</v>
      </c>
      <c r="FK24" s="4">
        <v>81.92</v>
      </c>
      <c r="FL24" s="4">
        <v>80.69</v>
      </c>
      <c r="FM24" s="4">
        <v>81.05</v>
      </c>
      <c r="FN24" s="4">
        <v>81.650000000000006</v>
      </c>
      <c r="FO24" s="4">
        <v>78.78</v>
      </c>
      <c r="FP24" s="4">
        <v>73.41</v>
      </c>
      <c r="FQ24" s="4">
        <v>74.11</v>
      </c>
      <c r="FR24" s="4">
        <v>76.73</v>
      </c>
      <c r="FS24" s="4">
        <v>82.92</v>
      </c>
      <c r="FT24" s="4">
        <v>84.1</v>
      </c>
      <c r="FU24" s="4">
        <v>78.650000000000006</v>
      </c>
      <c r="FV24" s="4">
        <v>76.760000000000005</v>
      </c>
      <c r="FW24" s="4">
        <v>70.45</v>
      </c>
      <c r="FX24" s="4">
        <v>69.66</v>
      </c>
      <c r="FY24" s="4">
        <v>70.19</v>
      </c>
      <c r="FZ24" s="4">
        <v>69.78</v>
      </c>
      <c r="GA24" s="4">
        <v>66.069999999999993</v>
      </c>
      <c r="GB24" s="4">
        <v>69.08</v>
      </c>
      <c r="GC24" s="4">
        <v>69.790000000000006</v>
      </c>
      <c r="GD24" s="4">
        <v>66.150000000000006</v>
      </c>
      <c r="GE24" s="4">
        <v>67.84</v>
      </c>
      <c r="GF24" s="4">
        <v>69.040000000000006</v>
      </c>
      <c r="GG24" s="4">
        <v>72.819999999999993</v>
      </c>
      <c r="GH24" s="4">
        <v>73.510000000000005</v>
      </c>
      <c r="GI24" s="38">
        <f t="shared" si="0"/>
        <v>75.97981818181816</v>
      </c>
      <c r="GJ24" s="38">
        <f t="shared" si="1"/>
        <v>92.675000000000011</v>
      </c>
      <c r="GK24" s="38">
        <f t="shared" si="2"/>
        <v>72.647222222222197</v>
      </c>
      <c r="GL24" s="9"/>
    </row>
    <row r="25" spans="2:194" ht="30.75" thickBot="1" x14ac:dyDescent="0.3">
      <c r="B25" s="76" t="s">
        <v>103</v>
      </c>
      <c r="C25" s="22" t="s">
        <v>104</v>
      </c>
      <c r="D25" s="23" t="s">
        <v>105</v>
      </c>
      <c r="E25" s="24">
        <v>64.02</v>
      </c>
      <c r="F25" s="24">
        <v>57.57</v>
      </c>
      <c r="G25" s="24">
        <v>51.6</v>
      </c>
      <c r="H25" s="24">
        <v>21.58</v>
      </c>
      <c r="I25" s="24">
        <v>22.21</v>
      </c>
      <c r="J25" s="24">
        <v>22.55</v>
      </c>
      <c r="K25" s="24">
        <v>21.14</v>
      </c>
      <c r="L25" s="24">
        <v>18.11</v>
      </c>
      <c r="M25" s="24">
        <v>7.7</v>
      </c>
      <c r="N25" s="24">
        <v>10.87</v>
      </c>
      <c r="O25" s="24">
        <v>8.94</v>
      </c>
      <c r="P25" s="24">
        <v>11.11</v>
      </c>
      <c r="Q25" s="24">
        <v>11.59</v>
      </c>
      <c r="R25" s="24">
        <v>14.920999999999999</v>
      </c>
      <c r="S25" s="24">
        <v>15.21</v>
      </c>
      <c r="T25" s="24">
        <v>18.34</v>
      </c>
      <c r="U25" s="24">
        <v>21.81</v>
      </c>
      <c r="V25" s="24">
        <v>22.95</v>
      </c>
      <c r="W25" s="24">
        <v>28.24</v>
      </c>
      <c r="X25" s="24">
        <v>30.86</v>
      </c>
      <c r="Y25" s="24">
        <v>30.65</v>
      </c>
      <c r="Z25" s="24">
        <v>35.89</v>
      </c>
      <c r="AA25" s="24">
        <v>35.46</v>
      </c>
      <c r="AB25" s="24">
        <v>36.43</v>
      </c>
      <c r="AC25" s="24">
        <v>36.909999999999997</v>
      </c>
      <c r="AD25" s="24">
        <v>39.229999999999997</v>
      </c>
      <c r="AE25" s="24">
        <v>38.65</v>
      </c>
      <c r="AF25" s="24">
        <v>39.409999999999997</v>
      </c>
      <c r="AG25" s="24">
        <v>38.56</v>
      </c>
      <c r="AH25" s="24">
        <v>36.979999999999997</v>
      </c>
      <c r="AI25" s="24">
        <v>37.64</v>
      </c>
      <c r="AJ25" s="24">
        <v>32.700000000000003</v>
      </c>
      <c r="AK25" s="24">
        <v>34.950000000000003</v>
      </c>
      <c r="AL25" s="24">
        <v>35.729999999999997</v>
      </c>
      <c r="AM25" s="24">
        <v>36.15</v>
      </c>
      <c r="AN25" s="24">
        <v>36.21</v>
      </c>
      <c r="AO25" s="25">
        <v>35.53</v>
      </c>
      <c r="AP25" s="25">
        <v>37.04</v>
      </c>
      <c r="AQ25" s="24">
        <v>36.92</v>
      </c>
      <c r="AR25" s="25">
        <v>37.04</v>
      </c>
      <c r="AS25" s="25">
        <v>31.27</v>
      </c>
      <c r="AT25" s="25">
        <v>34.909999999999997</v>
      </c>
      <c r="AU25" s="25">
        <v>37.31</v>
      </c>
      <c r="AV25" s="25">
        <v>38.15</v>
      </c>
      <c r="AW25" s="25">
        <v>43.03</v>
      </c>
      <c r="AX25" s="25">
        <v>43.15</v>
      </c>
      <c r="AY25" s="25">
        <v>44.23</v>
      </c>
      <c r="AZ25" s="25">
        <v>44.63</v>
      </c>
      <c r="BA25" s="25">
        <v>45.55</v>
      </c>
      <c r="BB25" s="25">
        <v>45.58</v>
      </c>
      <c r="BC25" s="25">
        <v>47.16</v>
      </c>
      <c r="BD25" s="25">
        <v>49.16</v>
      </c>
      <c r="BE25" s="25">
        <v>51.64</v>
      </c>
      <c r="BF25" s="25">
        <v>52.47</v>
      </c>
      <c r="BG25" s="25">
        <v>51.19</v>
      </c>
      <c r="BH25" s="25">
        <v>55.04</v>
      </c>
      <c r="BI25" s="25">
        <v>56.8</v>
      </c>
      <c r="BJ25" s="25">
        <v>58.48</v>
      </c>
      <c r="BK25" s="25">
        <v>60.87</v>
      </c>
      <c r="BL25" s="25">
        <v>62.2</v>
      </c>
      <c r="BM25" s="25">
        <v>63.7</v>
      </c>
      <c r="BN25" s="25">
        <v>56</v>
      </c>
      <c r="BO25" s="25">
        <v>56.19</v>
      </c>
      <c r="BP25" s="25">
        <v>54.92</v>
      </c>
      <c r="BQ25" s="25">
        <v>54.35</v>
      </c>
      <c r="BR25" s="25">
        <v>57.72</v>
      </c>
      <c r="BS25" s="25">
        <v>58.22</v>
      </c>
      <c r="BT25" s="25">
        <v>60.36</v>
      </c>
      <c r="BU25" s="25">
        <v>60.34</v>
      </c>
      <c r="BV25" s="25">
        <v>60.24</v>
      </c>
      <c r="BW25" s="25">
        <v>59.6</v>
      </c>
      <c r="BX25" s="25">
        <v>57.98</v>
      </c>
      <c r="BY25" s="25">
        <v>62.7</v>
      </c>
      <c r="BZ25" s="25">
        <v>64.59</v>
      </c>
      <c r="CA25" s="25">
        <v>65.599999999999994</v>
      </c>
      <c r="CB25" s="25">
        <v>65.61</v>
      </c>
      <c r="CC25" s="25">
        <v>66.33</v>
      </c>
      <c r="CD25" s="25">
        <v>68.58</v>
      </c>
      <c r="CE25" s="25">
        <v>69.03</v>
      </c>
      <c r="CF25" s="25">
        <v>67.94</v>
      </c>
      <c r="CG25" s="2">
        <v>67.709999999999994</v>
      </c>
      <c r="CH25" s="2">
        <v>68.569999999999993</v>
      </c>
      <c r="CI25" s="2">
        <v>69.81</v>
      </c>
      <c r="CJ25" s="25">
        <v>66</v>
      </c>
      <c r="CK25" s="25">
        <v>65.290000000000006</v>
      </c>
      <c r="CL25" s="2">
        <v>61.29</v>
      </c>
      <c r="CM25" s="2">
        <v>66.709999999999994</v>
      </c>
      <c r="CN25" s="2">
        <v>67.72</v>
      </c>
      <c r="CO25" s="5">
        <v>67.290000000000006</v>
      </c>
      <c r="CP25" s="2">
        <v>70.209999999999994</v>
      </c>
      <c r="CQ25" s="2">
        <v>72.2</v>
      </c>
      <c r="CR25" s="5">
        <v>72.45</v>
      </c>
      <c r="CS25" s="5">
        <v>74.41</v>
      </c>
      <c r="CT25" s="5">
        <v>79.06</v>
      </c>
      <c r="CU25" s="5">
        <v>80.3</v>
      </c>
      <c r="CV25" s="5">
        <v>79.959999999999994</v>
      </c>
      <c r="CW25" s="5">
        <v>76.19</v>
      </c>
      <c r="CX25" s="5">
        <v>77.69</v>
      </c>
      <c r="CY25" s="5">
        <v>75.97</v>
      </c>
      <c r="CZ25" s="5">
        <v>74.44</v>
      </c>
      <c r="DA25" s="5">
        <v>68.3</v>
      </c>
      <c r="DB25" s="5">
        <v>70.89</v>
      </c>
      <c r="DC25" s="5">
        <v>71.23</v>
      </c>
      <c r="DD25" s="5">
        <v>72.62</v>
      </c>
      <c r="DE25" s="5">
        <v>75.69</v>
      </c>
      <c r="DF25" s="5">
        <v>77.599999999999994</v>
      </c>
      <c r="DG25" s="5">
        <v>80.19</v>
      </c>
      <c r="DH25" s="5">
        <v>82.36</v>
      </c>
      <c r="DI25" s="5">
        <v>84.98</v>
      </c>
      <c r="DJ25" s="5">
        <v>86.52</v>
      </c>
      <c r="DK25" s="5">
        <v>86.88</v>
      </c>
      <c r="DL25" s="5">
        <v>86.72</v>
      </c>
      <c r="DM25" s="5">
        <v>92.37</v>
      </c>
      <c r="DN25" s="5">
        <v>101.94</v>
      </c>
      <c r="DO25" s="5">
        <v>104.1</v>
      </c>
      <c r="DP25" s="5">
        <v>102.23</v>
      </c>
      <c r="DQ25" s="5">
        <v>108.01</v>
      </c>
      <c r="DR25" s="5">
        <v>98.77</v>
      </c>
      <c r="DS25" s="5">
        <v>98.07</v>
      </c>
      <c r="DT25" s="5">
        <v>104.95</v>
      </c>
      <c r="DU25" s="5">
        <v>102.51</v>
      </c>
      <c r="DV25" s="5">
        <v>103.41</v>
      </c>
      <c r="DW25" s="5">
        <v>104.18</v>
      </c>
      <c r="DX25" s="5">
        <v>103.65</v>
      </c>
      <c r="DY25" s="5">
        <v>104.19</v>
      </c>
      <c r="DZ25" s="5">
        <v>107.91</v>
      </c>
      <c r="EA25" s="5">
        <v>105.98</v>
      </c>
      <c r="EB25" s="5">
        <v>111.23</v>
      </c>
      <c r="EC25" s="5">
        <v>109.63</v>
      </c>
      <c r="ED25" s="5">
        <v>99.64</v>
      </c>
      <c r="EE25" s="5">
        <v>98.35</v>
      </c>
      <c r="EF25" s="5">
        <v>95.52</v>
      </c>
      <c r="EG25" s="5">
        <v>89.62</v>
      </c>
      <c r="EH25" s="5">
        <v>95.27</v>
      </c>
      <c r="EI25" s="5">
        <v>99.26</v>
      </c>
      <c r="EJ25" s="5">
        <v>87.59</v>
      </c>
      <c r="EK25" s="5">
        <v>91.81</v>
      </c>
      <c r="EL25" s="5">
        <v>88.52</v>
      </c>
      <c r="EM25" s="5">
        <v>92.92</v>
      </c>
      <c r="EN25" s="5">
        <v>86.62</v>
      </c>
      <c r="EO25" s="5">
        <v>82.39</v>
      </c>
      <c r="EP25" s="5">
        <v>82.43</v>
      </c>
      <c r="EQ25" s="5">
        <v>81.599999999999994</v>
      </c>
      <c r="ER25" s="5">
        <v>81.97</v>
      </c>
      <c r="ES25" s="5">
        <v>86.73</v>
      </c>
      <c r="ET25" s="5">
        <v>85.96</v>
      </c>
      <c r="EU25" s="5">
        <v>85.38</v>
      </c>
      <c r="EV25" s="5">
        <v>87.69</v>
      </c>
      <c r="EW25" s="5">
        <v>87.65</v>
      </c>
      <c r="EX25" s="5">
        <v>87.06</v>
      </c>
      <c r="EY25" s="5">
        <v>81.260000000000005</v>
      </c>
      <c r="EZ25" s="5">
        <v>78.52</v>
      </c>
      <c r="FA25" s="5">
        <v>78.75</v>
      </c>
      <c r="FB25" s="5">
        <v>69.62</v>
      </c>
      <c r="FC25" s="5">
        <v>72.69</v>
      </c>
      <c r="FD25" s="5">
        <v>72.67</v>
      </c>
      <c r="FE25" s="5">
        <v>74.290000000000006</v>
      </c>
      <c r="FF25" s="5">
        <v>70.05</v>
      </c>
      <c r="FG25" s="5">
        <v>75.62</v>
      </c>
      <c r="FH25" s="5">
        <v>79.13</v>
      </c>
      <c r="FI25" s="5">
        <v>80.22</v>
      </c>
      <c r="FJ25" s="5">
        <v>74.510000000000005</v>
      </c>
      <c r="FK25" s="5">
        <v>77.62</v>
      </c>
      <c r="FL25" s="5">
        <v>76.39</v>
      </c>
      <c r="FM25" s="5">
        <v>76.75</v>
      </c>
      <c r="FN25" s="5">
        <v>77.349999999999994</v>
      </c>
      <c r="FO25" s="5">
        <v>74.48</v>
      </c>
      <c r="FP25" s="5">
        <v>69.11</v>
      </c>
      <c r="FQ25" s="5">
        <v>69.81</v>
      </c>
      <c r="FR25" s="5">
        <v>72.430000000000007</v>
      </c>
      <c r="FS25" s="5">
        <v>78.62</v>
      </c>
      <c r="FT25" s="5">
        <v>79.650000000000006</v>
      </c>
      <c r="FU25" s="5">
        <v>74.2</v>
      </c>
      <c r="FV25" s="5">
        <v>72.31</v>
      </c>
      <c r="FW25" s="5">
        <v>66</v>
      </c>
      <c r="FX25" s="5">
        <v>65.209999999999994</v>
      </c>
      <c r="FY25" s="5">
        <v>66.19</v>
      </c>
      <c r="FZ25" s="5">
        <v>66.180000000000007</v>
      </c>
      <c r="GA25" s="5">
        <v>62.62</v>
      </c>
      <c r="GB25" s="5">
        <v>65.63</v>
      </c>
      <c r="GC25" s="5">
        <v>66.34</v>
      </c>
      <c r="GD25" s="5">
        <v>62</v>
      </c>
      <c r="GE25" s="5">
        <v>63.59</v>
      </c>
      <c r="GF25" s="5">
        <v>64.790000000000006</v>
      </c>
      <c r="GG25" s="5">
        <v>68.569999999999993</v>
      </c>
      <c r="GH25" s="5">
        <v>69.260000000000005</v>
      </c>
      <c r="GI25" s="90">
        <f t="shared" si="0"/>
        <v>71.712545454545449</v>
      </c>
      <c r="GJ25" s="90">
        <f t="shared" si="1"/>
        <v>88.375</v>
      </c>
      <c r="GK25" s="90">
        <f t="shared" si="2"/>
        <v>68.522222222222226</v>
      </c>
      <c r="GL25" s="9"/>
    </row>
    <row r="26" spans="2:194" x14ac:dyDescent="0.25">
      <c r="B26" s="32"/>
      <c r="C26" s="120" t="s">
        <v>251</v>
      </c>
      <c r="D26" s="121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</row>
    <row r="27" spans="2:194" ht="25.5" thickBot="1" x14ac:dyDescent="0.3">
      <c r="B27" s="32"/>
      <c r="C27" s="122" t="s">
        <v>106</v>
      </c>
      <c r="D27" s="123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1"/>
      <c r="EX27" s="91"/>
      <c r="EY27" s="91"/>
      <c r="EZ27" s="91"/>
      <c r="FA27" s="91"/>
      <c r="FB27" s="91"/>
      <c r="FC27" s="91"/>
      <c r="FD27" s="91"/>
      <c r="FE27" s="91"/>
      <c r="FF27" s="91"/>
      <c r="FG27" s="91"/>
      <c r="FH27" s="91"/>
      <c r="FI27" s="91"/>
      <c r="FJ27" s="91"/>
      <c r="FK27" s="91"/>
      <c r="FL27" s="91"/>
      <c r="FM27" s="91"/>
      <c r="FN27" s="91"/>
      <c r="FO27" s="91"/>
      <c r="FP27" s="91"/>
      <c r="FQ27" s="91"/>
      <c r="FR27" s="91"/>
      <c r="FS27" s="91"/>
      <c r="FT27" s="91"/>
      <c r="FU27" s="91"/>
      <c r="FV27" s="91"/>
      <c r="FW27" s="91"/>
      <c r="FX27" s="91"/>
      <c r="FY27" s="91"/>
      <c r="FZ27" s="91"/>
      <c r="GA27" s="91"/>
      <c r="GB27" s="91"/>
      <c r="GC27" s="91"/>
      <c r="GD27" s="91"/>
      <c r="GE27" s="91"/>
      <c r="GF27" s="91"/>
      <c r="GG27" s="91"/>
      <c r="GH27" s="91"/>
      <c r="GI27" s="91"/>
      <c r="GJ27" s="91"/>
      <c r="GK27" s="91"/>
    </row>
    <row r="28" spans="2:194" ht="15.75" thickBot="1" x14ac:dyDescent="0.3">
      <c r="GJ28" s="31"/>
      <c r="GK28" s="31"/>
    </row>
    <row r="29" spans="2:194" ht="36" customHeight="1" thickBot="1" x14ac:dyDescent="0.3">
      <c r="B29" s="32"/>
      <c r="C29" s="106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5" t="s">
        <v>264</v>
      </c>
      <c r="FD29" s="105"/>
      <c r="FE29" s="105"/>
      <c r="FF29" s="105"/>
      <c r="FG29" s="105"/>
      <c r="FH29" s="105"/>
      <c r="FI29" s="105"/>
      <c r="FJ29" s="105"/>
      <c r="FK29" s="105"/>
      <c r="FL29" s="105"/>
      <c r="FM29" s="105"/>
      <c r="FN29" s="105"/>
      <c r="FO29" s="105"/>
      <c r="FP29" s="105"/>
      <c r="FQ29" s="114" t="s">
        <v>264</v>
      </c>
      <c r="FR29" s="114"/>
      <c r="FS29" s="114"/>
      <c r="FT29" s="114"/>
      <c r="FU29" s="114"/>
      <c r="FV29" s="114"/>
      <c r="FW29" s="114"/>
      <c r="FX29" s="114"/>
      <c r="FY29" s="114"/>
      <c r="FZ29" s="114"/>
      <c r="GA29" s="114"/>
      <c r="GB29" s="114"/>
      <c r="GC29" s="114"/>
      <c r="GD29" s="114"/>
      <c r="GE29" s="114"/>
      <c r="GF29" s="114"/>
      <c r="GG29" s="114"/>
      <c r="GH29" s="115"/>
      <c r="GI29" s="118" t="s">
        <v>201</v>
      </c>
      <c r="GJ29" s="118" t="s">
        <v>258</v>
      </c>
      <c r="GK29" s="118" t="s">
        <v>358</v>
      </c>
    </row>
    <row r="30" spans="2:194" ht="25.5" thickBot="1" x14ac:dyDescent="0.3">
      <c r="C30" s="37" t="s">
        <v>0</v>
      </c>
      <c r="D30" s="36" t="s">
        <v>1</v>
      </c>
      <c r="BN30" s="39" t="str">
        <f t="shared" ref="BN30:CS30" si="16">BN5</f>
        <v>1400/01/03</v>
      </c>
      <c r="BO30" s="39" t="str">
        <f t="shared" si="16"/>
        <v>1400/01/06</v>
      </c>
      <c r="BP30" s="39" t="str">
        <f t="shared" si="16"/>
        <v>1400/01/12</v>
      </c>
      <c r="BQ30" s="39" t="str">
        <f t="shared" si="16"/>
        <v>1400/01/20</v>
      </c>
      <c r="BR30" s="39" t="str">
        <f t="shared" si="16"/>
        <v>1400/01/26</v>
      </c>
      <c r="BS30" s="39" t="str">
        <f t="shared" si="16"/>
        <v>1400/02/07</v>
      </c>
      <c r="BT30" s="39" t="str">
        <f t="shared" si="16"/>
        <v>1400/02/10</v>
      </c>
      <c r="BU30" s="39" t="str">
        <f t="shared" si="16"/>
        <v>1400/02/14</v>
      </c>
      <c r="BV30" s="39" t="str">
        <f t="shared" si="16"/>
        <v>1400/02/17</v>
      </c>
      <c r="BW30" s="39" t="str">
        <f t="shared" si="16"/>
        <v>1400/02/24</v>
      </c>
      <c r="BX30" s="39" t="str">
        <f t="shared" si="16"/>
        <v>1400/02/31</v>
      </c>
      <c r="BY30" s="39" t="str">
        <f t="shared" si="16"/>
        <v>1400/03/07</v>
      </c>
      <c r="BZ30" s="39" t="str">
        <f t="shared" si="16"/>
        <v>1400/03/14</v>
      </c>
      <c r="CA30" s="39" t="str">
        <f t="shared" si="16"/>
        <v>1400/03/21</v>
      </c>
      <c r="CB30" s="39" t="str">
        <f t="shared" si="16"/>
        <v>1400/03/28</v>
      </c>
      <c r="CC30" s="39" t="str">
        <f t="shared" si="16"/>
        <v>1400/03/31</v>
      </c>
      <c r="CD30" s="39" t="str">
        <f t="shared" si="16"/>
        <v>1400/04/04</v>
      </c>
      <c r="CE30" s="39" t="str">
        <f t="shared" si="16"/>
        <v>1400/04/14</v>
      </c>
      <c r="CF30" s="39" t="str">
        <f t="shared" si="16"/>
        <v>1400/04/21</v>
      </c>
      <c r="CG30" s="39" t="str">
        <f t="shared" si="16"/>
        <v>1400/05/01</v>
      </c>
      <c r="CH30" s="39" t="str">
        <f t="shared" si="16"/>
        <v>1400/05/05</v>
      </c>
      <c r="CI30" s="39" t="str">
        <f t="shared" si="16"/>
        <v>1400/05/08</v>
      </c>
      <c r="CJ30" s="39" t="str">
        <f t="shared" si="16"/>
        <v>1400/05/15</v>
      </c>
      <c r="CK30" s="39" t="str">
        <f t="shared" si="16"/>
        <v>1400/05/22</v>
      </c>
      <c r="CL30" s="39" t="str">
        <f t="shared" si="16"/>
        <v>1400/05/29</v>
      </c>
      <c r="CM30" s="39" t="str">
        <f t="shared" si="16"/>
        <v>1400/06/05</v>
      </c>
      <c r="CN30" s="39" t="str">
        <f t="shared" si="16"/>
        <v>1400/06/12</v>
      </c>
      <c r="CO30" s="39" t="str">
        <f t="shared" si="16"/>
        <v>1400/06/19</v>
      </c>
      <c r="CP30" s="39" t="str">
        <f t="shared" si="16"/>
        <v>1400/06/26</v>
      </c>
      <c r="CQ30" s="39" t="str">
        <f t="shared" si="16"/>
        <v>1400/07/04</v>
      </c>
      <c r="CR30" s="39" t="str">
        <f t="shared" si="16"/>
        <v>1400/07/09</v>
      </c>
      <c r="CS30" s="39" t="str">
        <f t="shared" si="16"/>
        <v>1400/07/15</v>
      </c>
      <c r="CT30" s="39" t="str">
        <f t="shared" ref="CT30:DJ30" si="17">CT5</f>
        <v>1400/07/22</v>
      </c>
      <c r="CU30" s="39" t="str">
        <f t="shared" si="17"/>
        <v>1400/07/30</v>
      </c>
      <c r="CV30" s="39" t="str">
        <f t="shared" si="17"/>
        <v>1400/08/07</v>
      </c>
      <c r="CW30" s="39" t="str">
        <f t="shared" si="17"/>
        <v>1400/08/14</v>
      </c>
      <c r="CX30" s="39" t="str">
        <f t="shared" si="17"/>
        <v>1400/08/21</v>
      </c>
      <c r="CY30" s="39" t="str">
        <f t="shared" si="17"/>
        <v>1400/08/27</v>
      </c>
      <c r="CZ30" s="39" t="str">
        <f t="shared" si="17"/>
        <v>1400/09/05</v>
      </c>
      <c r="DA30" s="39" t="str">
        <f t="shared" si="17"/>
        <v>1400/09/12</v>
      </c>
      <c r="DB30" s="39" t="str">
        <f t="shared" si="17"/>
        <v>1400/09/19</v>
      </c>
      <c r="DC30" s="39" t="str">
        <f t="shared" si="17"/>
        <v>1400/09/26</v>
      </c>
      <c r="DD30" s="39" t="str">
        <f t="shared" si="17"/>
        <v>1400/10/03</v>
      </c>
      <c r="DE30" s="39" t="str">
        <f t="shared" si="17"/>
        <v>1400/10/10</v>
      </c>
      <c r="DF30" s="39" t="str">
        <f t="shared" si="17"/>
        <v>1400/10/17</v>
      </c>
      <c r="DG30" s="39" t="str">
        <f t="shared" si="17"/>
        <v>1400/10/24</v>
      </c>
      <c r="DH30" s="39" t="str">
        <f t="shared" si="17"/>
        <v>1400/11/01</v>
      </c>
      <c r="DI30" s="39" t="str">
        <f t="shared" si="17"/>
        <v>1400/11/08</v>
      </c>
      <c r="DJ30" s="39" t="str">
        <f t="shared" si="17"/>
        <v>1400/11/15</v>
      </c>
      <c r="DK30" s="39" t="s">
        <v>244</v>
      </c>
      <c r="DL30" s="39" t="s">
        <v>243</v>
      </c>
      <c r="DM30" s="39" t="s">
        <v>238</v>
      </c>
      <c r="DN30" s="39" t="s">
        <v>240</v>
      </c>
      <c r="DO30" s="39" t="s">
        <v>236</v>
      </c>
      <c r="DP30" s="79" t="s">
        <v>250</v>
      </c>
      <c r="DQ30" s="39" t="s">
        <v>249</v>
      </c>
      <c r="DR30" s="39" t="s">
        <v>248</v>
      </c>
      <c r="DS30" s="39" t="s">
        <v>253</v>
      </c>
      <c r="DT30" s="39" t="s">
        <v>255</v>
      </c>
      <c r="DU30" s="79" t="s">
        <v>256</v>
      </c>
      <c r="DV30" s="79" t="s">
        <v>260</v>
      </c>
      <c r="DW30" s="39" t="s">
        <v>263</v>
      </c>
      <c r="DX30" s="39" t="s">
        <v>265</v>
      </c>
      <c r="DY30" s="39" t="s">
        <v>269</v>
      </c>
      <c r="DZ30" s="39" t="s">
        <v>271</v>
      </c>
      <c r="EA30" s="39" t="s">
        <v>273</v>
      </c>
      <c r="EB30" s="39" t="s">
        <v>275</v>
      </c>
      <c r="EC30" s="39" t="s">
        <v>277</v>
      </c>
      <c r="ED30" s="39" t="s">
        <v>279</v>
      </c>
      <c r="EE30" s="39" t="s">
        <v>281</v>
      </c>
      <c r="EF30" s="39" t="s">
        <v>283</v>
      </c>
      <c r="EG30" s="39" t="s">
        <v>285</v>
      </c>
      <c r="EH30" s="39" t="s">
        <v>287</v>
      </c>
      <c r="EI30" s="39" t="s">
        <v>289</v>
      </c>
      <c r="EJ30" s="39" t="s">
        <v>290</v>
      </c>
      <c r="EK30" s="39" t="s">
        <v>291</v>
      </c>
      <c r="EL30" s="39" t="s">
        <v>294</v>
      </c>
      <c r="EM30" s="39" t="s">
        <v>297</v>
      </c>
      <c r="EN30" s="39" t="s">
        <v>299</v>
      </c>
      <c r="EO30" s="39" t="s">
        <v>301</v>
      </c>
      <c r="EP30" s="39" t="s">
        <v>303</v>
      </c>
      <c r="EQ30" s="39" t="s">
        <v>305</v>
      </c>
      <c r="ER30" s="39" t="s">
        <v>306</v>
      </c>
      <c r="ES30" s="100" t="s">
        <v>309</v>
      </c>
      <c r="ET30" s="100" t="s">
        <v>311</v>
      </c>
      <c r="EU30" s="100" t="s">
        <v>313</v>
      </c>
      <c r="EV30" s="100" t="s">
        <v>315</v>
      </c>
      <c r="EW30" s="100" t="s">
        <v>317</v>
      </c>
      <c r="EX30" s="100" t="s">
        <v>319</v>
      </c>
      <c r="EY30" s="100" t="s">
        <v>320</v>
      </c>
      <c r="EZ30" s="100" t="s">
        <v>322</v>
      </c>
      <c r="FA30" s="100" t="s">
        <v>324</v>
      </c>
      <c r="FB30" s="100" t="s">
        <v>327</v>
      </c>
      <c r="FC30" s="100" t="s">
        <v>328</v>
      </c>
      <c r="FD30" s="100" t="s">
        <v>331</v>
      </c>
      <c r="FE30" s="100" t="s">
        <v>333</v>
      </c>
      <c r="FF30" s="100" t="s">
        <v>335</v>
      </c>
      <c r="FG30" s="100" t="s">
        <v>337</v>
      </c>
      <c r="FH30" s="100" t="s">
        <v>339</v>
      </c>
      <c r="FI30" s="100" t="s">
        <v>341</v>
      </c>
      <c r="FJ30" s="100" t="s">
        <v>343</v>
      </c>
      <c r="FK30" s="100" t="s">
        <v>344</v>
      </c>
      <c r="FL30" s="100" t="s">
        <v>346</v>
      </c>
      <c r="FM30" s="100" t="s">
        <v>348</v>
      </c>
      <c r="FN30" s="100" t="s">
        <v>351</v>
      </c>
      <c r="FO30" s="100" t="s">
        <v>352</v>
      </c>
      <c r="FP30" s="100" t="s">
        <v>355</v>
      </c>
      <c r="FQ30" s="100" t="s">
        <v>360</v>
      </c>
      <c r="FR30" s="100" t="s">
        <v>359</v>
      </c>
      <c r="FS30" s="100" t="s">
        <v>362</v>
      </c>
      <c r="FT30" s="100" t="str">
        <f>FT5</f>
        <v>1402/01/25</v>
      </c>
      <c r="FU30" s="100" t="s">
        <v>365</v>
      </c>
      <c r="FV30" s="100" t="s">
        <v>367</v>
      </c>
      <c r="FW30" s="100" t="s">
        <v>369</v>
      </c>
      <c r="FX30" s="100" t="s">
        <v>371</v>
      </c>
      <c r="FY30" s="100" t="s">
        <v>373</v>
      </c>
      <c r="FZ30" s="100" t="s">
        <v>375</v>
      </c>
      <c r="GA30" s="100" t="s">
        <v>377</v>
      </c>
      <c r="GB30" s="100" t="s">
        <v>378</v>
      </c>
      <c r="GC30" s="100" t="s">
        <v>381</v>
      </c>
      <c r="GD30" s="100" t="s">
        <v>383</v>
      </c>
      <c r="GE30" s="100" t="s">
        <v>385</v>
      </c>
      <c r="GF30" s="100" t="s">
        <v>386</v>
      </c>
      <c r="GG30" s="100" t="s">
        <v>389</v>
      </c>
      <c r="GH30" s="100" t="s">
        <v>391</v>
      </c>
      <c r="GI30" s="119"/>
      <c r="GJ30" s="119"/>
      <c r="GK30" s="119"/>
    </row>
    <row r="31" spans="2:194" ht="30" x14ac:dyDescent="0.25">
      <c r="B31" s="68">
        <f>'مبلغ فروش پالایشگاه های ایران'!$M$6</f>
        <v>0.27814813617968731</v>
      </c>
      <c r="C31" s="26" t="str">
        <f t="shared" ref="C31:AH31" si="18">C10</f>
        <v>بنزین بدون سرب 95</v>
      </c>
      <c r="D31" s="27" t="str">
        <f t="shared" si="18"/>
        <v>فوب سنگاپور</v>
      </c>
      <c r="E31" s="28">
        <f t="shared" si="18"/>
        <v>0</v>
      </c>
      <c r="F31" s="28">
        <f t="shared" si="18"/>
        <v>0</v>
      </c>
      <c r="G31" s="28">
        <f t="shared" si="18"/>
        <v>0</v>
      </c>
      <c r="H31" s="28">
        <f t="shared" si="18"/>
        <v>0</v>
      </c>
      <c r="I31" s="28">
        <f t="shared" si="18"/>
        <v>0</v>
      </c>
      <c r="J31" s="28">
        <f t="shared" si="18"/>
        <v>0</v>
      </c>
      <c r="K31" s="28">
        <f t="shared" si="18"/>
        <v>0</v>
      </c>
      <c r="L31" s="28">
        <f t="shared" si="18"/>
        <v>0</v>
      </c>
      <c r="M31" s="28">
        <f t="shared" si="18"/>
        <v>0</v>
      </c>
      <c r="N31" s="28">
        <f t="shared" si="18"/>
        <v>0</v>
      </c>
      <c r="O31" s="28">
        <f t="shared" si="18"/>
        <v>0</v>
      </c>
      <c r="P31" s="28">
        <f t="shared" si="18"/>
        <v>0</v>
      </c>
      <c r="Q31" s="28">
        <f t="shared" si="18"/>
        <v>0</v>
      </c>
      <c r="R31" s="28">
        <f t="shared" si="18"/>
        <v>0</v>
      </c>
      <c r="S31" s="28">
        <f t="shared" si="18"/>
        <v>0</v>
      </c>
      <c r="T31" s="28">
        <f t="shared" si="18"/>
        <v>0</v>
      </c>
      <c r="U31" s="28">
        <f t="shared" si="18"/>
        <v>0</v>
      </c>
      <c r="V31" s="28">
        <f t="shared" si="18"/>
        <v>0</v>
      </c>
      <c r="W31" s="28">
        <f t="shared" si="18"/>
        <v>0</v>
      </c>
      <c r="X31" s="28">
        <f t="shared" si="18"/>
        <v>0</v>
      </c>
      <c r="Y31" s="28">
        <f t="shared" si="18"/>
        <v>0</v>
      </c>
      <c r="Z31" s="28">
        <f t="shared" si="18"/>
        <v>0</v>
      </c>
      <c r="AA31" s="28">
        <f t="shared" si="18"/>
        <v>0</v>
      </c>
      <c r="AB31" s="28">
        <f t="shared" si="18"/>
        <v>0</v>
      </c>
      <c r="AC31" s="28">
        <f t="shared" si="18"/>
        <v>0</v>
      </c>
      <c r="AD31" s="28">
        <f t="shared" si="18"/>
        <v>0</v>
      </c>
      <c r="AE31" s="28">
        <f t="shared" si="18"/>
        <v>0</v>
      </c>
      <c r="AF31" s="28">
        <f t="shared" si="18"/>
        <v>0</v>
      </c>
      <c r="AG31" s="28">
        <f t="shared" si="18"/>
        <v>0</v>
      </c>
      <c r="AH31" s="28">
        <f t="shared" si="18"/>
        <v>0</v>
      </c>
      <c r="AI31" s="28">
        <f t="shared" ref="AI31:BM31" si="19">AI10</f>
        <v>0</v>
      </c>
      <c r="AJ31" s="28">
        <f t="shared" si="19"/>
        <v>0</v>
      </c>
      <c r="AK31" s="28">
        <f t="shared" si="19"/>
        <v>0</v>
      </c>
      <c r="AL31" s="28">
        <f t="shared" si="19"/>
        <v>0</v>
      </c>
      <c r="AM31" s="28">
        <f t="shared" si="19"/>
        <v>0</v>
      </c>
      <c r="AN31" s="28">
        <f t="shared" si="19"/>
        <v>0</v>
      </c>
      <c r="AO31" s="29">
        <f t="shared" si="19"/>
        <v>0</v>
      </c>
      <c r="AP31" s="29">
        <f t="shared" si="19"/>
        <v>0</v>
      </c>
      <c r="AQ31" s="28">
        <f t="shared" si="19"/>
        <v>0</v>
      </c>
      <c r="AR31" s="29">
        <f t="shared" si="19"/>
        <v>0</v>
      </c>
      <c r="AS31" s="29">
        <f t="shared" si="19"/>
        <v>0</v>
      </c>
      <c r="AT31" s="29">
        <f t="shared" si="19"/>
        <v>0</v>
      </c>
      <c r="AU31" s="29">
        <f t="shared" si="19"/>
        <v>0</v>
      </c>
      <c r="AV31" s="29">
        <f t="shared" si="19"/>
        <v>0</v>
      </c>
      <c r="AW31" s="29">
        <f t="shared" si="19"/>
        <v>0</v>
      </c>
      <c r="AX31" s="29">
        <f t="shared" si="19"/>
        <v>0</v>
      </c>
      <c r="AY31" s="29">
        <f t="shared" si="19"/>
        <v>0</v>
      </c>
      <c r="AZ31" s="29">
        <f t="shared" si="19"/>
        <v>0</v>
      </c>
      <c r="BA31" s="29">
        <f t="shared" si="19"/>
        <v>0</v>
      </c>
      <c r="BB31" s="29">
        <f t="shared" si="19"/>
        <v>0</v>
      </c>
      <c r="BC31" s="29">
        <f t="shared" si="19"/>
        <v>0</v>
      </c>
      <c r="BD31" s="29">
        <f t="shared" si="19"/>
        <v>0</v>
      </c>
      <c r="BE31" s="29">
        <f t="shared" si="19"/>
        <v>0</v>
      </c>
      <c r="BF31" s="29">
        <f t="shared" si="19"/>
        <v>0</v>
      </c>
      <c r="BG31" s="29">
        <f t="shared" si="19"/>
        <v>0</v>
      </c>
      <c r="BH31" s="29">
        <f t="shared" si="19"/>
        <v>0</v>
      </c>
      <c r="BI31" s="29">
        <f t="shared" si="19"/>
        <v>0</v>
      </c>
      <c r="BJ31" s="29">
        <f t="shared" si="19"/>
        <v>0</v>
      </c>
      <c r="BK31" s="29">
        <f t="shared" si="19"/>
        <v>0</v>
      </c>
      <c r="BL31" s="29">
        <f t="shared" si="19"/>
        <v>0</v>
      </c>
      <c r="BM31" s="29">
        <f t="shared" si="19"/>
        <v>0</v>
      </c>
      <c r="BN31" s="3">
        <f t="shared" ref="BN31:CS31" si="20">BN10-BN$9</f>
        <v>7.615000000000002</v>
      </c>
      <c r="BO31" s="3">
        <f t="shared" si="20"/>
        <v>7.2599999999999909</v>
      </c>
      <c r="BP31" s="3">
        <f t="shared" si="20"/>
        <v>8.9833333333333272</v>
      </c>
      <c r="BQ31" s="3">
        <f t="shared" si="20"/>
        <v>9.9200000000000088</v>
      </c>
      <c r="BR31" s="3">
        <f t="shared" si="20"/>
        <v>10.12166666666667</v>
      </c>
      <c r="BS31" s="3">
        <f t="shared" si="20"/>
        <v>10.153333333333329</v>
      </c>
      <c r="BT31" s="3">
        <f t="shared" si="20"/>
        <v>12.506333333333345</v>
      </c>
      <c r="BU31" s="3">
        <f t="shared" si="20"/>
        <v>12.031999999999996</v>
      </c>
      <c r="BV31" s="3">
        <f t="shared" si="20"/>
        <v>9.5946666666666545</v>
      </c>
      <c r="BW31" s="3">
        <f t="shared" si="20"/>
        <v>6.1416666666666799</v>
      </c>
      <c r="BX31" s="3">
        <f t="shared" si="20"/>
        <v>6.9673333333333431</v>
      </c>
      <c r="BY31" s="3">
        <f t="shared" si="20"/>
        <v>10.071333333333328</v>
      </c>
      <c r="BZ31" s="3">
        <f t="shared" si="20"/>
        <v>7.3563333333333389</v>
      </c>
      <c r="CA31" s="3">
        <f t="shared" si="20"/>
        <v>8.3870000000000005</v>
      </c>
      <c r="CB31" s="3">
        <f t="shared" si="20"/>
        <v>7.5619999999999976</v>
      </c>
      <c r="CC31" s="3">
        <f t="shared" si="20"/>
        <v>7.7366666666666504</v>
      </c>
      <c r="CD31" s="3">
        <f t="shared" si="20"/>
        <v>9.9820000000000135</v>
      </c>
      <c r="CE31" s="3">
        <f t="shared" si="20"/>
        <v>12.691333333333333</v>
      </c>
      <c r="CF31" s="3">
        <f t="shared" si="20"/>
        <v>12.678333333333327</v>
      </c>
      <c r="CG31" s="3">
        <f t="shared" si="20"/>
        <v>11.450333333333333</v>
      </c>
      <c r="CH31" s="3">
        <f t="shared" si="20"/>
        <v>11.818000000000012</v>
      </c>
      <c r="CI31" s="3">
        <f t="shared" si="20"/>
        <v>12.975666666666655</v>
      </c>
      <c r="CJ31" s="3">
        <f t="shared" si="20"/>
        <v>13.405666666666676</v>
      </c>
      <c r="CK31" s="3">
        <f t="shared" si="20"/>
        <v>12.272666666666652</v>
      </c>
      <c r="CL31" s="3">
        <f t="shared" si="20"/>
        <v>9.5900000000000034</v>
      </c>
      <c r="CM31" s="3">
        <f t="shared" si="20"/>
        <v>10.259000000000015</v>
      </c>
      <c r="CN31" s="3">
        <f t="shared" si="20"/>
        <v>11.430000000000007</v>
      </c>
      <c r="CO31" s="3">
        <f t="shared" si="20"/>
        <v>10.13600000000001</v>
      </c>
      <c r="CP31" s="3">
        <f t="shared" si="20"/>
        <v>11.483999999999995</v>
      </c>
      <c r="CQ31" s="3">
        <f t="shared" si="20"/>
        <v>11.913666666666657</v>
      </c>
      <c r="CR31" s="3">
        <f t="shared" si="20"/>
        <v>11.859333333333339</v>
      </c>
      <c r="CS31" s="3">
        <f t="shared" si="20"/>
        <v>10.023333333333341</v>
      </c>
      <c r="CT31" s="3">
        <f t="shared" ref="CT31:DJ31" si="21">CT10-CT$9</f>
        <v>16.239999999999995</v>
      </c>
      <c r="CU31" s="3">
        <f t="shared" si="21"/>
        <v>19.259999999999991</v>
      </c>
      <c r="CV31" s="3">
        <f t="shared" si="21"/>
        <v>20.206666666666663</v>
      </c>
      <c r="CW31" s="3">
        <f t="shared" si="21"/>
        <v>17.090000000000003</v>
      </c>
      <c r="CX31" s="3">
        <f t="shared" si="21"/>
        <v>14.556666666666658</v>
      </c>
      <c r="CY31" s="3">
        <f t="shared" si="21"/>
        <v>11.146666666666675</v>
      </c>
      <c r="CZ31" s="3">
        <f t="shared" si="21"/>
        <v>9.2733333333333405</v>
      </c>
      <c r="DA31" s="3">
        <f t="shared" si="21"/>
        <v>13.563333333333347</v>
      </c>
      <c r="DB31" s="3">
        <f t="shared" si="21"/>
        <v>15.49666666666667</v>
      </c>
      <c r="DC31" s="3">
        <f t="shared" si="21"/>
        <v>15.686666666666667</v>
      </c>
      <c r="DD31" s="3">
        <f t="shared" si="21"/>
        <v>15.698333333333338</v>
      </c>
      <c r="DE31" s="3">
        <f t="shared" si="21"/>
        <v>17.123333333333335</v>
      </c>
      <c r="DF31" s="3">
        <f t="shared" si="21"/>
        <v>14.27000000000001</v>
      </c>
      <c r="DG31" s="3">
        <f t="shared" si="21"/>
        <v>13.080000000000013</v>
      </c>
      <c r="DH31" s="3">
        <f t="shared" si="21"/>
        <v>13.086666666666659</v>
      </c>
      <c r="DI31" s="3">
        <f t="shared" si="21"/>
        <v>17.886666666666684</v>
      </c>
      <c r="DJ31" s="3">
        <f t="shared" si="21"/>
        <v>16.478962193101381</v>
      </c>
      <c r="DK31" s="3">
        <f t="shared" ref="DK31:DN31" si="22">DK10-DK$9</f>
        <v>16.056666666666672</v>
      </c>
      <c r="DL31" s="3">
        <f t="shared" si="22"/>
        <v>16.64</v>
      </c>
      <c r="DM31" s="3">
        <f t="shared" si="22"/>
        <v>23.259999999999991</v>
      </c>
      <c r="DN31" s="3">
        <f t="shared" si="22"/>
        <v>11.420000000000002</v>
      </c>
      <c r="DO31" s="3">
        <f t="shared" ref="DO31:DR31" si="23">DO10-DO$9</f>
        <v>18.140000000000015</v>
      </c>
      <c r="DP31" s="3">
        <f t="shared" si="23"/>
        <v>22.283333333333331</v>
      </c>
      <c r="DQ31" s="3">
        <f t="shared" si="23"/>
        <v>13.676666666666662</v>
      </c>
      <c r="DR31" s="3">
        <f t="shared" si="23"/>
        <v>16.300333333333327</v>
      </c>
      <c r="DS31" s="3">
        <f t="shared" ref="DS31:DT31" si="24">DS10-DS$9</f>
        <v>21.563333333333333</v>
      </c>
      <c r="DT31" s="3">
        <f t="shared" si="24"/>
        <v>20.570000000000007</v>
      </c>
      <c r="DU31" s="3">
        <f t="shared" ref="DU31:DV31" si="25">DU10-DU$9</f>
        <v>27.34999999999998</v>
      </c>
      <c r="DV31" s="3">
        <f t="shared" si="25"/>
        <v>30.61666666666666</v>
      </c>
      <c r="DW31" s="3">
        <f>DW10-DW$9</f>
        <v>32.953333333333333</v>
      </c>
      <c r="DX31" s="3">
        <f t="shared" ref="DX31:DY31" si="26">DX10-DX$9</f>
        <v>34.779999999999987</v>
      </c>
      <c r="DY31" s="3">
        <f t="shared" si="26"/>
        <v>48.160000000000025</v>
      </c>
      <c r="DZ31" s="3">
        <f t="shared" ref="DZ31:EA31" si="27">DZ10-DZ$9</f>
        <v>41.123333333333321</v>
      </c>
      <c r="EA31" s="3">
        <f t="shared" si="27"/>
        <v>37.330000000000013</v>
      </c>
      <c r="EB31" s="3">
        <f t="shared" ref="EB31:EC31" si="28">EB10-EB$9</f>
        <v>41.473333333333343</v>
      </c>
      <c r="EC31" s="3">
        <f t="shared" si="28"/>
        <v>47.293333333333351</v>
      </c>
      <c r="ED31" s="3">
        <f t="shared" ref="ED31" si="29">ED10-ED$9</f>
        <v>43.336666666666673</v>
      </c>
      <c r="EE31" s="3">
        <f t="shared" ref="EE31:EF33" si="30">EE10-EE$9</f>
        <v>34.540000000000006</v>
      </c>
      <c r="EF31" s="3">
        <f t="shared" si="30"/>
        <v>19.333333333333329</v>
      </c>
      <c r="EG31" s="3">
        <f t="shared" ref="EG31:EH31" si="31">EG10-EG$9</f>
        <v>8.6433333333333309</v>
      </c>
      <c r="EH31" s="3">
        <f t="shared" si="31"/>
        <v>6.3533333333333246</v>
      </c>
      <c r="EI31" s="3">
        <f t="shared" ref="EI31:EJ31" si="32">EI10-EI$9</f>
        <v>17.11333333333333</v>
      </c>
      <c r="EJ31" s="3">
        <f t="shared" si="32"/>
        <v>8.3600000000000136</v>
      </c>
      <c r="EK31" s="3">
        <f t="shared" ref="EK31:EL31" si="33">EK10-EK$9</f>
        <v>15.629999999999981</v>
      </c>
      <c r="EL31" s="3">
        <f t="shared" si="33"/>
        <v>16.943333333333328</v>
      </c>
      <c r="EM31" s="3">
        <f t="shared" ref="EM31:EN31" si="34">EM10-EM$9</f>
        <v>12.139999999999986</v>
      </c>
      <c r="EN31" s="3">
        <f t="shared" si="34"/>
        <v>8.7833333333333456</v>
      </c>
      <c r="EO31" s="3">
        <f t="shared" ref="EO31:EP31" si="35">EO10-EO$9</f>
        <v>9.7666666666666515</v>
      </c>
      <c r="EP31" s="3">
        <f t="shared" si="35"/>
        <v>0.14000000000000057</v>
      </c>
      <c r="EQ31" s="3">
        <f t="shared" ref="EQ31:ER31" si="36">EQ10-EQ$9</f>
        <v>4.3599999999999852</v>
      </c>
      <c r="ER31" s="3">
        <f t="shared" si="36"/>
        <v>6.8966666666666754</v>
      </c>
      <c r="ES31" s="3">
        <f t="shared" ref="ES31" si="37">ES10-ES$9</f>
        <v>0.86333333333332973</v>
      </c>
      <c r="ET31" s="3">
        <f t="shared" ref="ET31:EU31" si="38">ET10-ET$9</f>
        <v>4.3299999999999983</v>
      </c>
      <c r="EU31" s="3">
        <f t="shared" si="38"/>
        <v>5.2066666666666777</v>
      </c>
      <c r="EV31" s="3">
        <f t="shared" ref="EV31:EW31" si="39">EV10-EV$9</f>
        <v>5.0200000000000102</v>
      </c>
      <c r="EW31" s="3">
        <f t="shared" si="39"/>
        <v>11.343333333333348</v>
      </c>
      <c r="EX31" s="3">
        <f t="shared" ref="EX31:EY31" si="40">EX10-EX$9</f>
        <v>10.239999999999995</v>
      </c>
      <c r="EY31" s="3">
        <f t="shared" si="40"/>
        <v>11.523333333333326</v>
      </c>
      <c r="EZ31" s="3">
        <f t="shared" ref="EZ31:FA31" si="41">EZ10-EZ$9</f>
        <v>12.14</v>
      </c>
      <c r="FA31" s="3">
        <f t="shared" si="41"/>
        <v>8.9500000000000028</v>
      </c>
      <c r="FB31" s="3">
        <f t="shared" ref="FB31:FC31" si="42">FB10-FB$9</f>
        <v>9.3233333333333377</v>
      </c>
      <c r="FC31" s="3">
        <f t="shared" si="42"/>
        <v>11.819999999999993</v>
      </c>
      <c r="FD31" s="3">
        <f t="shared" ref="FD31:FE31" si="43">FD10-FD$9</f>
        <v>10.579999999999998</v>
      </c>
      <c r="FE31" s="3">
        <f t="shared" si="43"/>
        <v>13.863333333333344</v>
      </c>
      <c r="FF31" s="3">
        <f t="shared" ref="FF31:FG31" si="44">FF10-FF$9</f>
        <v>13.543333333333322</v>
      </c>
      <c r="FG31" s="3">
        <f t="shared" si="44"/>
        <v>16.056666666666658</v>
      </c>
      <c r="FH31" s="3">
        <f t="shared" ref="FH31" si="45">FH10-FH$9</f>
        <v>24.059999999999988</v>
      </c>
      <c r="FI31" s="3">
        <f t="shared" ref="FI31:FM31" si="46">FI10-FI$9</f>
        <v>23.396666666666661</v>
      </c>
      <c r="FJ31" s="3">
        <f t="shared" si="46"/>
        <v>20.866978998384496</v>
      </c>
      <c r="FK31" s="3">
        <f t="shared" si="46"/>
        <v>16.393333333333331</v>
      </c>
      <c r="FL31" s="3">
        <f t="shared" si="46"/>
        <v>14.620000000000005</v>
      </c>
      <c r="FM31" s="3">
        <f t="shared" si="46"/>
        <v>15.903333333333322</v>
      </c>
      <c r="FN31" s="3">
        <f t="shared" ref="FN31:FP32" si="47">FN10-FN$9</f>
        <v>15.36999999999999</v>
      </c>
      <c r="FO31" s="3">
        <f t="shared" si="47"/>
        <v>15.796666666666667</v>
      </c>
      <c r="FP31" s="3">
        <f t="shared" si="47"/>
        <v>21.882175243617638</v>
      </c>
      <c r="FQ31" s="3">
        <f t="shared" ref="FQ31" si="48">FQ10-FQ$9</f>
        <v>23.786666666666662</v>
      </c>
      <c r="FR31" s="3">
        <f t="shared" ref="FR31:FS31" si="49">FR10-FR$9</f>
        <v>18.993333333333325</v>
      </c>
      <c r="FS31" s="3">
        <f t="shared" si="49"/>
        <v>19.86666666666666</v>
      </c>
      <c r="FT31" s="3">
        <f t="shared" ref="FT31:FY31" si="50">FT10-FT$9</f>
        <v>17.960000000000008</v>
      </c>
      <c r="FU31" s="3">
        <f t="shared" si="50"/>
        <v>13.469999999999999</v>
      </c>
      <c r="FV31" s="3">
        <f t="shared" si="50"/>
        <v>13.843333333333334</v>
      </c>
      <c r="FW31" s="3">
        <f t="shared" si="50"/>
        <v>12.013333333333335</v>
      </c>
      <c r="FX31" s="3">
        <f t="shared" si="50"/>
        <v>13.930000000000007</v>
      </c>
      <c r="FY31" s="3">
        <f t="shared" si="50"/>
        <v>18.286666666666676</v>
      </c>
      <c r="FZ31" s="3">
        <f t="shared" ref="FZ31:GA31" si="51">FZ10-FZ$9</f>
        <v>16.393333333333331</v>
      </c>
      <c r="GA31" s="3">
        <f t="shared" si="51"/>
        <v>14.566666666666663</v>
      </c>
      <c r="GB31" s="3">
        <f t="shared" ref="GB31:GG31" si="52">GB10-GB$9</f>
        <v>20.376666666666665</v>
      </c>
      <c r="GC31" s="3">
        <f t="shared" si="52"/>
        <v>19.686666666666667</v>
      </c>
      <c r="GD31" s="3">
        <f t="shared" si="52"/>
        <v>15.876666666666679</v>
      </c>
      <c r="GE31" s="3">
        <f t="shared" si="52"/>
        <v>17.299999999999997</v>
      </c>
      <c r="GF31" s="3">
        <f t="shared" si="52"/>
        <v>16.02000000000001</v>
      </c>
      <c r="GG31" s="3">
        <f t="shared" si="52"/>
        <v>18.460000000000008</v>
      </c>
      <c r="GH31" s="3">
        <f t="shared" ref="GH31" si="53">GH10-GH$9</f>
        <v>22.590000000000003</v>
      </c>
      <c r="GI31" s="38">
        <f t="shared" ref="GI31:GI47" si="54">AVERAGE(BM31:DP31)</f>
        <v>12.398606467733952</v>
      </c>
      <c r="GJ31" s="38">
        <f t="shared" ref="GJ31:GJ47" si="55">AVERAGE(DQ31:FP31)</f>
        <v>18.050438863628248</v>
      </c>
      <c r="GK31" s="38">
        <f>AVERAGE(FQ31:GH31)</f>
        <v>17.412222222222226</v>
      </c>
    </row>
    <row r="32" spans="2:194" ht="30" x14ac:dyDescent="0.25">
      <c r="B32" s="68"/>
      <c r="C32" s="20" t="str">
        <f t="shared" ref="C32:D46" si="56">C11</f>
        <v>بنزین بدون سرب 91</v>
      </c>
      <c r="D32" s="21" t="str">
        <f t="shared" si="56"/>
        <v>فوب سنگاپور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9"/>
      <c r="AP32" s="19"/>
      <c r="AQ32" s="18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4">
        <f t="shared" ref="BN32:CS32" si="57">BN11-BN$9</f>
        <v>6.7749999999999986</v>
      </c>
      <c r="BO32" s="4">
        <f t="shared" si="57"/>
        <v>6.4099999999999966</v>
      </c>
      <c r="BP32" s="4">
        <f t="shared" si="57"/>
        <v>7.3433333333333408</v>
      </c>
      <c r="BQ32" s="4">
        <f t="shared" si="57"/>
        <v>8.82</v>
      </c>
      <c r="BR32" s="4">
        <f t="shared" si="57"/>
        <v>8.7516666666666652</v>
      </c>
      <c r="BS32" s="4">
        <f t="shared" si="57"/>
        <v>8.68333333333333</v>
      </c>
      <c r="BT32" s="4">
        <f t="shared" si="57"/>
        <v>11.24633333333334</v>
      </c>
      <c r="BU32" s="4">
        <f t="shared" si="57"/>
        <v>10.731999999999999</v>
      </c>
      <c r="BV32" s="4">
        <f t="shared" si="57"/>
        <v>8.7546666666666511</v>
      </c>
      <c r="BW32" s="4">
        <f t="shared" si="57"/>
        <v>4.2616666666666845</v>
      </c>
      <c r="BX32" s="4">
        <f t="shared" si="57"/>
        <v>6.3473333333333386</v>
      </c>
      <c r="BY32" s="4">
        <f t="shared" si="57"/>
        <v>9.4913333333333298</v>
      </c>
      <c r="BZ32" s="4">
        <f t="shared" si="57"/>
        <v>6.146333333333331</v>
      </c>
      <c r="CA32" s="4">
        <f t="shared" si="57"/>
        <v>8.4369999999999976</v>
      </c>
      <c r="CB32" s="4">
        <f t="shared" si="57"/>
        <v>7.6020000000000039</v>
      </c>
      <c r="CC32" s="4">
        <f t="shared" si="57"/>
        <v>7.7766666666666566</v>
      </c>
      <c r="CD32" s="4">
        <f t="shared" si="57"/>
        <v>9.7320000000000135</v>
      </c>
      <c r="CE32" s="4">
        <f t="shared" si="57"/>
        <v>11.591333333333338</v>
      </c>
      <c r="CF32" s="4">
        <f t="shared" si="57"/>
        <v>11.528333333333322</v>
      </c>
      <c r="CG32" s="4">
        <f t="shared" si="57"/>
        <v>10.470333333333329</v>
      </c>
      <c r="CH32" s="4">
        <f t="shared" si="57"/>
        <v>10.728000000000009</v>
      </c>
      <c r="CI32" s="4">
        <f t="shared" si="57"/>
        <v>11.935666666666663</v>
      </c>
      <c r="CJ32" s="4">
        <f t="shared" si="57"/>
        <v>12.265666666666675</v>
      </c>
      <c r="CK32" s="4">
        <f t="shared" si="57"/>
        <v>11.08266666666664</v>
      </c>
      <c r="CL32" s="4">
        <f t="shared" si="57"/>
        <v>8.5600000000000023</v>
      </c>
      <c r="CM32" s="4">
        <f t="shared" si="57"/>
        <v>9.5290000000000106</v>
      </c>
      <c r="CN32" s="4">
        <f t="shared" si="57"/>
        <v>10.730000000000004</v>
      </c>
      <c r="CO32" s="4">
        <f t="shared" si="57"/>
        <v>9.3660000000000139</v>
      </c>
      <c r="CP32" s="4">
        <f t="shared" si="57"/>
        <v>10.513999999999996</v>
      </c>
      <c r="CQ32" s="4">
        <f t="shared" si="57"/>
        <v>10.223666666666659</v>
      </c>
      <c r="CR32" s="4">
        <f t="shared" si="57"/>
        <v>10.319333333333347</v>
      </c>
      <c r="CS32" s="4">
        <f t="shared" si="57"/>
        <v>8.6233333333333348</v>
      </c>
      <c r="CT32" s="4">
        <f t="shared" ref="CT32:DK32" si="58">CT11-CT$9</f>
        <v>13.11</v>
      </c>
      <c r="CU32" s="4">
        <f t="shared" si="58"/>
        <v>16.839999999999989</v>
      </c>
      <c r="CV32" s="4">
        <f t="shared" si="58"/>
        <v>17.676666666666662</v>
      </c>
      <c r="CW32" s="4">
        <f t="shared" si="58"/>
        <v>14.560000000000002</v>
      </c>
      <c r="CX32" s="4">
        <f t="shared" si="58"/>
        <v>12.666666666666657</v>
      </c>
      <c r="CY32" s="4">
        <f t="shared" si="58"/>
        <v>9.9166666666666714</v>
      </c>
      <c r="CZ32" s="4">
        <f t="shared" si="58"/>
        <v>7.8733333333333348</v>
      </c>
      <c r="DA32" s="4">
        <f t="shared" si="58"/>
        <v>12.093333333333348</v>
      </c>
      <c r="DB32" s="4">
        <f t="shared" si="58"/>
        <v>13.896666666666661</v>
      </c>
      <c r="DC32" s="4">
        <f t="shared" si="58"/>
        <v>14.236666666666665</v>
      </c>
      <c r="DD32" s="4">
        <f t="shared" si="58"/>
        <v>14.758333333333326</v>
      </c>
      <c r="DE32" s="4">
        <f t="shared" si="58"/>
        <v>16.083333333333343</v>
      </c>
      <c r="DF32" s="4">
        <f t="shared" si="58"/>
        <v>13.370000000000005</v>
      </c>
      <c r="DG32" s="4">
        <f t="shared" si="58"/>
        <v>12.280000000000015</v>
      </c>
      <c r="DH32" s="4">
        <f t="shared" si="58"/>
        <v>12.286666666666662</v>
      </c>
      <c r="DI32" s="4">
        <f t="shared" si="58"/>
        <v>16.346666666666678</v>
      </c>
      <c r="DJ32" s="4">
        <f t="shared" si="58"/>
        <v>14.898962193101369</v>
      </c>
      <c r="DK32" s="4">
        <f t="shared" si="58"/>
        <v>14.99666666666667</v>
      </c>
      <c r="DL32" s="4">
        <f t="shared" ref="DL32:DM32" si="59">DL11-DL$9</f>
        <v>15.120000000000005</v>
      </c>
      <c r="DM32" s="4">
        <f t="shared" si="59"/>
        <v>21.269999999999996</v>
      </c>
      <c r="DN32" s="4">
        <f t="shared" ref="DN32:DO32" si="60">DN11-DN$9</f>
        <v>8.5500000000000114</v>
      </c>
      <c r="DO32" s="4">
        <f t="shared" si="60"/>
        <v>15.991000000000014</v>
      </c>
      <c r="DP32" s="4">
        <f t="shared" ref="DP32:DR32" si="61">DP11-DP$9</f>
        <v>19.853333333333339</v>
      </c>
      <c r="DQ32" s="4">
        <f t="shared" si="61"/>
        <v>11.746666666666655</v>
      </c>
      <c r="DR32" s="4">
        <f t="shared" si="61"/>
        <v>13.820333333333323</v>
      </c>
      <c r="DS32" s="4">
        <f t="shared" ref="DS32:DT32" si="62">DS11-DS$9</f>
        <v>19.953333333333333</v>
      </c>
      <c r="DT32" s="4">
        <f t="shared" si="62"/>
        <v>19.460000000000008</v>
      </c>
      <c r="DU32" s="4">
        <f t="shared" ref="DU32:DV32" si="63">DU11-DU$9</f>
        <v>23.989999999999995</v>
      </c>
      <c r="DV32" s="4">
        <f t="shared" si="63"/>
        <v>27.496666666666684</v>
      </c>
      <c r="DW32" s="4">
        <f t="shared" ref="DW32:DX32" si="64">DW11-DW$9</f>
        <v>29.943333333333314</v>
      </c>
      <c r="DX32" s="4">
        <f t="shared" si="64"/>
        <v>32.279999999999987</v>
      </c>
      <c r="DY32" s="4">
        <f t="shared" ref="DY32:DZ32" si="65">DY11-DY$9</f>
        <v>41.78</v>
      </c>
      <c r="DZ32" s="4">
        <f t="shared" si="65"/>
        <v>34.943333333333342</v>
      </c>
      <c r="EA32" s="4">
        <f t="shared" ref="EA32" si="66">EA11-EA$9</f>
        <v>33.54000000000002</v>
      </c>
      <c r="EB32" s="4">
        <f t="shared" ref="EB32:EC32" si="67">EB11-EB$9</f>
        <v>39.323333333333338</v>
      </c>
      <c r="EC32" s="4">
        <f t="shared" si="67"/>
        <v>43.493333333333339</v>
      </c>
      <c r="ED32" s="4">
        <f t="shared" ref="ED32" si="68">ED11-ED$9</f>
        <v>39.606666666666655</v>
      </c>
      <c r="EE32" s="4">
        <f t="shared" si="30"/>
        <v>29.290000000000006</v>
      </c>
      <c r="EF32" s="4">
        <f t="shared" si="30"/>
        <v>16.793333333333322</v>
      </c>
      <c r="EG32" s="4">
        <f t="shared" ref="EG32:EH32" si="69">EG11-EG$9</f>
        <v>7.9033333333333218</v>
      </c>
      <c r="EH32" s="4">
        <f t="shared" si="69"/>
        <v>5.3933333333333309</v>
      </c>
      <c r="EI32" s="4">
        <f t="shared" ref="EI32:EJ32" si="70">EI11-EI$9</f>
        <v>14.883333333333326</v>
      </c>
      <c r="EJ32" s="4">
        <f t="shared" si="70"/>
        <v>7.1400000000000148</v>
      </c>
      <c r="EK32" s="4">
        <f t="shared" ref="EK32:EL32" si="71">EK11-EK$9</f>
        <v>14.61999999999999</v>
      </c>
      <c r="EL32" s="4">
        <f t="shared" si="71"/>
        <v>15.36333333333333</v>
      </c>
      <c r="EM32" s="4">
        <f t="shared" ref="EM32:EN32" si="72">EM11-EM$9</f>
        <v>11.969999999999985</v>
      </c>
      <c r="EN32" s="4">
        <f t="shared" si="72"/>
        <v>6.9433333333333422</v>
      </c>
      <c r="EO32" s="4">
        <f t="shared" ref="EO32:EP32" si="73">EO11-EO$9</f>
        <v>7.8466666666666498</v>
      </c>
      <c r="EP32" s="4">
        <f t="shared" si="73"/>
        <v>-0.87999999999999545</v>
      </c>
      <c r="EQ32" s="4">
        <f t="shared" ref="EQ32:ER32" si="74">EQ11-EQ$9</f>
        <v>3.8599999999999852</v>
      </c>
      <c r="ER32" s="4">
        <f t="shared" si="74"/>
        <v>6.4966666666666697</v>
      </c>
      <c r="ES32" s="4">
        <f t="shared" ref="ES32" si="75">ES11-ES$9</f>
        <v>1.1833333333333229</v>
      </c>
      <c r="ET32" s="4">
        <f t="shared" ref="ET32:EU32" si="76">ET11-ET$9</f>
        <v>3.5400000000000063</v>
      </c>
      <c r="EU32" s="4">
        <f t="shared" si="76"/>
        <v>3.0966666666666782</v>
      </c>
      <c r="EV32" s="4">
        <f t="shared" ref="EV32" si="77">EV11-EV$9</f>
        <v>2.7400000000000091</v>
      </c>
      <c r="EW32" s="4">
        <f t="shared" ref="EW32:FB32" si="78">EW11-EW$9</f>
        <v>7.2533333333333445</v>
      </c>
      <c r="EX32" s="4">
        <f t="shared" si="78"/>
        <v>6.269999999999996</v>
      </c>
      <c r="EY32" s="4">
        <f t="shared" si="78"/>
        <v>8.4533333333333189</v>
      </c>
      <c r="EZ32" s="4">
        <f t="shared" si="78"/>
        <v>9.1299999999999955</v>
      </c>
      <c r="FA32" s="4">
        <f t="shared" si="78"/>
        <v>7.6499999999999915</v>
      </c>
      <c r="FB32" s="4">
        <f t="shared" si="78"/>
        <v>7.2533333333333445</v>
      </c>
      <c r="FC32" s="4">
        <f t="shared" ref="FC32:FD32" si="79">FC11-FC$9</f>
        <v>9.9399999999999977</v>
      </c>
      <c r="FD32" s="4">
        <f t="shared" si="79"/>
        <v>9.5799999999999983</v>
      </c>
      <c r="FE32" s="4">
        <f t="shared" ref="FE32:FF32" si="80">FE11-FE$9</f>
        <v>13.51333333333335</v>
      </c>
      <c r="FF32" s="4">
        <f t="shared" si="80"/>
        <v>12.333333333333329</v>
      </c>
      <c r="FG32" s="4">
        <f t="shared" ref="FG32:FH32" si="81">FG11-FG$9</f>
        <v>15.126666666666665</v>
      </c>
      <c r="FH32" s="4">
        <f t="shared" si="81"/>
        <v>21.969999999999985</v>
      </c>
      <c r="FI32" s="4">
        <f t="shared" ref="FI32:FJ32" si="82">FI11-FI$9</f>
        <v>21.706666666666663</v>
      </c>
      <c r="FJ32" s="4">
        <f t="shared" si="82"/>
        <v>20.18697899838449</v>
      </c>
      <c r="FK32" s="4">
        <f>FK11-FK$9</f>
        <v>16.433333333333337</v>
      </c>
      <c r="FL32" s="4">
        <f>FL11-FL$9</f>
        <v>14.36</v>
      </c>
      <c r="FM32" s="4">
        <f>FM11-FM$9</f>
        <v>15.623333333333321</v>
      </c>
      <c r="FN32" s="4">
        <f t="shared" si="47"/>
        <v>14.289999999999992</v>
      </c>
      <c r="FO32" s="4">
        <f t="shared" si="47"/>
        <v>14.006666666666661</v>
      </c>
      <c r="FP32" s="4">
        <f t="shared" si="47"/>
        <v>20.212175243617637</v>
      </c>
      <c r="FQ32" s="4">
        <f t="shared" ref="FQ32" si="83">FQ11-FQ$9</f>
        <v>21.74666666666667</v>
      </c>
      <c r="FR32" s="4">
        <f t="shared" ref="FR32:FS32" si="84">FR11-FR$9</f>
        <v>18.023333333333326</v>
      </c>
      <c r="FS32" s="4">
        <f t="shared" si="84"/>
        <v>19.63666666666667</v>
      </c>
      <c r="FT32" s="4">
        <f t="shared" ref="FT32:FU32" si="85">FT11-FT$9</f>
        <v>17.610000000000014</v>
      </c>
      <c r="FU32" s="4">
        <f t="shared" si="85"/>
        <v>10.959999999999994</v>
      </c>
      <c r="FV32" s="4">
        <f t="shared" ref="FV32:FW32" si="86">FV11-FV$9</f>
        <v>11.623333333333335</v>
      </c>
      <c r="FW32" s="4">
        <f t="shared" si="86"/>
        <v>9.0933333333333337</v>
      </c>
      <c r="FX32" s="4">
        <f t="shared" ref="FX32:FY32" si="87">FX11-FX$9</f>
        <v>11.019999999999996</v>
      </c>
      <c r="FY32" s="4">
        <f t="shared" si="87"/>
        <v>15.846666666666678</v>
      </c>
      <c r="FZ32" s="4">
        <f t="shared" ref="FZ32:GA32" si="88">FZ11-FZ$9</f>
        <v>13.543333333333337</v>
      </c>
      <c r="GA32" s="4">
        <f t="shared" si="88"/>
        <v>11.516666666666666</v>
      </c>
      <c r="GB32" s="4">
        <f t="shared" ref="GB32:GC32" si="89">GB11-GB$9</f>
        <v>17.276666666666671</v>
      </c>
      <c r="GC32" s="4">
        <f t="shared" si="89"/>
        <v>15.256666666666675</v>
      </c>
      <c r="GD32" s="4">
        <f t="shared" ref="GD32" si="90">GD11-GD$9</f>
        <v>12.796666666666667</v>
      </c>
      <c r="GE32" s="4">
        <f>GE11-GE$9</f>
        <v>14.060000000000002</v>
      </c>
      <c r="GF32" s="4">
        <f>GF11-GF$9</f>
        <v>11.780000000000015</v>
      </c>
      <c r="GG32" s="4">
        <f>GG11-GG$9</f>
        <v>15.120000000000005</v>
      </c>
      <c r="GH32" s="4">
        <f>GH11-GH$9</f>
        <v>19.920000000000002</v>
      </c>
      <c r="GI32" s="38">
        <f t="shared" si="54"/>
        <v>11.335508403510937</v>
      </c>
      <c r="GJ32" s="38">
        <f t="shared" si="55"/>
        <v>16.054861940551326</v>
      </c>
      <c r="GK32" s="38">
        <f t="shared" ref="GK32:GK47" si="91">AVERAGE(FQ32:GH32)</f>
        <v>14.823888888888895</v>
      </c>
    </row>
    <row r="33" spans="2:193" ht="30" x14ac:dyDescent="0.25">
      <c r="B33" s="68"/>
      <c r="C33" s="20" t="str">
        <f t="shared" si="56"/>
        <v>بنزین بدون سرب 92</v>
      </c>
      <c r="D33" s="21" t="str">
        <f t="shared" si="56"/>
        <v>فوب سنگاپور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9"/>
      <c r="AP33" s="19"/>
      <c r="AQ33" s="18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4">
        <f t="shared" ref="BN33:CS33" si="92">BN12-BN$9</f>
        <v>5.2250000000000014</v>
      </c>
      <c r="BO33" s="4">
        <f t="shared" si="92"/>
        <v>5.0799999999999983</v>
      </c>
      <c r="BP33" s="4">
        <f t="shared" si="92"/>
        <v>6.3733333333333277</v>
      </c>
      <c r="BQ33" s="4">
        <f t="shared" si="92"/>
        <v>7.4400000000000048</v>
      </c>
      <c r="BR33" s="4">
        <f t="shared" si="92"/>
        <v>7.681666666666672</v>
      </c>
      <c r="BS33" s="4">
        <f t="shared" si="92"/>
        <v>7.8933333333333238</v>
      </c>
      <c r="BT33" s="4">
        <f t="shared" si="92"/>
        <v>10.396333333333345</v>
      </c>
      <c r="BU33" s="4">
        <f t="shared" si="92"/>
        <v>9.8520000000000039</v>
      </c>
      <c r="BV33" s="4">
        <f t="shared" si="92"/>
        <v>7.6946666666666488</v>
      </c>
      <c r="BW33" s="4">
        <f t="shared" si="92"/>
        <v>4.2616666666666845</v>
      </c>
      <c r="BX33" s="4">
        <f t="shared" si="92"/>
        <v>5.3073333333333466</v>
      </c>
      <c r="BY33" s="4">
        <f t="shared" si="92"/>
        <v>8.3713333333333395</v>
      </c>
      <c r="BZ33" s="4">
        <f t="shared" si="92"/>
        <v>6.0463333333333367</v>
      </c>
      <c r="CA33" s="4">
        <f t="shared" si="92"/>
        <v>6.9269999999999925</v>
      </c>
      <c r="CB33" s="4">
        <f t="shared" si="92"/>
        <v>6.1020000000000039</v>
      </c>
      <c r="CC33" s="4">
        <f t="shared" si="92"/>
        <v>6.2766666666666566</v>
      </c>
      <c r="CD33" s="4">
        <f t="shared" si="92"/>
        <v>8.2820000000000107</v>
      </c>
      <c r="CE33" s="4">
        <f t="shared" si="92"/>
        <v>10.461333333333329</v>
      </c>
      <c r="CF33" s="4">
        <f t="shared" si="92"/>
        <v>10.518333333333331</v>
      </c>
      <c r="CG33" s="4">
        <f t="shared" si="92"/>
        <v>9.0303333333333313</v>
      </c>
      <c r="CH33" s="4">
        <f t="shared" si="92"/>
        <v>9.4980000000000189</v>
      </c>
      <c r="CI33" s="4">
        <f t="shared" si="92"/>
        <v>10.755666666666656</v>
      </c>
      <c r="CJ33" s="4">
        <f t="shared" si="92"/>
        <v>11.365666666666669</v>
      </c>
      <c r="CK33" s="4">
        <f t="shared" si="92"/>
        <v>9.9526666666666443</v>
      </c>
      <c r="CL33" s="4">
        <f t="shared" si="92"/>
        <v>7.8900000000000006</v>
      </c>
      <c r="CM33" s="4">
        <f t="shared" si="92"/>
        <v>8.5290000000000106</v>
      </c>
      <c r="CN33" s="4">
        <f t="shared" si="92"/>
        <v>9.4000000000000057</v>
      </c>
      <c r="CO33" s="4">
        <f t="shared" si="92"/>
        <v>8.1960000000000122</v>
      </c>
      <c r="CP33" s="4">
        <f t="shared" si="92"/>
        <v>9.7240000000000038</v>
      </c>
      <c r="CQ33" s="4">
        <f t="shared" si="92"/>
        <v>9.9636666666666542</v>
      </c>
      <c r="CR33" s="4">
        <f t="shared" si="92"/>
        <v>9.4993333333333396</v>
      </c>
      <c r="CS33" s="4">
        <f t="shared" si="92"/>
        <v>8.0033333333333303</v>
      </c>
      <c r="CT33" s="4">
        <f t="shared" ref="CT33:DK33" si="93">CT12-CT$9</f>
        <v>13.950000000000003</v>
      </c>
      <c r="CU33" s="4">
        <f t="shared" si="93"/>
        <v>15.709999999999994</v>
      </c>
      <c r="CV33" s="4">
        <f t="shared" si="93"/>
        <v>16.706666666666663</v>
      </c>
      <c r="CW33" s="4">
        <f t="shared" si="93"/>
        <v>13.689999999999998</v>
      </c>
      <c r="CX33" s="4">
        <f t="shared" si="93"/>
        <v>11.666666666666657</v>
      </c>
      <c r="CY33" s="4">
        <f t="shared" si="93"/>
        <v>8.9766666666666737</v>
      </c>
      <c r="CZ33" s="4">
        <f t="shared" si="93"/>
        <v>6.8733333333333348</v>
      </c>
      <c r="DA33" s="4">
        <f t="shared" si="93"/>
        <v>11.093333333333348</v>
      </c>
      <c r="DB33" s="4">
        <f t="shared" si="93"/>
        <v>12.896666666666661</v>
      </c>
      <c r="DC33" s="4">
        <f t="shared" si="93"/>
        <v>13.236666666666665</v>
      </c>
      <c r="DD33" s="4">
        <f t="shared" si="93"/>
        <v>13.758333333333326</v>
      </c>
      <c r="DE33" s="4">
        <f t="shared" si="93"/>
        <v>15.083333333333343</v>
      </c>
      <c r="DF33" s="4">
        <f t="shared" si="93"/>
        <v>12.370000000000005</v>
      </c>
      <c r="DG33" s="4">
        <f t="shared" si="93"/>
        <v>11.27000000000001</v>
      </c>
      <c r="DH33" s="4">
        <f t="shared" si="93"/>
        <v>11.286666666666662</v>
      </c>
      <c r="DI33" s="4">
        <f t="shared" si="93"/>
        <v>15.346666666666678</v>
      </c>
      <c r="DJ33" s="4">
        <f t="shared" si="93"/>
        <v>13.898962193101369</v>
      </c>
      <c r="DK33" s="4">
        <f t="shared" si="93"/>
        <v>14.046666666666667</v>
      </c>
      <c r="DL33" s="4">
        <f t="shared" ref="DL33:DM33" si="94">DL12-DL$9</f>
        <v>14.170000000000002</v>
      </c>
      <c r="DM33" s="4">
        <f t="shared" si="94"/>
        <v>20.319999999999993</v>
      </c>
      <c r="DN33" s="4">
        <f t="shared" ref="DN33:DO33" si="95">DN12-DN$9</f>
        <v>7.5500000000000114</v>
      </c>
      <c r="DO33" s="4">
        <f t="shared" si="95"/>
        <v>14.210000000000008</v>
      </c>
      <c r="DP33" s="4">
        <f t="shared" ref="DP33:DR33" si="96">DP12-DP$9</f>
        <v>18.353333333333339</v>
      </c>
      <c r="DQ33" s="4">
        <f t="shared" si="96"/>
        <v>9.7966666666666526</v>
      </c>
      <c r="DR33" s="4">
        <f t="shared" si="96"/>
        <v>12.170333333333332</v>
      </c>
      <c r="DS33" s="4">
        <f t="shared" ref="DS33:DT33" si="97">DS12-DS$9</f>
        <v>18.453333333333333</v>
      </c>
      <c r="DT33" s="4">
        <f t="shared" si="97"/>
        <v>18.160000000000011</v>
      </c>
      <c r="DU33" s="4">
        <f t="shared" ref="DU33:DV33" si="98">DU12-DU$9</f>
        <v>22.989999999999995</v>
      </c>
      <c r="DV33" s="4">
        <f t="shared" si="98"/>
        <v>26.396666666666661</v>
      </c>
      <c r="DW33" s="4">
        <f t="shared" ref="DW33:DX33" si="99">DW12-DW$9</f>
        <v>28.643333333333331</v>
      </c>
      <c r="DX33" s="4">
        <f t="shared" si="99"/>
        <v>30.779999999999987</v>
      </c>
      <c r="DY33" s="4">
        <f t="shared" ref="DY33:DZ33" si="100">DY12-DY$9</f>
        <v>39.980000000000018</v>
      </c>
      <c r="DZ33" s="4">
        <f t="shared" si="100"/>
        <v>32.943333333333342</v>
      </c>
      <c r="EA33" s="4">
        <f t="shared" ref="EA33" si="101">EA12-EA$9</f>
        <v>31.340000000000003</v>
      </c>
      <c r="EB33" s="4">
        <f t="shared" ref="EB33:EC33" si="102">EB12-EB$9</f>
        <v>36.823333333333338</v>
      </c>
      <c r="EC33" s="4">
        <f t="shared" si="102"/>
        <v>40.793333333333351</v>
      </c>
      <c r="ED33" s="4">
        <f t="shared" ref="ED33" si="103">ED12-ED$9</f>
        <v>36.756666666666661</v>
      </c>
      <c r="EE33" s="4">
        <f t="shared" si="30"/>
        <v>26.39</v>
      </c>
      <c r="EF33" s="4">
        <f t="shared" si="30"/>
        <v>14.393333333333331</v>
      </c>
      <c r="EG33" s="4">
        <f t="shared" ref="EG33:EH33" si="104">EG12-EG$9</f>
        <v>5.4033333333333218</v>
      </c>
      <c r="EH33" s="4">
        <f t="shared" si="104"/>
        <v>2.8933333333333309</v>
      </c>
      <c r="EI33" s="4">
        <f t="shared" ref="EI33:EJ33" si="105">EI12-EI$9</f>
        <v>12.48333333333332</v>
      </c>
      <c r="EJ33" s="4">
        <f t="shared" si="105"/>
        <v>4.7400000000000091</v>
      </c>
      <c r="EK33" s="4">
        <f t="shared" ref="EK33:EL33" si="106">EK12-EK$9</f>
        <v>12.219999999999985</v>
      </c>
      <c r="EL33" s="4">
        <f t="shared" si="106"/>
        <v>12.663333333333341</v>
      </c>
      <c r="EM33" s="4">
        <f t="shared" ref="EM33:EN33" si="107">EM12-EM$9</f>
        <v>9.269999999999996</v>
      </c>
      <c r="EN33" s="4">
        <f t="shared" si="107"/>
        <v>4.1433333333333451</v>
      </c>
      <c r="EO33" s="4">
        <f t="shared" ref="EO33:EP33" si="108">EO12-EO$9</f>
        <v>5.0466666666666526</v>
      </c>
      <c r="EP33" s="4">
        <f t="shared" si="108"/>
        <v>-3.8799999999999955</v>
      </c>
      <c r="EQ33" s="4">
        <f t="shared" ref="EQ33:ER33" si="109">EQ12-EQ$9</f>
        <v>0.85999999999998522</v>
      </c>
      <c r="ER33" s="4">
        <f t="shared" si="109"/>
        <v>3.4966666666666697</v>
      </c>
      <c r="ES33" s="4">
        <f t="shared" ref="ES33" si="110">ES12-ES$9</f>
        <v>-1.5166666666666657</v>
      </c>
      <c r="ET33" s="4">
        <f t="shared" ref="ET33:EU33" si="111">ET12-ET$9</f>
        <v>0.84000000000000341</v>
      </c>
      <c r="EU33" s="4">
        <f t="shared" si="111"/>
        <v>0.39666666666667538</v>
      </c>
      <c r="EV33" s="4">
        <f>EV12-EV$9</f>
        <v>0.44000000000001194</v>
      </c>
      <c r="EW33" s="4">
        <f t="shared" ref="EW33:EX33" si="112">EW12-EW$9</f>
        <v>5.2533333333333445</v>
      </c>
      <c r="EX33" s="4">
        <f t="shared" si="112"/>
        <v>4.1700000000000017</v>
      </c>
      <c r="EY33" s="4">
        <f t="shared" ref="EY33:EZ33" si="113">EY12-EY$9</f>
        <v>6.3533333333333246</v>
      </c>
      <c r="EZ33" s="4">
        <f t="shared" si="113"/>
        <v>6.8299999999999983</v>
      </c>
      <c r="FA33" s="4">
        <f t="shared" ref="FA33:FB33" si="114">FA12-FA$9</f>
        <v>5.1499999999999915</v>
      </c>
      <c r="FB33" s="4">
        <f t="shared" si="114"/>
        <v>4.7533333333333445</v>
      </c>
      <c r="FC33" s="4">
        <f t="shared" ref="FC33:FD33" si="115">FC12-FC$9</f>
        <v>7.7399999999999949</v>
      </c>
      <c r="FD33" s="4">
        <f t="shared" si="115"/>
        <v>7.0799999999999983</v>
      </c>
      <c r="FE33" s="4">
        <f t="shared" ref="FE33:FF33" si="116">FE12-FE$9</f>
        <v>10.90333333333335</v>
      </c>
      <c r="FF33" s="4">
        <f t="shared" si="116"/>
        <v>10.033333333333331</v>
      </c>
      <c r="FG33" s="4">
        <f t="shared" ref="FG33:FH33" si="117">FG12-FG$9</f>
        <v>13.126666666666665</v>
      </c>
      <c r="FH33" s="4">
        <f t="shared" si="117"/>
        <v>20.169999999999987</v>
      </c>
      <c r="FI33" s="4">
        <f t="shared" ref="FI33:FJ33" si="118">FI12-FI$9</f>
        <v>19.506666666666661</v>
      </c>
      <c r="FJ33" s="4">
        <f t="shared" si="118"/>
        <v>17.68697899838449</v>
      </c>
      <c r="FK33" s="4">
        <f t="shared" ref="FK33:FL33" si="119">FK12-FK$9</f>
        <v>13.033333333333331</v>
      </c>
      <c r="FL33" s="4">
        <f t="shared" si="119"/>
        <v>11.060000000000002</v>
      </c>
      <c r="FM33" s="4">
        <f t="shared" ref="FM33:FN33" si="120">FM12-FM$9</f>
        <v>12.123333333333321</v>
      </c>
      <c r="FN33" s="4">
        <f t="shared" si="120"/>
        <v>11.789999999999992</v>
      </c>
      <c r="FO33" s="4">
        <f t="shared" ref="FO33:FP33" si="121">FO12-FO$9</f>
        <v>11.606666666666655</v>
      </c>
      <c r="FP33" s="4">
        <f t="shared" si="121"/>
        <v>17.612175243617628</v>
      </c>
      <c r="FQ33" s="4">
        <f t="shared" ref="FQ33" si="122">FQ12-FQ$9</f>
        <v>19.146666666666661</v>
      </c>
      <c r="FR33" s="4">
        <f t="shared" ref="FR33:FS33" si="123">FR12-FR$9</f>
        <v>15.023333333333326</v>
      </c>
      <c r="FS33" s="4">
        <f t="shared" si="123"/>
        <v>16.63666666666667</v>
      </c>
      <c r="FT33" s="4">
        <f t="shared" ref="FT33:FU33" si="124">FT12-FT$9</f>
        <v>14.710000000000008</v>
      </c>
      <c r="FU33" s="4">
        <f t="shared" si="124"/>
        <v>8.86</v>
      </c>
      <c r="FV33" s="4">
        <f t="shared" ref="FV33:FW33" si="125">FV12-FV$9</f>
        <v>10.023333333333341</v>
      </c>
      <c r="FW33" s="4">
        <f t="shared" si="125"/>
        <v>7.6933333333333422</v>
      </c>
      <c r="FX33" s="4">
        <f t="shared" ref="FX33:FY33" si="126">FX12-FX$9</f>
        <v>9.519999999999996</v>
      </c>
      <c r="FY33" s="4">
        <f t="shared" si="126"/>
        <v>13.646666666666675</v>
      </c>
      <c r="FZ33" s="4">
        <f t="shared" ref="FZ33:GA33" si="127">FZ12-FZ$9</f>
        <v>11.043333333333337</v>
      </c>
      <c r="GA33" s="4">
        <f t="shared" si="127"/>
        <v>9.1166666666666742</v>
      </c>
      <c r="GB33" s="4">
        <f t="shared" ref="GB33:GC33" si="128">GB12-GB$9</f>
        <v>15.476666666666674</v>
      </c>
      <c r="GC33" s="4">
        <f t="shared" si="128"/>
        <v>13.256666666666675</v>
      </c>
      <c r="GD33" s="4">
        <f t="shared" ref="GD33:GE33" si="129">GD12-GD$9</f>
        <v>10.796666666666667</v>
      </c>
      <c r="GE33" s="4">
        <f t="shared" si="129"/>
        <v>12.260000000000005</v>
      </c>
      <c r="GF33" s="4">
        <f t="shared" ref="GF33:GG33" si="130">GF12-GF$9</f>
        <v>9.980000000000004</v>
      </c>
      <c r="GG33" s="4">
        <f t="shared" si="130"/>
        <v>12.620000000000005</v>
      </c>
      <c r="GH33" s="4">
        <f t="shared" ref="GH33" si="131">GH12-GH$9</f>
        <v>16.820000000000007</v>
      </c>
      <c r="GI33" s="38">
        <f t="shared" si="54"/>
        <v>10.33567203987457</v>
      </c>
      <c r="GJ33" s="38">
        <f t="shared" si="55"/>
        <v>13.697938863628242</v>
      </c>
      <c r="GK33" s="38">
        <f t="shared" si="91"/>
        <v>12.590555555555559</v>
      </c>
    </row>
    <row r="34" spans="2:193" ht="30" x14ac:dyDescent="0.25">
      <c r="B34" s="68"/>
      <c r="C34" s="20" t="str">
        <f t="shared" si="56"/>
        <v>ام تی بی ای</v>
      </c>
      <c r="D34" s="21" t="str">
        <f t="shared" si="56"/>
        <v>فوب سنگاپور</v>
      </c>
      <c r="E34" s="18"/>
      <c r="F34" s="18"/>
      <c r="G34" s="18"/>
      <c r="H34" s="18">
        <f>H13/6.29-H$6</f>
        <v>8.556152623211446</v>
      </c>
      <c r="I34" s="18">
        <f>I13/6.29-I$6</f>
        <v>9.9805087440381506</v>
      </c>
      <c r="J34" s="18">
        <f>J13/6.29-J$6</f>
        <v>-1.3743402225755155</v>
      </c>
      <c r="K34" s="18">
        <f>K13/6.29-K$6</f>
        <v>3.5950079491255984</v>
      </c>
      <c r="L34" s="18">
        <f t="shared" ref="L34:AQ34" si="132">L13/7.33-L$6</f>
        <v>3.0932605729877238</v>
      </c>
      <c r="M34" s="18">
        <f t="shared" si="132"/>
        <v>3.1529467939972733</v>
      </c>
      <c r="N34" s="18">
        <f t="shared" si="132"/>
        <v>0.67431105047749185</v>
      </c>
      <c r="O34" s="18">
        <f t="shared" si="132"/>
        <v>5.8473533424283772</v>
      </c>
      <c r="P34" s="18">
        <f t="shared" si="132"/>
        <v>7.8710504774897636</v>
      </c>
      <c r="Q34" s="18">
        <f t="shared" si="132"/>
        <v>1.7312278308321964</v>
      </c>
      <c r="R34" s="18">
        <f t="shared" si="132"/>
        <v>8.6277216916780404</v>
      </c>
      <c r="S34" s="18">
        <f t="shared" si="132"/>
        <v>9.6158253751705303</v>
      </c>
      <c r="T34" s="18">
        <f t="shared" si="132"/>
        <v>16.60467939972715</v>
      </c>
      <c r="U34" s="18">
        <f t="shared" si="132"/>
        <v>14.817489768076399</v>
      </c>
      <c r="V34" s="18">
        <f t="shared" si="132"/>
        <v>14.411023192360162</v>
      </c>
      <c r="W34" s="18">
        <f t="shared" si="132"/>
        <v>22.88417462482947</v>
      </c>
      <c r="X34" s="18">
        <f t="shared" si="132"/>
        <v>19.387326057298772</v>
      </c>
      <c r="Y34" s="18">
        <f t="shared" si="132"/>
        <v>18.874815825375173</v>
      </c>
      <c r="Z34" s="18">
        <f t="shared" si="132"/>
        <v>27.300654843110507</v>
      </c>
      <c r="AA34" s="18">
        <f t="shared" si="132"/>
        <v>19.225115961800817</v>
      </c>
      <c r="AB34" s="18">
        <f t="shared" si="132"/>
        <v>16.449454297407911</v>
      </c>
      <c r="AC34" s="18">
        <f t="shared" si="132"/>
        <v>12.144515688949525</v>
      </c>
      <c r="AD34" s="18">
        <f t="shared" si="132"/>
        <v>12.389495225102316</v>
      </c>
      <c r="AE34" s="18">
        <f t="shared" si="132"/>
        <v>12.138813096862208</v>
      </c>
      <c r="AF34" s="18">
        <f t="shared" si="132"/>
        <v>13.480900409276941</v>
      </c>
      <c r="AG34" s="18">
        <f t="shared" si="132"/>
        <v>12.384474761255113</v>
      </c>
      <c r="AH34" s="18">
        <f t="shared" si="132"/>
        <v>12.409113233287854</v>
      </c>
      <c r="AI34" s="18">
        <f t="shared" si="132"/>
        <v>10.954788540245566</v>
      </c>
      <c r="AJ34" s="18">
        <f t="shared" si="132"/>
        <v>12.211364256480216</v>
      </c>
      <c r="AK34" s="18">
        <f t="shared" si="132"/>
        <v>13.581077762619373</v>
      </c>
      <c r="AL34" s="18">
        <f t="shared" si="132"/>
        <v>17.79443383356071</v>
      </c>
      <c r="AM34" s="18">
        <f t="shared" si="132"/>
        <v>18.620900409276942</v>
      </c>
      <c r="AN34" s="18">
        <f t="shared" si="132"/>
        <v>17.23945429740791</v>
      </c>
      <c r="AO34" s="19">
        <f t="shared" si="132"/>
        <v>12.602387448840382</v>
      </c>
      <c r="AP34" s="19">
        <f t="shared" si="132"/>
        <v>13.218090040927699</v>
      </c>
      <c r="AQ34" s="18">
        <f t="shared" si="132"/>
        <v>9.9095770804911325</v>
      </c>
      <c r="AR34" s="19">
        <f t="shared" ref="AR34:BM34" si="133">AR13/7.33-AR$6</f>
        <v>9.767448840381995</v>
      </c>
      <c r="AS34" s="19">
        <f t="shared" si="133"/>
        <v>11.507489768076397</v>
      </c>
      <c r="AT34" s="19">
        <f t="shared" si="133"/>
        <v>14.30170532060027</v>
      </c>
      <c r="AU34" s="19">
        <f t="shared" si="133"/>
        <v>15.271487039563439</v>
      </c>
      <c r="AV34" s="19">
        <f t="shared" si="133"/>
        <v>12.980900409276941</v>
      </c>
      <c r="AW34" s="19">
        <f t="shared" si="133"/>
        <v>14.274215552523877</v>
      </c>
      <c r="AX34" s="19">
        <f t="shared" si="133"/>
        <v>14.433287858117332</v>
      </c>
      <c r="AY34" s="19">
        <f t="shared" si="133"/>
        <v>15.855375170532056</v>
      </c>
      <c r="AZ34" s="19">
        <f t="shared" si="133"/>
        <v>14.231459754433835</v>
      </c>
      <c r="BA34" s="19">
        <f t="shared" si="133"/>
        <v>14.99358799454297</v>
      </c>
      <c r="BB34" s="19">
        <f t="shared" si="133"/>
        <v>14.195375170532053</v>
      </c>
      <c r="BC34" s="19">
        <f t="shared" si="133"/>
        <v>20.260613915416087</v>
      </c>
      <c r="BD34" s="19">
        <f t="shared" si="133"/>
        <v>19.016998635743512</v>
      </c>
      <c r="BE34" s="19">
        <f t="shared" si="133"/>
        <v>22.794024556616634</v>
      </c>
      <c r="BF34" s="19">
        <f t="shared" si="133"/>
        <v>21.819045020463847</v>
      </c>
      <c r="BG34" s="19">
        <f t="shared" si="133"/>
        <v>24.94049113233288</v>
      </c>
      <c r="BH34" s="19">
        <f t="shared" si="133"/>
        <v>24.54813096862209</v>
      </c>
      <c r="BI34" s="19">
        <f t="shared" si="133"/>
        <v>21.608199181446118</v>
      </c>
      <c r="BJ34" s="19">
        <f t="shared" si="133"/>
        <v>25.258458390177346</v>
      </c>
      <c r="BK34" s="19">
        <f t="shared" si="133"/>
        <v>28.758717598908589</v>
      </c>
      <c r="BL34" s="19">
        <f t="shared" si="133"/>
        <v>27.679399727148706</v>
      </c>
      <c r="BM34" s="19">
        <f t="shared" si="133"/>
        <v>28.744338335607097</v>
      </c>
      <c r="BN34" s="4">
        <f t="shared" ref="BN34:CS34" si="134">BN13/8.45-BN$9</f>
        <v>19.043579881656818</v>
      </c>
      <c r="BO34" s="4">
        <f t="shared" si="134"/>
        <v>17.921834319526624</v>
      </c>
      <c r="BP34" s="4">
        <f t="shared" si="134"/>
        <v>20.423688362919144</v>
      </c>
      <c r="BQ34" s="4">
        <f t="shared" si="134"/>
        <v>20.577692307692324</v>
      </c>
      <c r="BR34" s="4">
        <f t="shared" si="134"/>
        <v>21.79391518737674</v>
      </c>
      <c r="BS34" s="4">
        <f t="shared" si="134"/>
        <v>21.972149901380668</v>
      </c>
      <c r="BT34" s="4">
        <f t="shared" si="134"/>
        <v>24.296392504930992</v>
      </c>
      <c r="BU34" s="4">
        <f t="shared" si="134"/>
        <v>21.219218934911254</v>
      </c>
      <c r="BV34" s="4">
        <f t="shared" si="134"/>
        <v>20.481944773175542</v>
      </c>
      <c r="BW34" s="4">
        <f t="shared" si="134"/>
        <v>14.54515779092705</v>
      </c>
      <c r="BX34" s="4">
        <f t="shared" si="134"/>
        <v>16.87088362919134</v>
      </c>
      <c r="BY34" s="4">
        <f t="shared" si="134"/>
        <v>19.416067061143991</v>
      </c>
      <c r="BZ34" s="4">
        <f t="shared" si="134"/>
        <v>16.306925049309669</v>
      </c>
      <c r="CA34" s="4">
        <f t="shared" si="134"/>
        <v>17.28273964497042</v>
      </c>
      <c r="CB34" s="4">
        <f t="shared" si="134"/>
        <v>16.288508875739652</v>
      </c>
      <c r="CC34" s="4">
        <f t="shared" si="134"/>
        <v>16.683293885601572</v>
      </c>
      <c r="CD34" s="4">
        <f t="shared" si="134"/>
        <v>19.011408284023688</v>
      </c>
      <c r="CE34" s="4">
        <f t="shared" si="134"/>
        <v>4.82174753451676</v>
      </c>
      <c r="CF34" s="4">
        <f t="shared" si="134"/>
        <v>18.18596646942801</v>
      </c>
      <c r="CG34" s="4">
        <f t="shared" si="134"/>
        <v>16.721161735700207</v>
      </c>
      <c r="CH34" s="4">
        <f t="shared" si="134"/>
        <v>18.05900591715978</v>
      </c>
      <c r="CI34" s="4">
        <f t="shared" si="134"/>
        <v>18.233358974358978</v>
      </c>
      <c r="CJ34" s="4">
        <f t="shared" si="134"/>
        <v>16.131169625246557</v>
      </c>
      <c r="CK34" s="4">
        <f t="shared" si="134"/>
        <v>18.178347140039435</v>
      </c>
      <c r="CL34" s="4">
        <f t="shared" si="134"/>
        <v>14.096686390532554</v>
      </c>
      <c r="CM34" s="4">
        <f t="shared" si="134"/>
        <v>15.109473372781082</v>
      </c>
      <c r="CN34" s="4">
        <f t="shared" si="134"/>
        <v>14.892189349112442</v>
      </c>
      <c r="CO34" s="4">
        <f t="shared" si="134"/>
        <v>11.344579881656827</v>
      </c>
      <c r="CP34" s="4">
        <f t="shared" si="134"/>
        <v>14.16624852071007</v>
      </c>
      <c r="CQ34" s="4">
        <f t="shared" si="134"/>
        <v>16.216270216962528</v>
      </c>
      <c r="CR34" s="4">
        <f t="shared" si="134"/>
        <v>16.05909664694282</v>
      </c>
      <c r="CS34" s="4">
        <f t="shared" si="134"/>
        <v>11.614339250493103</v>
      </c>
      <c r="CT34" s="4">
        <f t="shared" ref="CT34:DK34" si="135">CT13/8.45-CT$9</f>
        <v>18.556745562130189</v>
      </c>
      <c r="CU34" s="4">
        <f t="shared" si="135"/>
        <v>20.600355029585799</v>
      </c>
      <c r="CV34" s="4">
        <f t="shared" si="135"/>
        <v>19.303471400394486</v>
      </c>
      <c r="CW34" s="4">
        <f t="shared" si="135"/>
        <v>16.161420118343202</v>
      </c>
      <c r="CX34" s="4">
        <f t="shared" si="135"/>
        <v>14.014654832347134</v>
      </c>
      <c r="CY34" s="4">
        <f t="shared" si="135"/>
        <v>12.671104536489167</v>
      </c>
      <c r="CZ34" s="4">
        <f t="shared" si="135"/>
        <v>15.142741617357018</v>
      </c>
      <c r="DA34" s="4">
        <f t="shared" si="135"/>
        <v>17.900611439842237</v>
      </c>
      <c r="DB34" s="4">
        <f t="shared" si="135"/>
        <v>20.269506903353061</v>
      </c>
      <c r="DC34" s="4">
        <f t="shared" si="135"/>
        <v>20.491104536489161</v>
      </c>
      <c r="DD34" s="4">
        <f t="shared" si="135"/>
        <v>21.156321499013814</v>
      </c>
      <c r="DE34" s="4">
        <f t="shared" si="135"/>
        <v>22.697357001972406</v>
      </c>
      <c r="DF34" s="4">
        <f t="shared" si="135"/>
        <v>20.131715976331378</v>
      </c>
      <c r="DG34" s="4">
        <f t="shared" si="135"/>
        <v>13.893195266272215</v>
      </c>
      <c r="DH34" s="4">
        <f t="shared" si="135"/>
        <v>16.866903353057197</v>
      </c>
      <c r="DI34" s="4">
        <f t="shared" si="135"/>
        <v>22.058205128205145</v>
      </c>
      <c r="DJ34" s="4">
        <f t="shared" si="135"/>
        <v>24.06440598008362</v>
      </c>
      <c r="DK34" s="4">
        <f t="shared" si="135"/>
        <v>23.254714003944784</v>
      </c>
      <c r="DL34" s="4">
        <f t="shared" ref="DL34:DM34" si="136">DL13/8.45-DL$9</f>
        <v>21.812781065088771</v>
      </c>
      <c r="DM34" s="4">
        <f t="shared" si="136"/>
        <v>28.360059171597641</v>
      </c>
      <c r="DN34" s="4">
        <f t="shared" ref="DN34:DO34" si="137">DN13/8.45-DN$9</f>
        <v>22.554911242603566</v>
      </c>
      <c r="DO34" s="4">
        <f t="shared" si="137"/>
        <v>21.876094674556242</v>
      </c>
      <c r="DP34" s="4">
        <f t="shared" ref="DP34:DR34" si="138">DP13/8.45-DP$9</f>
        <v>25.065996055226833</v>
      </c>
      <c r="DQ34" s="4">
        <f t="shared" si="138"/>
        <v>19.102938856015797</v>
      </c>
      <c r="DR34" s="4">
        <f t="shared" si="138"/>
        <v>20.919209072978305</v>
      </c>
      <c r="DS34" s="4">
        <f t="shared" ref="DS34:DT34" si="139">DS13/8.45-DS$9</f>
        <v>30.990670611439839</v>
      </c>
      <c r="DT34" s="4">
        <f t="shared" si="139"/>
        <v>29.099289940828427</v>
      </c>
      <c r="DU34" s="4">
        <f t="shared" ref="DU34:DV34" si="140">DU13/8.45-DU$9</f>
        <v>29.798165680473389</v>
      </c>
      <c r="DV34" s="4">
        <f t="shared" si="140"/>
        <v>35.586489151873778</v>
      </c>
      <c r="DW34" s="4">
        <f t="shared" ref="DW34:DX34" si="141">DW13/8.45-DW$9</f>
        <v>38.274812623274173</v>
      </c>
      <c r="DX34" s="4">
        <f t="shared" si="141"/>
        <v>40.563313609467471</v>
      </c>
      <c r="DY34" s="4">
        <f t="shared" ref="DY34:DZ34" si="142">DY13/8.45-DY$9</f>
        <v>44.60112426035505</v>
      </c>
      <c r="DZ34" s="4">
        <f t="shared" si="142"/>
        <v>31.12368836291914</v>
      </c>
      <c r="EA34" s="4">
        <f t="shared" ref="EA34:EF34" si="143">EA13/8.45-EA$9</f>
        <v>35.337633136094695</v>
      </c>
      <c r="EB34" s="4">
        <f t="shared" si="143"/>
        <v>44.357771203155849</v>
      </c>
      <c r="EC34" s="4">
        <f t="shared" si="143"/>
        <v>49.953392504930974</v>
      </c>
      <c r="ED34" s="4">
        <f t="shared" si="143"/>
        <v>46.859743589743601</v>
      </c>
      <c r="EE34" s="4">
        <f t="shared" si="143"/>
        <v>39.028343195266288</v>
      </c>
      <c r="EF34" s="4">
        <f t="shared" si="143"/>
        <v>25.352564102564102</v>
      </c>
      <c r="EG34" s="4">
        <f t="shared" ref="EG34:EH34" si="144">EG13/8.45-EG$9</f>
        <v>18.846646942800788</v>
      </c>
      <c r="EH34" s="4">
        <f t="shared" si="144"/>
        <v>17.486528599605535</v>
      </c>
      <c r="EI34" s="4">
        <f t="shared" ref="EI34:EJ34" si="145">EI13/8.45-EI$9</f>
        <v>22.103747534516771</v>
      </c>
      <c r="EJ34" s="4">
        <f t="shared" si="145"/>
        <v>17.35272189349115</v>
      </c>
      <c r="EK34" s="4">
        <f t="shared" ref="EK34:EL34" si="146">EK13/8.45-EK$9</f>
        <v>26.645384615384614</v>
      </c>
      <c r="EL34" s="4">
        <f t="shared" si="146"/>
        <v>29.18487179487181</v>
      </c>
      <c r="EM34" s="4">
        <f t="shared" ref="EM34:EN34" si="147">EM13/8.45-EM$9</f>
        <v>23.441479289940816</v>
      </c>
      <c r="EN34" s="4">
        <f t="shared" si="147"/>
        <v>16.434635108481288</v>
      </c>
      <c r="EO34" s="4">
        <f t="shared" ref="EO34:EP34" si="148">EO13/8.45-EO$9</f>
        <v>17.212642998027604</v>
      </c>
      <c r="EP34" s="4">
        <f t="shared" si="148"/>
        <v>5.5089349112426191</v>
      </c>
      <c r="EQ34" s="4">
        <f t="shared" ref="EQ34:ER34" si="149">EQ13/8.45-EQ$9</f>
        <v>13.468343195266257</v>
      </c>
      <c r="ER34" s="4">
        <f t="shared" si="149"/>
        <v>20.61601577909272</v>
      </c>
      <c r="ES34" s="4">
        <f t="shared" ref="ES34" si="150">ES13/8.45-ES$9</f>
        <v>15.119250493096658</v>
      </c>
      <c r="ET34" s="4">
        <f t="shared" ref="ET34:EU34" si="151">ET13/8.45-ET$9</f>
        <v>14.016272189349124</v>
      </c>
      <c r="EU34" s="4">
        <f t="shared" si="151"/>
        <v>15.032228796844194</v>
      </c>
      <c r="EV34" s="4">
        <f t="shared" ref="EV34:EW34" si="152">EV13/8.45-EV$9</f>
        <v>20.211065088757408</v>
      </c>
      <c r="EW34" s="4">
        <f t="shared" si="152"/>
        <v>28.398540433925064</v>
      </c>
      <c r="EX34" s="4">
        <f t="shared" ref="EX34:EY34" si="153">EX13/8.45-EX$9</f>
        <v>26.618224852071023</v>
      </c>
      <c r="EY34" s="4">
        <f t="shared" si="153"/>
        <v>27.914516765285995</v>
      </c>
      <c r="EZ34" s="4">
        <f t="shared" ref="EZ34:FA34" si="154">EZ13/8.45-EZ$9</f>
        <v>26.927455621301775</v>
      </c>
      <c r="FA34" s="4">
        <f t="shared" si="154"/>
        <v>24.773905325443792</v>
      </c>
      <c r="FB34" s="4">
        <f t="shared" ref="FB34:FC34" si="155">FB13/8.45-FB$9</f>
        <v>18.843037475345184</v>
      </c>
      <c r="FC34" s="4">
        <f t="shared" si="155"/>
        <v>20.055621301775147</v>
      </c>
      <c r="FD34" s="4">
        <f t="shared" ref="FD34:FE34" si="156">FD13/8.45-FD$9</f>
        <v>20.097692307692313</v>
      </c>
      <c r="FE34" s="4">
        <f t="shared" si="156"/>
        <v>24.568836291913243</v>
      </c>
      <c r="FF34" s="4">
        <f t="shared" ref="FF34:FG34" si="157">FF13/8.45-FF$9</f>
        <v>19.973865877712029</v>
      </c>
      <c r="FG34" s="4">
        <f t="shared" si="157"/>
        <v>21.827021696252473</v>
      </c>
      <c r="FH34" s="4">
        <f t="shared" ref="FH34:FI34" si="158">FH13/8.45-FH$9</f>
        <v>28.32692307692308</v>
      </c>
      <c r="FI34" s="4">
        <f t="shared" si="158"/>
        <v>32.585779092702182</v>
      </c>
      <c r="FJ34" s="4">
        <f t="shared" ref="FJ34:FK34" si="159">FJ13/8.45-FJ$9</f>
        <v>29.779405033887457</v>
      </c>
      <c r="FK34" s="4">
        <f t="shared" si="159"/>
        <v>25.417297830374764</v>
      </c>
      <c r="FL34" s="4">
        <f t="shared" ref="FL34:FM34" si="160">FL13/8.45-FL$9</f>
        <v>22.952130177514803</v>
      </c>
      <c r="FM34" s="4">
        <f t="shared" si="160"/>
        <v>29.94936883629191</v>
      </c>
      <c r="FN34" s="4">
        <f t="shared" ref="FN34:FO34" si="161">FN13/8.45-FN$9</f>
        <v>27.68431952662722</v>
      </c>
      <c r="FO34" s="4">
        <f t="shared" si="161"/>
        <v>27.232465483234719</v>
      </c>
      <c r="FP34" s="4">
        <f t="shared" ref="FP34" si="162">FP13/8.45-FP$9</f>
        <v>36.721287669653151</v>
      </c>
      <c r="FQ34" s="4">
        <f t="shared" ref="FQ34" si="163">FQ13/8.45-FQ$9</f>
        <v>40.115483234714006</v>
      </c>
      <c r="FR34" s="4">
        <f t="shared" ref="FR34:FS34" si="164">FR13/8.45-FR$9</f>
        <v>34.989487179487185</v>
      </c>
      <c r="FS34" s="4">
        <f t="shared" si="164"/>
        <v>35.371696252465497</v>
      </c>
      <c r="FT34" s="4">
        <f t="shared" ref="FT34:FU34" si="165">FT13/8.45-FT$9</f>
        <v>34.474497041420136</v>
      </c>
      <c r="FU34" s="4">
        <f t="shared" si="165"/>
        <v>29.833076923076931</v>
      </c>
      <c r="FV34" s="4">
        <f t="shared" ref="FV34:FW34" si="166">FV13/8.45-FV$9</f>
        <v>30.311143984220919</v>
      </c>
      <c r="FW34" s="4">
        <f t="shared" si="166"/>
        <v>27.430138067061165</v>
      </c>
      <c r="FX34" s="4">
        <f t="shared" ref="FX34:FY34" si="167">FX13/8.45-FX$9</f>
        <v>29.470295857988177</v>
      </c>
      <c r="FY34" s="4">
        <f t="shared" si="167"/>
        <v>37.542702169625258</v>
      </c>
      <c r="FZ34" s="4">
        <f t="shared" ref="FZ34:GA34" si="168">FZ13/8.45-FZ$9</f>
        <v>39.743806706114412</v>
      </c>
      <c r="GA34" s="4">
        <f t="shared" si="168"/>
        <v>33.039684418145967</v>
      </c>
      <c r="GB34" s="4">
        <f t="shared" ref="GB34:GC34" si="169">GB13/8.45-GB$9</f>
        <v>42.065897435897455</v>
      </c>
      <c r="GC34" s="4">
        <f t="shared" si="169"/>
        <v>35.901282051282067</v>
      </c>
      <c r="GD34" s="4">
        <f t="shared" ref="GD34:GE34" si="170">GD13/8.45-GD$9</f>
        <v>38.332761341222891</v>
      </c>
      <c r="GE34" s="4">
        <f t="shared" si="170"/>
        <v>35.666745562130188</v>
      </c>
      <c r="GF34" s="4">
        <f t="shared" ref="GF34:GG34" si="171">GF13/8.45-GF$9</f>
        <v>32.942544378698244</v>
      </c>
      <c r="GG34" s="4">
        <f t="shared" si="171"/>
        <v>31.654733727810665</v>
      </c>
      <c r="GH34" s="4">
        <f t="shared" ref="GH34" si="172">GH13/8.45-GH$9</f>
        <v>34.992248520710064</v>
      </c>
      <c r="GI34" s="38">
        <f t="shared" si="54"/>
        <v>18.493102788393053</v>
      </c>
      <c r="GJ34" s="38">
        <f t="shared" si="55"/>
        <v>26.428415650155348</v>
      </c>
      <c r="GK34" s="38">
        <f t="shared" si="91"/>
        <v>34.659901380670618</v>
      </c>
    </row>
    <row r="35" spans="2:193" ht="30" x14ac:dyDescent="0.25">
      <c r="B35" s="68">
        <f>'مبلغ فروش پالایشگاه های ایران'!$M$8</f>
        <v>2.5731167688710904E-2</v>
      </c>
      <c r="C35" s="20" t="str">
        <f t="shared" si="56"/>
        <v>نفتا</v>
      </c>
      <c r="D35" s="21" t="str">
        <f t="shared" si="56"/>
        <v>فوب خلیج فارس</v>
      </c>
      <c r="E35" s="18"/>
      <c r="F35" s="18"/>
      <c r="G35" s="18"/>
      <c r="H35" s="18">
        <f>H14/7.33-H$6</f>
        <v>-7.0912141882673936</v>
      </c>
      <c r="I35" s="18">
        <f>I14/7.33-I$6</f>
        <v>-14.103710777626196</v>
      </c>
      <c r="J35" s="18">
        <f>J14/7.33-J$6</f>
        <v>-15.10289222373806</v>
      </c>
      <c r="K35" s="18">
        <f>K14/7.33-K$6</f>
        <v>-12.218253751705319</v>
      </c>
      <c r="L35" s="18">
        <f t="shared" ref="L35:AQ35" si="173">L14/7.33-L$6</f>
        <v>-10.82488403819918</v>
      </c>
      <c r="M35" s="18">
        <f t="shared" si="173"/>
        <v>-11.182660300136424</v>
      </c>
      <c r="N35" s="18">
        <f t="shared" si="173"/>
        <v>-14.784079126875852</v>
      </c>
      <c r="O35" s="18">
        <f t="shared" si="173"/>
        <v>-16.904351978171896</v>
      </c>
      <c r="P35" s="18">
        <f t="shared" si="173"/>
        <v>-15.343137789904503</v>
      </c>
      <c r="Q35" s="18">
        <f t="shared" si="173"/>
        <v>-20.725798090040925</v>
      </c>
      <c r="R35" s="18">
        <f t="shared" si="173"/>
        <v>-16.583738062755796</v>
      </c>
      <c r="S35" s="18">
        <f t="shared" si="173"/>
        <v>-17.307776261937246</v>
      </c>
      <c r="T35" s="18">
        <f t="shared" si="173"/>
        <v>-4.1674897680763969</v>
      </c>
      <c r="U35" s="18">
        <f t="shared" si="173"/>
        <v>-1.7459481582537464</v>
      </c>
      <c r="V35" s="18">
        <f t="shared" si="173"/>
        <v>-2.4088949522510319</v>
      </c>
      <c r="W35" s="18">
        <f t="shared" si="173"/>
        <v>2.3930422919508914</v>
      </c>
      <c r="X35" s="18">
        <f t="shared" si="173"/>
        <v>4.2127012278308342</v>
      </c>
      <c r="Y35" s="18">
        <f t="shared" si="173"/>
        <v>3.8311596180081864</v>
      </c>
      <c r="Z35" s="18">
        <f t="shared" si="173"/>
        <v>7.4643656207367002</v>
      </c>
      <c r="AA35" s="18">
        <f t="shared" si="173"/>
        <v>7.9290723055934507</v>
      </c>
      <c r="AB35" s="18">
        <f t="shared" si="173"/>
        <v>9.4562755798090024</v>
      </c>
      <c r="AC35" s="18">
        <f t="shared" si="173"/>
        <v>7.3198226466575704</v>
      </c>
      <c r="AD35" s="18">
        <f t="shared" si="173"/>
        <v>6.8676671214188261</v>
      </c>
      <c r="AE35" s="18">
        <f t="shared" si="173"/>
        <v>7.200886766712145</v>
      </c>
      <c r="AF35" s="18">
        <f t="shared" si="173"/>
        <v>7.5634379263301525</v>
      </c>
      <c r="AG35" s="18">
        <f t="shared" si="173"/>
        <v>5.5529604365620742</v>
      </c>
      <c r="AH35" s="18">
        <f t="shared" si="173"/>
        <v>6.1580900409276964</v>
      </c>
      <c r="AI35" s="18">
        <f t="shared" si="173"/>
        <v>7.0987175989085927</v>
      </c>
      <c r="AJ35" s="18">
        <f t="shared" si="173"/>
        <v>8.5510641200545763</v>
      </c>
      <c r="AK35" s="18">
        <f t="shared" si="173"/>
        <v>8.2911732605729895</v>
      </c>
      <c r="AL35" s="18">
        <f t="shared" si="173"/>
        <v>10.102073669849929</v>
      </c>
      <c r="AM35" s="18">
        <f t="shared" si="173"/>
        <v>13.324174624829467</v>
      </c>
      <c r="AN35" s="18">
        <f t="shared" si="173"/>
        <v>10.51571623465211</v>
      </c>
      <c r="AO35" s="19">
        <f t="shared" si="173"/>
        <v>9.4830150068212831</v>
      </c>
      <c r="AP35" s="19">
        <f t="shared" si="173"/>
        <v>11.06324693042292</v>
      </c>
      <c r="AQ35" s="18">
        <f t="shared" si="173"/>
        <v>9.2076671214188295</v>
      </c>
      <c r="AR35" s="19">
        <f t="shared" ref="AR35:BM35" si="174">AR14/7.33-AR$6</f>
        <v>8.1501227830832192</v>
      </c>
      <c r="AS35" s="19">
        <f t="shared" si="174"/>
        <v>5.8915279672578436</v>
      </c>
      <c r="AT35" s="19">
        <f t="shared" si="174"/>
        <v>8.110027285129604</v>
      </c>
      <c r="AU35" s="19">
        <f t="shared" si="174"/>
        <v>6.1548431105047783</v>
      </c>
      <c r="AV35" s="19">
        <f t="shared" si="174"/>
        <v>4.424965893587995</v>
      </c>
      <c r="AW35" s="19">
        <f t="shared" si="174"/>
        <v>6.1043656207367007</v>
      </c>
      <c r="AX35" s="19">
        <f t="shared" si="174"/>
        <v>7.000136425648023</v>
      </c>
      <c r="AY35" s="19">
        <f t="shared" si="174"/>
        <v>6.6889358799454328</v>
      </c>
      <c r="AZ35" s="19">
        <f t="shared" si="174"/>
        <v>7.2532878581173321</v>
      </c>
      <c r="BA35" s="19">
        <f t="shared" si="174"/>
        <v>9.8489768076398434</v>
      </c>
      <c r="BB35" s="19">
        <f t="shared" si="174"/>
        <v>9.4313915416098197</v>
      </c>
      <c r="BC35" s="19">
        <f t="shared" si="174"/>
        <v>13.139195088676672</v>
      </c>
      <c r="BD35" s="19">
        <f t="shared" si="174"/>
        <v>11.750968622100949</v>
      </c>
      <c r="BE35" s="19">
        <f t="shared" si="174"/>
        <v>14.103710777626191</v>
      </c>
      <c r="BF35" s="19">
        <f t="shared" si="174"/>
        <v>12.411814461118695</v>
      </c>
      <c r="BG35" s="19">
        <f t="shared" si="174"/>
        <v>15.192196452933146</v>
      </c>
      <c r="BH35" s="19">
        <f t="shared" si="174"/>
        <v>12.958772169167801</v>
      </c>
      <c r="BI35" s="19">
        <f t="shared" si="174"/>
        <v>9.4779126875852668</v>
      </c>
      <c r="BJ35" s="19">
        <f t="shared" si="174"/>
        <v>10.53472032742156</v>
      </c>
      <c r="BK35" s="19">
        <f t="shared" si="174"/>
        <v>14.333751705320594</v>
      </c>
      <c r="BL35" s="19">
        <f t="shared" si="174"/>
        <v>14.582537517053211</v>
      </c>
      <c r="BM35" s="19">
        <f t="shared" si="174"/>
        <v>13.451023192360168</v>
      </c>
      <c r="BN35" s="4">
        <f t="shared" ref="BN35:CS35" si="175">BN14/9-BN$9</f>
        <v>-3.8627777777777723</v>
      </c>
      <c r="BO35" s="4">
        <f t="shared" si="175"/>
        <v>-3.4533333333333331</v>
      </c>
      <c r="BP35" s="4">
        <f t="shared" si="175"/>
        <v>-5.1666666666666714</v>
      </c>
      <c r="BQ35" s="4">
        <f t="shared" si="175"/>
        <v>-3.3833333333333329</v>
      </c>
      <c r="BR35" s="4">
        <f t="shared" si="175"/>
        <v>-4.43055555555555</v>
      </c>
      <c r="BS35" s="4">
        <f t="shared" si="175"/>
        <v>-2.428888888888892</v>
      </c>
      <c r="BT35" s="4">
        <f t="shared" si="175"/>
        <v>-0.8214444444444311</v>
      </c>
      <c r="BU35" s="4">
        <f t="shared" si="175"/>
        <v>-0.92911111111111211</v>
      </c>
      <c r="BV35" s="4">
        <f t="shared" si="175"/>
        <v>-2.6853333333333467</v>
      </c>
      <c r="BW35" s="4">
        <f t="shared" si="175"/>
        <v>-4.0394444444444275</v>
      </c>
      <c r="BX35" s="4">
        <f t="shared" si="175"/>
        <v>-4.3215555555555412</v>
      </c>
      <c r="BY35" s="4">
        <f t="shared" si="175"/>
        <v>-1.5397777777777719</v>
      </c>
      <c r="BZ35" s="4">
        <f t="shared" si="175"/>
        <v>-2.5458888888888822</v>
      </c>
      <c r="CA35" s="4">
        <f t="shared" si="175"/>
        <v>-2.5930000000000035</v>
      </c>
      <c r="CB35" s="4">
        <f t="shared" si="175"/>
        <v>-3.998555555555555</v>
      </c>
      <c r="CC35" s="4">
        <f t="shared" si="175"/>
        <v>-4.0533333333333417</v>
      </c>
      <c r="CD35" s="4">
        <f t="shared" si="175"/>
        <v>-2.1679999999999922</v>
      </c>
      <c r="CE35" s="4">
        <f t="shared" si="175"/>
        <v>-5.3111111111121545E-2</v>
      </c>
      <c r="CF35" s="4">
        <f t="shared" si="175"/>
        <v>1.1233333333333348</v>
      </c>
      <c r="CG35" s="4">
        <f t="shared" si="175"/>
        <v>0.208666666666673</v>
      </c>
      <c r="CH35" s="4">
        <f t="shared" si="175"/>
        <v>0.68077777777779147</v>
      </c>
      <c r="CI35" s="4">
        <f t="shared" si="175"/>
        <v>1.4656666666666638</v>
      </c>
      <c r="CJ35" s="4">
        <f t="shared" si="175"/>
        <v>2.1345555555555649</v>
      </c>
      <c r="CK35" s="4">
        <f t="shared" si="175"/>
        <v>-0.2184444444444722</v>
      </c>
      <c r="CL35" s="4">
        <f t="shared" si="175"/>
        <v>-2.3205555555555577</v>
      </c>
      <c r="CM35" s="4">
        <f t="shared" si="175"/>
        <v>-0.68322222222219864</v>
      </c>
      <c r="CN35" s="4">
        <f t="shared" si="175"/>
        <v>-0.17722222222221262</v>
      </c>
      <c r="CO35" s="4">
        <f t="shared" si="175"/>
        <v>0.16433333333334588</v>
      </c>
      <c r="CP35" s="4">
        <f t="shared" si="175"/>
        <v>1.5734444444444478</v>
      </c>
      <c r="CQ35" s="4">
        <f t="shared" si="175"/>
        <v>0.99977777777776566</v>
      </c>
      <c r="CR35" s="4">
        <f t="shared" si="175"/>
        <v>8.4333333333347582E-2</v>
      </c>
      <c r="CS35" s="4">
        <f t="shared" si="175"/>
        <v>-2.4622222222222092</v>
      </c>
      <c r="CT35" s="4">
        <f t="shared" ref="CT35:DK35" si="176">CT14/9-CT$9</f>
        <v>1.0527777777777771</v>
      </c>
      <c r="CU35" s="4">
        <f t="shared" si="176"/>
        <v>0.40055555555554179</v>
      </c>
      <c r="CV35" s="4">
        <f t="shared" si="176"/>
        <v>1.9338888888888874</v>
      </c>
      <c r="CW35" s="4">
        <f t="shared" si="176"/>
        <v>0.86444444444445878</v>
      </c>
      <c r="CX35" s="4">
        <f t="shared" si="176"/>
        <v>1.4805555555555401</v>
      </c>
      <c r="CY35" s="4">
        <f t="shared" si="176"/>
        <v>-1.4599999999999937</v>
      </c>
      <c r="CZ35" s="4">
        <f t="shared" si="176"/>
        <v>-0.71666666666665435</v>
      </c>
      <c r="DA35" s="4">
        <f t="shared" si="176"/>
        <v>1.6933333333333422</v>
      </c>
      <c r="DB35" s="4">
        <f t="shared" si="176"/>
        <v>0.71388888888888857</v>
      </c>
      <c r="DC35" s="4">
        <f t="shared" si="176"/>
        <v>2.1255555555555503</v>
      </c>
      <c r="DD35" s="4">
        <f t="shared" si="176"/>
        <v>0.82500000000000284</v>
      </c>
      <c r="DE35" s="4">
        <f t="shared" si="176"/>
        <v>4.1300000000000097</v>
      </c>
      <c r="DF35" s="4">
        <f t="shared" si="176"/>
        <v>-0.7405555555555452</v>
      </c>
      <c r="DG35" s="4">
        <f t="shared" si="176"/>
        <v>-1.1977777777777732</v>
      </c>
      <c r="DH35" s="4">
        <f t="shared" si="176"/>
        <v>-2.460000000000008</v>
      </c>
      <c r="DI35" s="4">
        <f t="shared" si="176"/>
        <v>0.32222222222223706</v>
      </c>
      <c r="DJ35" s="4">
        <f t="shared" si="176"/>
        <v>-0.83826002912084618</v>
      </c>
      <c r="DK35" s="4">
        <f t="shared" si="176"/>
        <v>-3.3666666666666742</v>
      </c>
      <c r="DL35" s="4">
        <f t="shared" ref="DL35:DM35" si="177">DL14/9-DL$9</f>
        <v>-2.2372222222222291</v>
      </c>
      <c r="DM35" s="4">
        <f t="shared" si="177"/>
        <v>5.6888888888888829</v>
      </c>
      <c r="DN35" s="4">
        <f t="shared" ref="DN35:DO35" si="178">DN14/9-DN$9</f>
        <v>-7.4183333333333366</v>
      </c>
      <c r="DO35" s="4">
        <f t="shared" si="178"/>
        <v>-4.0149999999999864</v>
      </c>
      <c r="DP35" s="4">
        <f t="shared" ref="DP35:DR35" si="179">DP14/9-DP$9</f>
        <v>-7.0466666666666669</v>
      </c>
      <c r="DQ35" s="4">
        <f t="shared" si="179"/>
        <v>-14.25777777777779</v>
      </c>
      <c r="DR35" s="4">
        <f t="shared" si="179"/>
        <v>-12.041888888888906</v>
      </c>
      <c r="DS35" s="4">
        <f t="shared" ref="DS35:DT35" si="180">DS14/9-DS$9</f>
        <v>-6.091111111111104</v>
      </c>
      <c r="DT35" s="4">
        <f t="shared" si="180"/>
        <v>-8.1333333333333258</v>
      </c>
      <c r="DU35" s="4">
        <f t="shared" ref="DU35:DV35" si="181">DU14/9-DU$9</f>
        <v>-11.170555555555552</v>
      </c>
      <c r="DV35" s="4">
        <f t="shared" si="181"/>
        <v>-12.315555555555548</v>
      </c>
      <c r="DW35" s="4">
        <f t="shared" ref="DW35:DX35" si="182">DW14/9-DW$9</f>
        <v>-17.678888888888906</v>
      </c>
      <c r="DX35" s="4">
        <f t="shared" si="182"/>
        <v>-15.86944444444444</v>
      </c>
      <c r="DY35" s="4">
        <f t="shared" ref="DY35:DZ35" si="183">DY14/9-DY$9</f>
        <v>-17.454444444444434</v>
      </c>
      <c r="DZ35" s="4">
        <f t="shared" si="183"/>
        <v>-23.175555555555562</v>
      </c>
      <c r="EA35" s="4">
        <f t="shared" ref="EA35" si="184">EA14/9-EA$9</f>
        <v>-28.355555555555554</v>
      </c>
      <c r="EB35" s="4">
        <f t="shared" ref="EB35:EC35" si="185">EB14/9-EB$9</f>
        <v>-36.856111111111105</v>
      </c>
      <c r="EC35" s="4">
        <f t="shared" si="185"/>
        <v>-28.524999999999991</v>
      </c>
      <c r="ED35" s="4">
        <f t="shared" ref="ED35" si="186">ED14/9-ED$9</f>
        <v>-29.466666666666669</v>
      </c>
      <c r="EE35" s="4">
        <f t="shared" ref="EE35:EK35" si="187">EE14/9-EE$9</f>
        <v>-27.247777777777756</v>
      </c>
      <c r="EF35" s="4">
        <f t="shared" si="187"/>
        <v>-22.547777777777782</v>
      </c>
      <c r="EG35" s="4">
        <f t="shared" si="187"/>
        <v>-25.963333333333338</v>
      </c>
      <c r="EH35" s="4">
        <f t="shared" si="187"/>
        <v>-24.345555555555549</v>
      </c>
      <c r="EI35" s="4">
        <f t="shared" si="187"/>
        <v>-25.83</v>
      </c>
      <c r="EJ35" s="4">
        <f t="shared" si="187"/>
        <v>-24.907777777777767</v>
      </c>
      <c r="EK35" s="4">
        <f t="shared" si="187"/>
        <v>-26.684444444444452</v>
      </c>
      <c r="EL35" s="4">
        <f t="shared" ref="EL35:EM35" si="188">EL14/9-EL$9</f>
        <v>-27.068888888888893</v>
      </c>
      <c r="EM35" s="4">
        <f t="shared" si="188"/>
        <v>-33.39111111111113</v>
      </c>
      <c r="EN35" s="4">
        <f t="shared" ref="EN35:EO35" si="189">EN14/9-EN$9</f>
        <v>-28.848888888888879</v>
      </c>
      <c r="EO35" s="4">
        <f t="shared" si="189"/>
        <v>-30.14111111111113</v>
      </c>
      <c r="EP35" s="4">
        <f t="shared" ref="EP35:EQ35" si="190">EP14/9-EP$9</f>
        <v>-28.142222222222216</v>
      </c>
      <c r="EQ35" s="4">
        <f t="shared" si="190"/>
        <v>-20.410000000000025</v>
      </c>
      <c r="ER35" s="4">
        <f t="shared" ref="ER35:ES35" si="191">ER14/9-ER$9</f>
        <v>-18.984444444444435</v>
      </c>
      <c r="ES35" s="4">
        <f t="shared" si="191"/>
        <v>-23.597777777777779</v>
      </c>
      <c r="ET35" s="4">
        <f t="shared" ref="ET35:EU35" si="192">ET14/9-ET$9</f>
        <v>-22.367777777777775</v>
      </c>
      <c r="EU35" s="4">
        <f t="shared" si="192"/>
        <v>-22.834999999999994</v>
      </c>
      <c r="EV35" s="4">
        <f t="shared" ref="EV35" si="193">EV14/9-EV$9</f>
        <v>-21.823888888888874</v>
      </c>
      <c r="EW35" s="4">
        <f t="shared" ref="EW35:FB35" si="194">EW14/9-EW$9</f>
        <v>-23.332222222222214</v>
      </c>
      <c r="EX35" s="4">
        <f t="shared" si="194"/>
        <v>-19.011111111111106</v>
      </c>
      <c r="EY35" s="4">
        <f t="shared" si="194"/>
        <v>-12.432222222222222</v>
      </c>
      <c r="EZ35" s="4">
        <f t="shared" si="194"/>
        <v>-14.038888888888891</v>
      </c>
      <c r="FA35" s="4">
        <f t="shared" si="194"/>
        <v>-17.106666666666669</v>
      </c>
      <c r="FB35" s="4">
        <f t="shared" si="194"/>
        <v>-15.335555555555551</v>
      </c>
      <c r="FC35" s="4">
        <f t="shared" ref="FC35:FD35" si="195">FC14/9-FC$9</f>
        <v>-17.071111111111122</v>
      </c>
      <c r="FD35" s="4">
        <f t="shared" si="195"/>
        <v>-20.782222222222217</v>
      </c>
      <c r="FE35" s="4">
        <f t="shared" ref="FE35:FF35" si="196">FE14/9-FE$9</f>
        <v>-20.618888888888875</v>
      </c>
      <c r="FF35" s="4">
        <f t="shared" si="196"/>
        <v>-15.721111111111114</v>
      </c>
      <c r="FG35" s="4">
        <f t="shared" ref="FG35:FH35" si="197">FG14/9-FG$9</f>
        <v>-11.463333333333338</v>
      </c>
      <c r="FH35" s="4">
        <f t="shared" si="197"/>
        <v>-11.156111111111116</v>
      </c>
      <c r="FI35" s="4">
        <f t="shared" ref="FI35:FJ35" si="198">FI14/9-FI$9</f>
        <v>-9.0333333333333314</v>
      </c>
      <c r="FJ35" s="4">
        <f t="shared" si="198"/>
        <v>-4.0646876682821755</v>
      </c>
      <c r="FK35" s="4">
        <f t="shared" ref="FK35:FL35" si="199">FK14/9-FK$9</f>
        <v>-9.533888888888896</v>
      </c>
      <c r="FL35" s="4">
        <f t="shared" si="199"/>
        <v>-10.913333333333341</v>
      </c>
      <c r="FM35" s="4">
        <f t="shared" ref="FM35:FN35" si="200">FM14/9-FM$9</f>
        <v>-9.5422222222222359</v>
      </c>
      <c r="FN35" s="4">
        <f t="shared" si="200"/>
        <v>-9.9200000000000017</v>
      </c>
      <c r="FO35" s="4">
        <f t="shared" ref="FO35:FP35" si="201">FO14/9-FO$9</f>
        <v>-13.283333333333346</v>
      </c>
      <c r="FP35" s="4">
        <f t="shared" si="201"/>
        <v>-9.1622692008268061</v>
      </c>
      <c r="FQ35" s="4">
        <f t="shared" ref="FQ35" si="202">FQ14/9-FQ$9</f>
        <v>-9.9044444444444508</v>
      </c>
      <c r="FR35" s="4">
        <f t="shared" ref="FR35:FS35" si="203">FR14/9-FR$9</f>
        <v>-14.233888888888885</v>
      </c>
      <c r="FS35" s="4">
        <f t="shared" si="203"/>
        <v>-16.237222222222215</v>
      </c>
      <c r="FT35" s="4">
        <f t="shared" ref="FT35:FU35" si="204">FT14/9-FT$9</f>
        <v>-16.209444444444443</v>
      </c>
      <c r="FU35" s="4">
        <f t="shared" si="204"/>
        <v>-15.875</v>
      </c>
      <c r="FV35" s="4">
        <f t="shared" ref="FV35:FW35" si="205">FV14/9-FV$9</f>
        <v>-14.622222222222227</v>
      </c>
      <c r="FW35" s="4">
        <f t="shared" si="205"/>
        <v>-15.691111111111098</v>
      </c>
      <c r="FX35" s="4">
        <f t="shared" ref="FX35:FY35" si="206">FX14/9-FX$9</f>
        <v>-14.841666666666669</v>
      </c>
      <c r="FY35" s="4">
        <f t="shared" si="206"/>
        <v>-15.205555555555549</v>
      </c>
      <c r="FZ35" s="4">
        <f t="shared" ref="FZ35:GA35" si="207">FZ14/9-FZ$9</f>
        <v>-15.703333333333333</v>
      </c>
      <c r="GA35" s="4">
        <f t="shared" si="207"/>
        <v>-17.841111111111111</v>
      </c>
      <c r="GB35" s="4">
        <f t="shared" ref="GB35:GC35" si="208">GB14/9-GB$9</f>
        <v>-17.589444444444446</v>
      </c>
      <c r="GC35" s="4">
        <f t="shared" si="208"/>
        <v>-20.663333333333327</v>
      </c>
      <c r="GD35" s="4">
        <f t="shared" ref="GD35:GE35" si="209">GD14/9-GD$9</f>
        <v>-24.617777777777768</v>
      </c>
      <c r="GE35" s="4">
        <f t="shared" si="209"/>
        <v>-21.125</v>
      </c>
      <c r="GF35" s="4">
        <f t="shared" ref="GF35:GG35" si="210">GF14/9-GF$9</f>
        <v>-20.766666666666652</v>
      </c>
      <c r="GG35" s="4">
        <f t="shared" si="210"/>
        <v>-18.701666666666661</v>
      </c>
      <c r="GH35" s="4">
        <f t="shared" ref="GH35" si="211">GH14/9-GH$9</f>
        <v>-17.809999999999995</v>
      </c>
      <c r="GI35" s="93">
        <f t="shared" si="54"/>
        <v>-0.83421256256120035</v>
      </c>
      <c r="GJ35" s="93">
        <f t="shared" si="55"/>
        <v>-19.039464982525597</v>
      </c>
      <c r="GK35" s="93">
        <f t="shared" si="91"/>
        <v>-17.091049382716044</v>
      </c>
    </row>
    <row r="36" spans="2:193" ht="30" x14ac:dyDescent="0.25">
      <c r="B36" s="68"/>
      <c r="C36" s="20" t="str">
        <f t="shared" si="56"/>
        <v>بنزین بدون سرب 95</v>
      </c>
      <c r="D36" s="21" t="str">
        <f t="shared" si="56"/>
        <v>فوب خلیج فارس</v>
      </c>
      <c r="E36" s="18"/>
      <c r="F36" s="18"/>
      <c r="G36" s="18"/>
      <c r="H36" s="18">
        <f t="shared" ref="H36:AM36" si="212">H15-H$6</f>
        <v>-10.280000000000001</v>
      </c>
      <c r="I36" s="18">
        <f t="shared" si="212"/>
        <v>-12.690000000000001</v>
      </c>
      <c r="J36" s="18">
        <f t="shared" si="212"/>
        <v>-17.96</v>
      </c>
      <c r="K36" s="18">
        <f t="shared" si="212"/>
        <v>-14.009999999999998</v>
      </c>
      <c r="L36" s="18">
        <f t="shared" si="212"/>
        <v>-10.869999999999997</v>
      </c>
      <c r="M36" s="18">
        <f t="shared" si="212"/>
        <v>-10.899999999999999</v>
      </c>
      <c r="N36" s="18">
        <f t="shared" si="212"/>
        <v>-15.129999999999999</v>
      </c>
      <c r="O36" s="18">
        <f t="shared" si="212"/>
        <v>-10.689999999999998</v>
      </c>
      <c r="P36" s="18">
        <f t="shared" si="212"/>
        <v>-9.860000000000003</v>
      </c>
      <c r="Q36" s="18">
        <f t="shared" si="212"/>
        <v>-15.319999999999999</v>
      </c>
      <c r="R36" s="18">
        <f t="shared" si="212"/>
        <v>-11.189999999999998</v>
      </c>
      <c r="S36" s="18">
        <f t="shared" si="212"/>
        <v>-8.0700000000000038</v>
      </c>
      <c r="T36" s="18">
        <f t="shared" si="212"/>
        <v>-0.66000000000000014</v>
      </c>
      <c r="U36" s="18">
        <f t="shared" si="212"/>
        <v>-3.1399999999999935</v>
      </c>
      <c r="V36" s="18">
        <f t="shared" si="212"/>
        <v>-3.6200000000000045</v>
      </c>
      <c r="W36" s="18">
        <f t="shared" si="212"/>
        <v>-8.9999999999996305E-2</v>
      </c>
      <c r="X36" s="18">
        <f t="shared" si="212"/>
        <v>1.3200000000000003</v>
      </c>
      <c r="Y36" s="18">
        <f t="shared" si="212"/>
        <v>0.60999999999999943</v>
      </c>
      <c r="Z36" s="18">
        <f t="shared" si="212"/>
        <v>5.509999999999998</v>
      </c>
      <c r="AA36" s="18">
        <f t="shared" si="212"/>
        <v>2.7299999999999969</v>
      </c>
      <c r="AB36" s="18">
        <f t="shared" si="212"/>
        <v>3.2299999999999969</v>
      </c>
      <c r="AC36" s="18">
        <f t="shared" si="212"/>
        <v>1.3599999999999994</v>
      </c>
      <c r="AD36" s="18">
        <f t="shared" si="212"/>
        <v>-3.9999999999999147E-2</v>
      </c>
      <c r="AE36" s="18">
        <f t="shared" si="212"/>
        <v>-0.96999999999999886</v>
      </c>
      <c r="AF36" s="18">
        <f t="shared" si="212"/>
        <v>2.0399999999999991</v>
      </c>
      <c r="AG36" s="18">
        <f t="shared" si="212"/>
        <v>1.1599999999999966</v>
      </c>
      <c r="AH36" s="18">
        <f t="shared" si="212"/>
        <v>1.1599999999999966</v>
      </c>
      <c r="AI36" s="18">
        <f t="shared" si="212"/>
        <v>0.25</v>
      </c>
      <c r="AJ36" s="18">
        <f t="shared" si="212"/>
        <v>1.5900000000000034</v>
      </c>
      <c r="AK36" s="18">
        <f t="shared" si="212"/>
        <v>2.5600000000000023</v>
      </c>
      <c r="AL36" s="18">
        <f t="shared" si="212"/>
        <v>4.5</v>
      </c>
      <c r="AM36" s="18">
        <f t="shared" si="212"/>
        <v>6.8299999999999983</v>
      </c>
      <c r="AN36" s="18">
        <f t="shared" ref="AN36:BM36" si="213">AN15-AN$6</f>
        <v>5.5799999999999983</v>
      </c>
      <c r="AO36" s="19">
        <f t="shared" si="213"/>
        <v>2.980000000000004</v>
      </c>
      <c r="AP36" s="19">
        <f t="shared" si="213"/>
        <v>3.480000000000004</v>
      </c>
      <c r="AQ36" s="18">
        <f t="shared" si="213"/>
        <v>1.1000000000000014</v>
      </c>
      <c r="AR36" s="19">
        <f t="shared" si="213"/>
        <v>0.85000000000000142</v>
      </c>
      <c r="AS36" s="19">
        <f t="shared" si="213"/>
        <v>-1.0799999999999983</v>
      </c>
      <c r="AT36" s="19">
        <f t="shared" si="213"/>
        <v>3.2899999999999991</v>
      </c>
      <c r="AU36" s="19">
        <f t="shared" si="213"/>
        <v>2.1499999999999986</v>
      </c>
      <c r="AV36" s="19">
        <f t="shared" si="213"/>
        <v>-0.53000000000000114</v>
      </c>
      <c r="AW36" s="19">
        <f t="shared" si="213"/>
        <v>0.96999999999999886</v>
      </c>
      <c r="AX36" s="19">
        <f t="shared" si="213"/>
        <v>0.71000000000000085</v>
      </c>
      <c r="AY36" s="19">
        <f t="shared" si="213"/>
        <v>1.5399999999999991</v>
      </c>
      <c r="AZ36" s="19">
        <f t="shared" si="213"/>
        <v>0.44000000000000483</v>
      </c>
      <c r="BA36" s="19">
        <f t="shared" si="213"/>
        <v>2.5</v>
      </c>
      <c r="BB36" s="19">
        <f t="shared" si="213"/>
        <v>1.75</v>
      </c>
      <c r="BC36" s="19">
        <f t="shared" si="213"/>
        <v>4.1899999999999977</v>
      </c>
      <c r="BD36" s="19">
        <f t="shared" si="213"/>
        <v>2.519999999999996</v>
      </c>
      <c r="BE36" s="19">
        <f t="shared" si="213"/>
        <v>3.509999999999998</v>
      </c>
      <c r="BF36" s="19">
        <f t="shared" si="213"/>
        <v>2.980000000000004</v>
      </c>
      <c r="BG36" s="19">
        <f t="shared" si="213"/>
        <v>6.6499999999999986</v>
      </c>
      <c r="BH36" s="19">
        <f t="shared" si="213"/>
        <v>4.4599999999999937</v>
      </c>
      <c r="BI36" s="19">
        <f t="shared" si="213"/>
        <v>1.4299999999999997</v>
      </c>
      <c r="BJ36" s="19">
        <f t="shared" si="213"/>
        <v>4.0200000000000031</v>
      </c>
      <c r="BK36" s="19">
        <f t="shared" si="213"/>
        <v>6.3999999999999915</v>
      </c>
      <c r="BL36" s="19">
        <f t="shared" si="213"/>
        <v>4.6299999999999955</v>
      </c>
      <c r="BM36" s="19">
        <f t="shared" si="213"/>
        <v>6.7000000000000028</v>
      </c>
      <c r="BN36" s="4">
        <f t="shared" ref="BN36:CS36" si="214">BN15-BN$9</f>
        <v>4.9949999999999974</v>
      </c>
      <c r="BO36" s="4">
        <f t="shared" si="214"/>
        <v>4.6799999999999926</v>
      </c>
      <c r="BP36" s="4">
        <f t="shared" si="214"/>
        <v>6.3233333333333306</v>
      </c>
      <c r="BQ36" s="4">
        <f t="shared" si="214"/>
        <v>7.3399999999999963</v>
      </c>
      <c r="BR36" s="4">
        <f t="shared" si="214"/>
        <v>7.701666666666668</v>
      </c>
      <c r="BS36" s="4">
        <f t="shared" si="214"/>
        <v>7.9833333333333272</v>
      </c>
      <c r="BT36" s="4">
        <f t="shared" si="214"/>
        <v>10.366333333333344</v>
      </c>
      <c r="BU36" s="4">
        <f t="shared" si="214"/>
        <v>9.7420000000000044</v>
      </c>
      <c r="BV36" s="4">
        <f t="shared" si="214"/>
        <v>7.1846666666666579</v>
      </c>
      <c r="BW36" s="4">
        <f t="shared" si="214"/>
        <v>3.8216666666666868</v>
      </c>
      <c r="BX36" s="4">
        <f t="shared" si="214"/>
        <v>4.3873333333333449</v>
      </c>
      <c r="BY36" s="4">
        <f t="shared" si="214"/>
        <v>7.4113333333333316</v>
      </c>
      <c r="BZ36" s="4">
        <f t="shared" si="214"/>
        <v>4.8463333333333338</v>
      </c>
      <c r="CA36" s="4">
        <f t="shared" si="214"/>
        <v>6.1769999999999925</v>
      </c>
      <c r="CB36" s="4">
        <f t="shared" si="214"/>
        <v>5.6020000000000039</v>
      </c>
      <c r="CC36" s="4">
        <f t="shared" si="214"/>
        <v>5.5966666666666498</v>
      </c>
      <c r="CD36" s="4">
        <f t="shared" si="214"/>
        <v>7.8720000000000141</v>
      </c>
      <c r="CE36" s="4">
        <f t="shared" si="214"/>
        <v>10.721333333333334</v>
      </c>
      <c r="CF36" s="4">
        <f t="shared" si="214"/>
        <v>10.798333333333318</v>
      </c>
      <c r="CG36" s="4">
        <f t="shared" si="214"/>
        <v>9.5603333333333325</v>
      </c>
      <c r="CH36" s="4">
        <f t="shared" si="214"/>
        <v>9.8980000000000103</v>
      </c>
      <c r="CI36" s="4">
        <f t="shared" si="214"/>
        <v>10.98566666666666</v>
      </c>
      <c r="CJ36" s="4">
        <f t="shared" si="214"/>
        <v>11.155666666666676</v>
      </c>
      <c r="CK36" s="4">
        <f t="shared" si="214"/>
        <v>9.6126666666666409</v>
      </c>
      <c r="CL36" s="4">
        <f t="shared" si="214"/>
        <v>7.0100000000000051</v>
      </c>
      <c r="CM36" s="4">
        <f t="shared" si="214"/>
        <v>7.6790000000000163</v>
      </c>
      <c r="CN36" s="4">
        <f t="shared" si="214"/>
        <v>8.5100000000000051</v>
      </c>
      <c r="CO36" s="4">
        <f t="shared" si="214"/>
        <v>7.5160000000000053</v>
      </c>
      <c r="CP36" s="4">
        <f t="shared" si="214"/>
        <v>9.0439999999999969</v>
      </c>
      <c r="CQ36" s="4">
        <f t="shared" si="214"/>
        <v>9.4036666666666662</v>
      </c>
      <c r="CR36" s="4">
        <f t="shared" si="214"/>
        <v>9.3593333333333391</v>
      </c>
      <c r="CS36" s="4">
        <f t="shared" si="214"/>
        <v>7.63333333333334</v>
      </c>
      <c r="CT36" s="4">
        <f t="shared" ref="CT36:DK36" si="215">CT15-CT$9</f>
        <v>13.730000000000004</v>
      </c>
      <c r="CU36" s="4">
        <f t="shared" si="215"/>
        <v>16.759999999999991</v>
      </c>
      <c r="CV36" s="4">
        <f t="shared" si="215"/>
        <v>17.596666666666664</v>
      </c>
      <c r="CW36" s="4">
        <f t="shared" si="215"/>
        <v>14.579999999999998</v>
      </c>
      <c r="CX36" s="4">
        <f t="shared" si="215"/>
        <v>12.046666666666653</v>
      </c>
      <c r="CY36" s="4">
        <f t="shared" si="215"/>
        <v>8.7066666666666777</v>
      </c>
      <c r="CZ36" s="4">
        <f t="shared" si="215"/>
        <v>6.8733333333333348</v>
      </c>
      <c r="DA36" s="4">
        <f t="shared" si="215"/>
        <v>11.13333333333334</v>
      </c>
      <c r="DB36" s="4">
        <f t="shared" si="215"/>
        <v>12.766666666666666</v>
      </c>
      <c r="DC36" s="4">
        <f t="shared" si="215"/>
        <v>12.956666666666663</v>
      </c>
      <c r="DD36" s="4">
        <f t="shared" si="215"/>
        <v>13.058333333333337</v>
      </c>
      <c r="DE36" s="4">
        <f t="shared" si="215"/>
        <v>14.483333333333334</v>
      </c>
      <c r="DF36" s="4">
        <f t="shared" si="215"/>
        <v>11.730000000000004</v>
      </c>
      <c r="DG36" s="4">
        <f t="shared" si="215"/>
        <v>10.440000000000012</v>
      </c>
      <c r="DH36" s="4">
        <f t="shared" si="215"/>
        <v>10.316666666666663</v>
      </c>
      <c r="DI36" s="4">
        <f t="shared" si="215"/>
        <v>15.216666666666683</v>
      </c>
      <c r="DJ36" s="4">
        <f t="shared" si="215"/>
        <v>13.718962193101376</v>
      </c>
      <c r="DK36" s="4">
        <f t="shared" si="215"/>
        <v>13.376666666666665</v>
      </c>
      <c r="DL36" s="4">
        <f t="shared" ref="DL36:DM36" si="216">DL15-DL$9</f>
        <v>13.89</v>
      </c>
      <c r="DM36" s="4">
        <f t="shared" si="216"/>
        <v>20.359999999999985</v>
      </c>
      <c r="DN36" s="4">
        <f t="shared" ref="DN36:DO36" si="217">DN15-DN$9</f>
        <v>8.3000000000000114</v>
      </c>
      <c r="DO36" s="4">
        <f t="shared" si="217"/>
        <v>13.820000000000007</v>
      </c>
      <c r="DP36" s="4">
        <f t="shared" ref="DP36:DR36" si="218">DP15-DP$9</f>
        <v>18.363333333333344</v>
      </c>
      <c r="DQ36" s="4">
        <f t="shared" si="218"/>
        <v>9.7566666666666606</v>
      </c>
      <c r="DR36" s="4">
        <f t="shared" si="218"/>
        <v>12.460333333333324</v>
      </c>
      <c r="DS36" s="4">
        <f t="shared" ref="DS36:DT36" si="219">DS15-DS$9</f>
        <v>17.643333333333331</v>
      </c>
      <c r="DT36" s="4">
        <f t="shared" si="219"/>
        <v>16.570000000000007</v>
      </c>
      <c r="DU36" s="4">
        <f t="shared" ref="DU36:DV36" si="220">DU15-DU$9</f>
        <v>23.069999999999993</v>
      </c>
      <c r="DV36" s="4">
        <f t="shared" si="220"/>
        <v>24.13666666666667</v>
      </c>
      <c r="DW36" s="4">
        <f t="shared" ref="DW36:DX36" si="221">DW15-DW$9</f>
        <v>26.233333333333334</v>
      </c>
      <c r="DX36" s="4">
        <f t="shared" si="221"/>
        <v>28.700000000000003</v>
      </c>
      <c r="DY36" s="4">
        <f t="shared" ref="DY36:DZ36" si="222">DY15-DY$9</f>
        <v>42.400000000000006</v>
      </c>
      <c r="DZ36" s="4">
        <f t="shared" si="222"/>
        <v>35.683333333333323</v>
      </c>
      <c r="EA36" s="4">
        <f t="shared" ref="EA36" si="223">EA15-EA$9</f>
        <v>32.129999999999995</v>
      </c>
      <c r="EB36" s="4">
        <f t="shared" ref="EB36:EC36" si="224">EB15-EB$9</f>
        <v>35.393333333333331</v>
      </c>
      <c r="EC36" s="4">
        <f t="shared" si="224"/>
        <v>38.893333333333345</v>
      </c>
      <c r="ED36" s="4">
        <f t="shared" ref="ED36" si="225">ED15-ED$9</f>
        <v>36.136666666666656</v>
      </c>
      <c r="EE36" s="4">
        <f t="shared" ref="EE36:EF42" si="226">EE15-EE$9</f>
        <v>27.740000000000023</v>
      </c>
      <c r="EF36" s="4">
        <f t="shared" si="226"/>
        <v>12.533333333333331</v>
      </c>
      <c r="EG36" s="4">
        <f t="shared" ref="EG36:EH36" si="227">EG15-EG$9</f>
        <v>1.923333333333332</v>
      </c>
      <c r="EH36" s="4">
        <f t="shared" si="227"/>
        <v>-0.52666666666667084</v>
      </c>
      <c r="EI36" s="4">
        <f t="shared" ref="EI36:EJ36" si="228">EI15-EI$9</f>
        <v>10.513333333333321</v>
      </c>
      <c r="EJ36" s="4">
        <f t="shared" si="228"/>
        <v>2.9200000000000159</v>
      </c>
      <c r="EK36" s="4">
        <f t="shared" ref="EK36:EL36" si="229">EK15-EK$9</f>
        <v>10.909999999999982</v>
      </c>
      <c r="EL36" s="4">
        <f t="shared" si="229"/>
        <v>11.50333333333333</v>
      </c>
      <c r="EM36" s="4">
        <f t="shared" ref="EM36:EN36" si="230">EM15-EM$9</f>
        <v>6.2999999999999829</v>
      </c>
      <c r="EN36" s="4">
        <f t="shared" si="230"/>
        <v>2.3033333333333417</v>
      </c>
      <c r="EO36" s="4">
        <f t="shared" ref="EO36:EP36" si="231">EO15-EO$9</f>
        <v>2.8866666666666561</v>
      </c>
      <c r="EP36" s="4">
        <f t="shared" si="231"/>
        <v>-6.4199999999999875</v>
      </c>
      <c r="EQ36" s="4">
        <f t="shared" ref="EQ36:ER36" si="232">EQ15-EQ$9</f>
        <v>-1.4000000000000199</v>
      </c>
      <c r="ER36" s="4">
        <f t="shared" si="232"/>
        <v>2.7366666666666788</v>
      </c>
      <c r="ES36" s="4">
        <f t="shared" ref="ES36" si="233">ES15-ES$9</f>
        <v>-3.2166666666666686</v>
      </c>
      <c r="ET36" s="4">
        <f t="shared" ref="ET36:EU36" si="234">ET15-ET$9</f>
        <v>-0.46999999999999886</v>
      </c>
      <c r="EU36" s="4">
        <f t="shared" si="234"/>
        <v>0.88666666666667027</v>
      </c>
      <c r="EV36" s="4">
        <f t="shared" ref="EV36" si="235">EV15-EV$9</f>
        <v>0.14000000000000057</v>
      </c>
      <c r="EW36" s="4">
        <f t="shared" ref="EW36:FB36" si="236">EW15-EW$9</f>
        <v>6.6233333333333348</v>
      </c>
      <c r="EX36" s="4">
        <f t="shared" si="236"/>
        <v>5.8799999999999955</v>
      </c>
      <c r="EY36" s="4">
        <f t="shared" si="236"/>
        <v>7.2033333333333189</v>
      </c>
      <c r="EZ36" s="4">
        <f t="shared" si="236"/>
        <v>7.0999999999999943</v>
      </c>
      <c r="FA36" s="4">
        <f t="shared" si="236"/>
        <v>2.8699999999999903</v>
      </c>
      <c r="FB36" s="4">
        <f t="shared" si="236"/>
        <v>3.0833333333333428</v>
      </c>
      <c r="FC36" s="4">
        <f t="shared" ref="FC36:FD36" si="237">FC15-FC$9</f>
        <v>5.7399999999999949</v>
      </c>
      <c r="FD36" s="4">
        <f t="shared" si="237"/>
        <v>4.5</v>
      </c>
      <c r="FE36" s="4">
        <f t="shared" ref="FE36:FF36" si="238">FE15-FE$9</f>
        <v>7.8633333333333439</v>
      </c>
      <c r="FF36" s="4">
        <f t="shared" si="238"/>
        <v>8.3633333333333297</v>
      </c>
      <c r="FG36" s="4">
        <f t="shared" ref="FG36:FH36" si="239">FG15-FG$9</f>
        <v>11.786666666666662</v>
      </c>
      <c r="FH36" s="4">
        <f t="shared" si="239"/>
        <v>19.659999999999997</v>
      </c>
      <c r="FI36" s="4">
        <f t="shared" ref="FI36:FJ36" si="240">FI15-FI$9</f>
        <v>19.436666666666667</v>
      </c>
      <c r="FJ36" s="4">
        <f t="shared" si="240"/>
        <v>16.596978998384486</v>
      </c>
      <c r="FK36" s="4">
        <f t="shared" ref="FK36:FL36" si="241">FK15-FK$9</f>
        <v>11.573333333333338</v>
      </c>
      <c r="FL36" s="4">
        <f t="shared" si="241"/>
        <v>8.9899999999999949</v>
      </c>
      <c r="FM36" s="4">
        <f t="shared" ref="FM36:FN36" si="242">FM15-FM$9</f>
        <v>10.813333333333333</v>
      </c>
      <c r="FN36" s="4">
        <f t="shared" si="242"/>
        <v>11.189999999999998</v>
      </c>
      <c r="FO36" s="4">
        <f t="shared" ref="FO36:FP36" si="243">FO15-FO$9</f>
        <v>11.156666666666666</v>
      </c>
      <c r="FP36" s="4">
        <f t="shared" si="243"/>
        <v>17.332175243617627</v>
      </c>
      <c r="FQ36" s="4">
        <f t="shared" ref="FQ36" si="244">FQ15-FQ$9</f>
        <v>19.056666666666658</v>
      </c>
      <c r="FR36" s="4">
        <f t="shared" ref="FR36:FS36" si="245">FR15-FR$9</f>
        <v>14.633333333333326</v>
      </c>
      <c r="FS36" s="4">
        <f t="shared" si="245"/>
        <v>15.096666666666664</v>
      </c>
      <c r="FT36" s="4">
        <f t="shared" ref="FT36:FU36" si="246">FT15-FT$9</f>
        <v>13.140000000000015</v>
      </c>
      <c r="FU36" s="4">
        <f t="shared" si="246"/>
        <v>8.5599999999999881</v>
      </c>
      <c r="FV36" s="4">
        <f t="shared" ref="FV36:FW36" si="247">FV15-FV$9</f>
        <v>9.3433333333333337</v>
      </c>
      <c r="FW36" s="4">
        <f t="shared" si="247"/>
        <v>8.3733333333333348</v>
      </c>
      <c r="FX36" s="4">
        <f t="shared" ref="FX36:FY36" si="248">FX15-FX$9</f>
        <v>9.2000000000000028</v>
      </c>
      <c r="FY36" s="4">
        <f t="shared" si="248"/>
        <v>13.926666666666677</v>
      </c>
      <c r="FZ36" s="4">
        <f t="shared" ref="FZ36:GA36" si="249">FZ15-FZ$9</f>
        <v>12.033333333333331</v>
      </c>
      <c r="GA36" s="4">
        <f t="shared" si="249"/>
        <v>10.296666666666667</v>
      </c>
      <c r="GB36" s="4">
        <f t="shared" ref="GB36:GC36" si="250">GB15-GB$9</f>
        <v>16.466666666666669</v>
      </c>
      <c r="GC36" s="4">
        <f t="shared" si="250"/>
        <v>15.866666666666674</v>
      </c>
      <c r="GD36" s="4">
        <f t="shared" ref="GD36:GE36" si="251">GD15-GD$9</f>
        <v>12.006666666666675</v>
      </c>
      <c r="GE36" s="4">
        <f t="shared" si="251"/>
        <v>13.579999999999998</v>
      </c>
      <c r="GF36" s="4">
        <f t="shared" ref="GF36:GG36" si="252">GF15-GF$9</f>
        <v>12.830000000000013</v>
      </c>
      <c r="GG36" s="4">
        <f t="shared" si="252"/>
        <v>14.950000000000003</v>
      </c>
      <c r="GH36" s="4">
        <f t="shared" ref="GH36" si="253">GH15-GH$9</f>
        <v>19.310000000000002</v>
      </c>
      <c r="GI36" s="38">
        <f t="shared" si="54"/>
        <v>10.032892182019667</v>
      </c>
      <c r="GJ36" s="38">
        <f t="shared" si="55"/>
        <v>12.658323479012857</v>
      </c>
      <c r="GK36" s="38">
        <f t="shared" si="91"/>
        <v>13.259444444444446</v>
      </c>
    </row>
    <row r="37" spans="2:193" ht="30" x14ac:dyDescent="0.25">
      <c r="B37" s="68">
        <f>'مبلغ فروش پالایشگاه های ایران'!$M$9</f>
        <v>1.5387911974104546E-2</v>
      </c>
      <c r="C37" s="20" t="str">
        <f t="shared" si="56"/>
        <v>نفت سفید</v>
      </c>
      <c r="D37" s="21" t="str">
        <f t="shared" si="56"/>
        <v>فوب خلیج فارس</v>
      </c>
      <c r="E37" s="18"/>
      <c r="F37" s="18"/>
      <c r="G37" s="18"/>
      <c r="H37" s="18">
        <f t="shared" ref="H37:AM37" si="254">H16-H$6</f>
        <v>-1.8300000000000018</v>
      </c>
      <c r="I37" s="18">
        <f t="shared" si="254"/>
        <v>-9.490000000000002</v>
      </c>
      <c r="J37" s="18">
        <f t="shared" si="254"/>
        <v>-13.459999999999997</v>
      </c>
      <c r="K37" s="18">
        <f t="shared" si="254"/>
        <v>-8.6899999999999977</v>
      </c>
      <c r="L37" s="18">
        <f t="shared" si="254"/>
        <v>-8.0299999999999976</v>
      </c>
      <c r="M37" s="18">
        <f t="shared" si="254"/>
        <v>-14.29</v>
      </c>
      <c r="N37" s="18">
        <f t="shared" si="254"/>
        <v>-17.059999999999999</v>
      </c>
      <c r="O37" s="18">
        <f t="shared" si="254"/>
        <v>-17.43</v>
      </c>
      <c r="P37" s="18">
        <f t="shared" si="254"/>
        <v>-16.700000000000003</v>
      </c>
      <c r="Q37" s="18">
        <f t="shared" si="254"/>
        <v>-22.93</v>
      </c>
      <c r="R37" s="18">
        <f t="shared" si="254"/>
        <v>-20.81</v>
      </c>
      <c r="S37" s="18">
        <f t="shared" si="254"/>
        <v>-17.670000000000002</v>
      </c>
      <c r="T37" s="18">
        <f t="shared" si="254"/>
        <v>-5.91</v>
      </c>
      <c r="U37" s="18">
        <f t="shared" si="254"/>
        <v>-4.149999999999995</v>
      </c>
      <c r="V37" s="18">
        <f t="shared" si="254"/>
        <v>-6.0600000000000023</v>
      </c>
      <c r="W37" s="18">
        <f t="shared" si="254"/>
        <v>-4.4399999999999977</v>
      </c>
      <c r="X37" s="18">
        <f t="shared" si="254"/>
        <v>-1.009999999999998</v>
      </c>
      <c r="Y37" s="18">
        <f t="shared" si="254"/>
        <v>-2.009999999999998</v>
      </c>
      <c r="Z37" s="18">
        <f t="shared" si="254"/>
        <v>0.53000000000000114</v>
      </c>
      <c r="AA37" s="18">
        <f t="shared" si="254"/>
        <v>-1.1899999999999977</v>
      </c>
      <c r="AB37" s="18">
        <f t="shared" si="254"/>
        <v>-0.60000000000000142</v>
      </c>
      <c r="AC37" s="18">
        <f t="shared" si="254"/>
        <v>-1.5799999999999983</v>
      </c>
      <c r="AD37" s="18">
        <f t="shared" si="254"/>
        <v>-0.75</v>
      </c>
      <c r="AE37" s="18">
        <f t="shared" si="254"/>
        <v>-0.59000000000000341</v>
      </c>
      <c r="AF37" s="18">
        <f t="shared" si="254"/>
        <v>-2.2899999999999991</v>
      </c>
      <c r="AG37" s="18">
        <f t="shared" si="254"/>
        <v>-4.4699999999999989</v>
      </c>
      <c r="AH37" s="18">
        <f t="shared" si="254"/>
        <v>-4.3800000000000026</v>
      </c>
      <c r="AI37" s="18">
        <f t="shared" si="254"/>
        <v>-5.6599999999999966</v>
      </c>
      <c r="AJ37" s="18">
        <f t="shared" si="254"/>
        <v>-6.1700000000000017</v>
      </c>
      <c r="AK37" s="18">
        <f t="shared" si="254"/>
        <v>-5.68</v>
      </c>
      <c r="AL37" s="18">
        <f t="shared" si="254"/>
        <v>-3.6300000000000026</v>
      </c>
      <c r="AM37" s="18">
        <f t="shared" si="254"/>
        <v>3.0000000000001137E-2</v>
      </c>
      <c r="AN37" s="18">
        <f t="shared" ref="AN37:BM37" si="255">AN16-AN$6</f>
        <v>-2.2199999999999989</v>
      </c>
      <c r="AO37" s="19">
        <f t="shared" si="255"/>
        <v>-1.8399999999999963</v>
      </c>
      <c r="AP37" s="19">
        <f t="shared" si="255"/>
        <v>-1.0700000000000003</v>
      </c>
      <c r="AQ37" s="18">
        <f t="shared" si="255"/>
        <v>-1.6599999999999966</v>
      </c>
      <c r="AR37" s="19">
        <f t="shared" si="255"/>
        <v>-1.8499999999999943</v>
      </c>
      <c r="AS37" s="19">
        <f t="shared" si="255"/>
        <v>-2.1099999999999994</v>
      </c>
      <c r="AT37" s="19">
        <f t="shared" si="255"/>
        <v>1.6099999999999994</v>
      </c>
      <c r="AU37" s="19">
        <f t="shared" si="255"/>
        <v>0.86999999999999744</v>
      </c>
      <c r="AV37" s="19">
        <f t="shared" si="255"/>
        <v>-4.9999999999997158E-2</v>
      </c>
      <c r="AW37" s="19">
        <f t="shared" si="255"/>
        <v>2.509999999999998</v>
      </c>
      <c r="AX37" s="19">
        <f t="shared" si="255"/>
        <v>2.2800000000000011</v>
      </c>
      <c r="AY37" s="19">
        <f t="shared" si="255"/>
        <v>1.3999999999999986</v>
      </c>
      <c r="AZ37" s="19">
        <f t="shared" si="255"/>
        <v>0.92999999999999972</v>
      </c>
      <c r="BA37" s="19">
        <f t="shared" si="255"/>
        <v>2.7100000000000009</v>
      </c>
      <c r="BB37" s="19">
        <f t="shared" si="255"/>
        <v>1.8099999999999952</v>
      </c>
      <c r="BC37" s="19">
        <f t="shared" si="255"/>
        <v>3.8199999999999932</v>
      </c>
      <c r="BD37" s="19">
        <f t="shared" si="255"/>
        <v>0.67999999999999972</v>
      </c>
      <c r="BE37" s="19">
        <f t="shared" si="255"/>
        <v>2.2299999999999969</v>
      </c>
      <c r="BF37" s="19">
        <f t="shared" si="255"/>
        <v>2.4600000000000009</v>
      </c>
      <c r="BG37" s="19">
        <f t="shared" si="255"/>
        <v>4.3599999999999994</v>
      </c>
      <c r="BH37" s="19">
        <f t="shared" si="255"/>
        <v>1.9399999999999977</v>
      </c>
      <c r="BI37" s="19">
        <f t="shared" si="255"/>
        <v>0.29999999999999716</v>
      </c>
      <c r="BJ37" s="19">
        <f t="shared" si="255"/>
        <v>2.2499999999999929</v>
      </c>
      <c r="BK37" s="19">
        <f t="shared" si="255"/>
        <v>2.5600000000000023</v>
      </c>
      <c r="BL37" s="19">
        <f t="shared" si="255"/>
        <v>0.42000000000000171</v>
      </c>
      <c r="BM37" s="19">
        <f t="shared" si="255"/>
        <v>-0.29999999999999716</v>
      </c>
      <c r="BN37" s="4">
        <f t="shared" ref="BN37:CS37" si="256">BN16-BN$9</f>
        <v>-1.9849999999999994</v>
      </c>
      <c r="BO37" s="4">
        <f t="shared" si="256"/>
        <v>-2.8300000000000054</v>
      </c>
      <c r="BP37" s="4">
        <f t="shared" si="256"/>
        <v>-3.7166666666666686</v>
      </c>
      <c r="BQ37" s="4">
        <f t="shared" si="256"/>
        <v>-0.32000000000000028</v>
      </c>
      <c r="BR37" s="4">
        <f t="shared" si="256"/>
        <v>0.57166666666667254</v>
      </c>
      <c r="BS37" s="4">
        <f t="shared" si="256"/>
        <v>2.8233333333333306</v>
      </c>
      <c r="BT37" s="4">
        <f t="shared" si="256"/>
        <v>4.6263333333333492</v>
      </c>
      <c r="BU37" s="4">
        <f t="shared" si="256"/>
        <v>3.9920000000000044</v>
      </c>
      <c r="BV37" s="4">
        <f t="shared" si="256"/>
        <v>2.7146666666666448</v>
      </c>
      <c r="BW37" s="4">
        <f t="shared" si="256"/>
        <v>1.7116666666666873</v>
      </c>
      <c r="BX37" s="4">
        <f t="shared" si="256"/>
        <v>1.1773333333333369</v>
      </c>
      <c r="BY37" s="4">
        <f t="shared" si="256"/>
        <v>3.3713333333333395</v>
      </c>
      <c r="BZ37" s="4">
        <f t="shared" si="256"/>
        <v>1.9363333333333372</v>
      </c>
      <c r="CA37" s="4">
        <f t="shared" si="256"/>
        <v>2.7169999999999987</v>
      </c>
      <c r="CB37" s="4">
        <f t="shared" si="256"/>
        <v>1.9720000000000084</v>
      </c>
      <c r="CC37" s="4">
        <f t="shared" si="256"/>
        <v>1.8266666666666538</v>
      </c>
      <c r="CD37" s="4">
        <f t="shared" si="256"/>
        <v>2.2920000000000158</v>
      </c>
      <c r="CE37" s="4">
        <f t="shared" si="256"/>
        <v>2.4413333333333327</v>
      </c>
      <c r="CF37" s="4">
        <f t="shared" si="256"/>
        <v>2.8583333333333201</v>
      </c>
      <c r="CG37" s="4">
        <f t="shared" si="256"/>
        <v>2.1903333333333279</v>
      </c>
      <c r="CH37" s="4">
        <f t="shared" si="256"/>
        <v>1.7880000000000109</v>
      </c>
      <c r="CI37" s="4">
        <f t="shared" si="256"/>
        <v>3.0256666666666518</v>
      </c>
      <c r="CJ37" s="4">
        <f t="shared" si="256"/>
        <v>3.6256666666666746</v>
      </c>
      <c r="CK37" s="4">
        <f t="shared" si="256"/>
        <v>1.5726666666666489</v>
      </c>
      <c r="CL37" s="4">
        <f t="shared" si="256"/>
        <v>1.2199999999999989</v>
      </c>
      <c r="CM37" s="4">
        <f t="shared" si="256"/>
        <v>2.9690000000000225</v>
      </c>
      <c r="CN37" s="4">
        <f t="shared" si="256"/>
        <v>4.1099999999999994</v>
      </c>
      <c r="CO37" s="4">
        <f t="shared" si="256"/>
        <v>3.4060000000000059</v>
      </c>
      <c r="CP37" s="4">
        <f t="shared" si="256"/>
        <v>5.5739999999999981</v>
      </c>
      <c r="CQ37" s="4">
        <f t="shared" si="256"/>
        <v>6.7536666666666605</v>
      </c>
      <c r="CR37" s="4">
        <f t="shared" si="256"/>
        <v>7.5793333333333379</v>
      </c>
      <c r="CS37" s="4">
        <f t="shared" si="256"/>
        <v>5.423333333333332</v>
      </c>
      <c r="CT37" s="4">
        <f t="shared" ref="CT37:DK37" si="257">CT16-CT$9</f>
        <v>9.5600000000000023</v>
      </c>
      <c r="CU37" s="4">
        <f t="shared" si="257"/>
        <v>8.7999999999999829</v>
      </c>
      <c r="CV37" s="4">
        <f t="shared" si="257"/>
        <v>8.7766666666666566</v>
      </c>
      <c r="CW37" s="4">
        <f t="shared" si="257"/>
        <v>7.460000000000008</v>
      </c>
      <c r="CX37" s="4">
        <f t="shared" si="257"/>
        <v>6.9666666666666544</v>
      </c>
      <c r="CY37" s="4">
        <f t="shared" si="257"/>
        <v>4.3866666666666703</v>
      </c>
      <c r="CZ37" s="4">
        <f t="shared" si="257"/>
        <v>3.2333333333333343</v>
      </c>
      <c r="DA37" s="4">
        <f t="shared" si="257"/>
        <v>8.7633333333333496</v>
      </c>
      <c r="DB37" s="4">
        <f t="shared" si="257"/>
        <v>8.0266666666666708</v>
      </c>
      <c r="DC37" s="4">
        <f t="shared" si="257"/>
        <v>9.7566666666666606</v>
      </c>
      <c r="DD37" s="4">
        <f t="shared" si="257"/>
        <v>7.6783333333333275</v>
      </c>
      <c r="DE37" s="4">
        <f t="shared" si="257"/>
        <v>9.1033333333333388</v>
      </c>
      <c r="DF37" s="4">
        <f t="shared" si="257"/>
        <v>9.0400000000000063</v>
      </c>
      <c r="DG37" s="4">
        <f t="shared" si="257"/>
        <v>10.460000000000008</v>
      </c>
      <c r="DH37" s="4">
        <f t="shared" si="257"/>
        <v>8.9266666666666623</v>
      </c>
      <c r="DI37" s="4">
        <f t="shared" si="257"/>
        <v>13.416666666666671</v>
      </c>
      <c r="DJ37" s="4">
        <f t="shared" si="257"/>
        <v>12.44896219310138</v>
      </c>
      <c r="DK37" s="4">
        <f t="shared" si="257"/>
        <v>9.4266666666666623</v>
      </c>
      <c r="DL37" s="4">
        <f t="shared" ref="DL37:DM37" si="258">DL16-DL$9</f>
        <v>9.5600000000000023</v>
      </c>
      <c r="DM37" s="4">
        <f t="shared" si="258"/>
        <v>15.449999999999989</v>
      </c>
      <c r="DN37" s="4">
        <f t="shared" ref="DN37:DO37" si="259">DN16-DN$9</f>
        <v>6.7000000000000028</v>
      </c>
      <c r="DO37" s="4">
        <f t="shared" si="259"/>
        <v>7.6500000000000057</v>
      </c>
      <c r="DP37" s="4">
        <f t="shared" ref="DP37:DR37" si="260">DP16-DP$9</f>
        <v>17.583333333333343</v>
      </c>
      <c r="DQ37" s="4">
        <f t="shared" si="260"/>
        <v>22.466666666666654</v>
      </c>
      <c r="DR37" s="4">
        <f t="shared" si="260"/>
        <v>24.240333333333339</v>
      </c>
      <c r="DS37" s="4">
        <f t="shared" ref="DS37:DT37" si="261">DS16-DS$9</f>
        <v>21.653333333333322</v>
      </c>
      <c r="DT37" s="4">
        <f t="shared" si="261"/>
        <v>28.600000000000009</v>
      </c>
      <c r="DU37" s="4">
        <f t="shared" ref="DU37:DV37" si="262">DU16-DU$9</f>
        <v>26.230000000000004</v>
      </c>
      <c r="DV37" s="4">
        <f t="shared" si="262"/>
        <v>34.876666666666679</v>
      </c>
      <c r="DW37" s="4">
        <f t="shared" ref="DW37:DX37" si="263">DW16-DW$9</f>
        <v>33.413333333333313</v>
      </c>
      <c r="DX37" s="4">
        <f t="shared" si="263"/>
        <v>25.969999999999985</v>
      </c>
      <c r="DY37" s="4">
        <f t="shared" ref="DY37:DZ37" si="264">DY16-DY$9</f>
        <v>22.110000000000014</v>
      </c>
      <c r="DZ37" s="4">
        <f t="shared" si="264"/>
        <v>28.423333333333332</v>
      </c>
      <c r="EA37" s="4">
        <f t="shared" ref="EA37" si="265">EA16-EA$9</f>
        <v>40.78</v>
      </c>
      <c r="EB37" s="4">
        <f t="shared" ref="EB37:EC37" si="266">EB16-EB$9</f>
        <v>45.823333333333338</v>
      </c>
      <c r="EC37" s="4">
        <f t="shared" si="266"/>
        <v>56.583333333333343</v>
      </c>
      <c r="ED37" s="4">
        <f t="shared" ref="ED37" si="267">ED16-ED$9</f>
        <v>46.76666666666668</v>
      </c>
      <c r="EE37" s="4">
        <f t="shared" si="226"/>
        <v>36.010000000000005</v>
      </c>
      <c r="EF37" s="4">
        <f t="shared" si="226"/>
        <v>26.473333333333315</v>
      </c>
      <c r="EG37" s="4">
        <f t="shared" ref="EG37:EH37" si="268">EG16-EG$9</f>
        <v>26.983333333333334</v>
      </c>
      <c r="EH37" s="4">
        <f t="shared" si="268"/>
        <v>22.533333333333331</v>
      </c>
      <c r="EI37" s="4">
        <f t="shared" ref="EI37:EJ37" si="269">EI16-EI$9</f>
        <v>27.023333333333312</v>
      </c>
      <c r="EJ37" s="4">
        <f t="shared" si="269"/>
        <v>21.800000000000011</v>
      </c>
      <c r="EK37" s="4">
        <f t="shared" ref="EK37:EL37" si="270">EK16-EK$9</f>
        <v>27.029999999999987</v>
      </c>
      <c r="EL37" s="4">
        <f t="shared" si="270"/>
        <v>31.853333333333339</v>
      </c>
      <c r="EM37" s="4">
        <f t="shared" ref="EM37:EN37" si="271">EM16-EM$9</f>
        <v>42.55</v>
      </c>
      <c r="EN37" s="4">
        <f t="shared" si="271"/>
        <v>32.873333333333349</v>
      </c>
      <c r="EO37" s="4">
        <f t="shared" ref="EO37:EP37" si="272">EO16-EO$9</f>
        <v>30.326666666666654</v>
      </c>
      <c r="EP37" s="4">
        <f t="shared" si="272"/>
        <v>12.370000000000005</v>
      </c>
      <c r="EQ37" s="4">
        <f t="shared" ref="EQ37:ER37" si="273">EQ16-EQ$9</f>
        <v>20.939999999999984</v>
      </c>
      <c r="ER37" s="4">
        <f t="shared" si="273"/>
        <v>22.226666666666674</v>
      </c>
      <c r="ES37" s="4">
        <f t="shared" ref="ES37" si="274">ES16-ES$9</f>
        <v>30.663333333333327</v>
      </c>
      <c r="ET37" s="4">
        <f t="shared" ref="ET37:EU37" si="275">ET16-ET$9</f>
        <v>32.620000000000005</v>
      </c>
      <c r="EU37" s="4">
        <f t="shared" si="275"/>
        <v>24.206666666666678</v>
      </c>
      <c r="EV37" s="4">
        <f t="shared" ref="EV37:EW37" si="276">EV16-EV$9</f>
        <v>29.5</v>
      </c>
      <c r="EW37" s="4">
        <f t="shared" si="276"/>
        <v>28.903333333333336</v>
      </c>
      <c r="EX37" s="4">
        <f t="shared" ref="EX37:EY37" si="277">EX16-EX$9</f>
        <v>31.950000000000003</v>
      </c>
      <c r="EY37" s="4">
        <f t="shared" si="277"/>
        <v>28.873333333333321</v>
      </c>
      <c r="EZ37" s="4">
        <f t="shared" ref="EZ37:FA37" si="278">EZ16-EZ$9</f>
        <v>26.779999999999987</v>
      </c>
      <c r="FA37" s="4">
        <f t="shared" si="278"/>
        <v>26.83</v>
      </c>
      <c r="FB37" s="4">
        <f t="shared" ref="FB37:FC37" si="279">FB16-FB$9</f>
        <v>21.453333333333333</v>
      </c>
      <c r="FC37" s="4">
        <f t="shared" si="279"/>
        <v>32.83</v>
      </c>
      <c r="FD37" s="4">
        <f t="shared" ref="FD37:FE37" si="280">FD16-FD$9</f>
        <v>23.64</v>
      </c>
      <c r="FE37" s="4">
        <f t="shared" si="280"/>
        <v>27.533333333333346</v>
      </c>
      <c r="FF37" s="4">
        <f t="shared" ref="FF37:FG37" si="281">FF16-FF$9</f>
        <v>24.223333333333329</v>
      </c>
      <c r="FG37" s="4">
        <f t="shared" si="281"/>
        <v>28.74666666666667</v>
      </c>
      <c r="FH37" s="4">
        <f t="shared" ref="FH37:FI37" si="282">FH16-FH$9</f>
        <v>33.319999999999993</v>
      </c>
      <c r="FI37" s="4">
        <f t="shared" si="282"/>
        <v>35.856666666666669</v>
      </c>
      <c r="FJ37" s="4">
        <f t="shared" ref="FJ37:FK37" si="283">FJ16-FJ$9</f>
        <v>31.416978998384494</v>
      </c>
      <c r="FK37" s="4">
        <f t="shared" si="283"/>
        <v>18.323333333333338</v>
      </c>
      <c r="FL37" s="4">
        <f t="shared" ref="FL37:FM37" si="284">FL16-FL$9</f>
        <v>14.790000000000006</v>
      </c>
      <c r="FM37" s="4">
        <f t="shared" si="284"/>
        <v>15.933333333333323</v>
      </c>
      <c r="FN37" s="4">
        <f t="shared" ref="FN37:FO37" si="285">FN16-FN$9</f>
        <v>17.89</v>
      </c>
      <c r="FO37" s="4">
        <f t="shared" si="285"/>
        <v>11.096666666666664</v>
      </c>
      <c r="FP37" s="4">
        <f t="shared" ref="FP37" si="286">FP16-FP$9</f>
        <v>19.622175243617633</v>
      </c>
      <c r="FQ37" s="4">
        <f t="shared" ref="FQ37" si="287">FQ16-FQ$9</f>
        <v>15.796666666666667</v>
      </c>
      <c r="FR37" s="4">
        <f t="shared" ref="FR37:FS37" si="288">FR16-FR$9</f>
        <v>10.473333333333329</v>
      </c>
      <c r="FS37" s="4">
        <f t="shared" si="288"/>
        <v>9.8966666666666612</v>
      </c>
      <c r="FT37" s="4">
        <f t="shared" ref="FT37:FU37" si="289">FT16-FT$9</f>
        <v>8.4700000000000131</v>
      </c>
      <c r="FU37" s="4">
        <f t="shared" si="289"/>
        <v>6.5599999999999881</v>
      </c>
      <c r="FV37" s="4">
        <f t="shared" ref="FV37:FW37" si="290">FV16-FV$9</f>
        <v>7.7433333333333394</v>
      </c>
      <c r="FW37" s="4">
        <f t="shared" si="290"/>
        <v>8.7333333333333343</v>
      </c>
      <c r="FX37" s="4">
        <f t="shared" ref="FX37:FY37" si="291">FX16-FX$9</f>
        <v>9.9500000000000028</v>
      </c>
      <c r="FY37" s="4">
        <f t="shared" si="291"/>
        <v>11.476666666666674</v>
      </c>
      <c r="FZ37" s="4">
        <f t="shared" ref="FZ37:GA37" si="292">FZ16-FZ$9</f>
        <v>8.3233333333333377</v>
      </c>
      <c r="GA37" s="4">
        <f t="shared" si="292"/>
        <v>6.1366666666666703</v>
      </c>
      <c r="GB37" s="4">
        <f t="shared" ref="GB37:GC37" si="293">GB16-GB$9</f>
        <v>12.326666666666668</v>
      </c>
      <c r="GC37" s="4">
        <f t="shared" si="293"/>
        <v>13.74666666666667</v>
      </c>
      <c r="GD37" s="4">
        <f t="shared" ref="GD37:GE37" si="294">GD16-GD$9</f>
        <v>10.806666666666672</v>
      </c>
      <c r="GE37" s="4">
        <f t="shared" si="294"/>
        <v>12.599999999999994</v>
      </c>
      <c r="GF37" s="4">
        <f t="shared" ref="GF37:GG37" si="295">GF16-GF$9</f>
        <v>12.930000000000007</v>
      </c>
      <c r="GG37" s="4">
        <f t="shared" si="295"/>
        <v>15.190000000000012</v>
      </c>
      <c r="GH37" s="4">
        <f t="shared" ref="GH37" si="296">GH16-GH$9</f>
        <v>17.940000000000012</v>
      </c>
      <c r="GI37" s="38">
        <f t="shared" si="54"/>
        <v>5.1837850391625251</v>
      </c>
      <c r="GJ37" s="38">
        <f t="shared" si="55"/>
        <v>27.998708094397468</v>
      </c>
      <c r="GK37" s="38">
        <f t="shared" si="91"/>
        <v>11.061111111111112</v>
      </c>
    </row>
    <row r="38" spans="2:193" ht="30" x14ac:dyDescent="0.25">
      <c r="B38" s="68">
        <f>'مبلغ فروش پالایشگاه های ایران'!$M$5</f>
        <v>0.4771828073097541</v>
      </c>
      <c r="C38" s="20" t="str">
        <f t="shared" si="56"/>
        <v>گازوئیل 10ppmگوگرد</v>
      </c>
      <c r="D38" s="21" t="str">
        <f t="shared" si="56"/>
        <v>فوب خلیج فارس</v>
      </c>
      <c r="E38" s="18"/>
      <c r="F38" s="18"/>
      <c r="G38" s="18"/>
      <c r="H38" s="18">
        <f t="shared" ref="H38:AM38" si="297">H17-H$6</f>
        <v>7.8599999999999994</v>
      </c>
      <c r="I38" s="18">
        <f t="shared" si="297"/>
        <v>0.51999999999999957</v>
      </c>
      <c r="J38" s="18">
        <f t="shared" si="297"/>
        <v>-2.9799999999999969</v>
      </c>
      <c r="K38" s="18">
        <f t="shared" si="297"/>
        <v>-1.9999999999999574E-2</v>
      </c>
      <c r="L38" s="18">
        <f t="shared" si="297"/>
        <v>0.37000000000000099</v>
      </c>
      <c r="M38" s="18">
        <f t="shared" si="297"/>
        <v>-4.9199999999999982</v>
      </c>
      <c r="N38" s="18">
        <f t="shared" si="297"/>
        <v>-8.009999999999998</v>
      </c>
      <c r="O38" s="18">
        <f t="shared" si="297"/>
        <v>-6.5599999999999987</v>
      </c>
      <c r="P38" s="18">
        <f t="shared" si="297"/>
        <v>-5.360000000000003</v>
      </c>
      <c r="Q38" s="18">
        <f t="shared" si="297"/>
        <v>-10.36</v>
      </c>
      <c r="R38" s="18">
        <f t="shared" si="297"/>
        <v>-10.629999999999999</v>
      </c>
      <c r="S38" s="18">
        <f t="shared" si="297"/>
        <v>-10.040000000000003</v>
      </c>
      <c r="T38" s="18">
        <f t="shared" si="297"/>
        <v>-0.37000000000000099</v>
      </c>
      <c r="U38" s="18">
        <f t="shared" si="297"/>
        <v>-0.36999999999999744</v>
      </c>
      <c r="V38" s="18">
        <f t="shared" si="297"/>
        <v>-1.720000000000006</v>
      </c>
      <c r="W38" s="18">
        <f t="shared" si="297"/>
        <v>-0.14000000000000057</v>
      </c>
      <c r="X38" s="18">
        <f t="shared" si="297"/>
        <v>4.0200000000000031</v>
      </c>
      <c r="Y38" s="18">
        <f t="shared" si="297"/>
        <v>3.730000000000004</v>
      </c>
      <c r="Z38" s="18">
        <f t="shared" si="297"/>
        <v>5.6899999999999977</v>
      </c>
      <c r="AA38" s="18">
        <f t="shared" si="297"/>
        <v>5.7800000000000011</v>
      </c>
      <c r="AB38" s="18">
        <f t="shared" si="297"/>
        <v>5.7999999999999972</v>
      </c>
      <c r="AC38" s="18">
        <f t="shared" si="297"/>
        <v>4.9699999999999989</v>
      </c>
      <c r="AD38" s="18">
        <f t="shared" si="297"/>
        <v>5.07</v>
      </c>
      <c r="AE38" s="18">
        <f t="shared" si="297"/>
        <v>5.0600000000000023</v>
      </c>
      <c r="AF38" s="18">
        <f t="shared" si="297"/>
        <v>3.9399999999999977</v>
      </c>
      <c r="AG38" s="18">
        <f t="shared" si="297"/>
        <v>1.759999999999998</v>
      </c>
      <c r="AH38" s="18">
        <f t="shared" si="297"/>
        <v>1.1799999999999997</v>
      </c>
      <c r="AI38" s="18">
        <f t="shared" si="297"/>
        <v>0.89999999999999858</v>
      </c>
      <c r="AJ38" s="18">
        <f t="shared" si="297"/>
        <v>-0.11999999999999744</v>
      </c>
      <c r="AK38" s="18">
        <f t="shared" si="297"/>
        <v>-0.72999999999999687</v>
      </c>
      <c r="AL38" s="18">
        <f t="shared" si="297"/>
        <v>0.76999999999999602</v>
      </c>
      <c r="AM38" s="18">
        <f t="shared" si="297"/>
        <v>2.8400000000000034</v>
      </c>
      <c r="AN38" s="18">
        <f t="shared" ref="AN38:BM38" si="298">AN17-AN$6</f>
        <v>0.94999999999999574</v>
      </c>
      <c r="AO38" s="18">
        <f t="shared" si="298"/>
        <v>-0.18999999999999773</v>
      </c>
      <c r="AP38" s="18">
        <f t="shared" si="298"/>
        <v>1.6300000000000026</v>
      </c>
      <c r="AQ38" s="18">
        <f t="shared" si="298"/>
        <v>0.79000000000000625</v>
      </c>
      <c r="AR38" s="19">
        <f t="shared" si="298"/>
        <v>0.77000000000000313</v>
      </c>
      <c r="AS38" s="18">
        <f t="shared" si="298"/>
        <v>-1.4499999999999957</v>
      </c>
      <c r="AT38" s="18">
        <f t="shared" si="298"/>
        <v>2.6099999999999994</v>
      </c>
      <c r="AU38" s="18">
        <f t="shared" si="298"/>
        <v>3.2700000000000031</v>
      </c>
      <c r="AV38" s="18">
        <f t="shared" si="298"/>
        <v>1.9399999999999977</v>
      </c>
      <c r="AW38" s="19">
        <f t="shared" si="298"/>
        <v>3.3900000000000006</v>
      </c>
      <c r="AX38" s="19">
        <f t="shared" si="298"/>
        <v>3.8400000000000034</v>
      </c>
      <c r="AY38" s="18">
        <f t="shared" si="298"/>
        <v>3.1200000000000045</v>
      </c>
      <c r="AZ38" s="18">
        <f t="shared" si="298"/>
        <v>2.6200000000000045</v>
      </c>
      <c r="BA38" s="19">
        <f t="shared" si="298"/>
        <v>4.1700000000000017</v>
      </c>
      <c r="BB38" s="19">
        <f t="shared" si="298"/>
        <v>3.279999999999994</v>
      </c>
      <c r="BC38" s="19">
        <f t="shared" si="298"/>
        <v>5.3399999999999963</v>
      </c>
      <c r="BD38" s="19">
        <f t="shared" si="298"/>
        <v>2.3200000000000003</v>
      </c>
      <c r="BE38" s="19">
        <f t="shared" si="298"/>
        <v>3.8900000000000006</v>
      </c>
      <c r="BF38" s="19">
        <f t="shared" si="298"/>
        <v>4.07</v>
      </c>
      <c r="BG38" s="19">
        <f t="shared" si="298"/>
        <v>6.759999999999998</v>
      </c>
      <c r="BH38" s="19">
        <f t="shared" si="298"/>
        <v>4.3199999999999932</v>
      </c>
      <c r="BI38" s="19">
        <f t="shared" si="298"/>
        <v>3.3899999999999935</v>
      </c>
      <c r="BJ38" s="19">
        <f t="shared" si="298"/>
        <v>4.3899999999999935</v>
      </c>
      <c r="BK38" s="19">
        <f t="shared" si="298"/>
        <v>2.269999999999996</v>
      </c>
      <c r="BL38" s="19">
        <f t="shared" si="298"/>
        <v>3.4300000000000068</v>
      </c>
      <c r="BM38" s="19">
        <f t="shared" si="298"/>
        <v>2.6000000000000085</v>
      </c>
      <c r="BN38" s="4">
        <f t="shared" ref="BN38:CS38" si="299">BN17-BN$9</f>
        <v>0.76500000000000767</v>
      </c>
      <c r="BO38" s="4">
        <f t="shared" si="299"/>
        <v>-0.19000000000000483</v>
      </c>
      <c r="BP38" s="4">
        <f t="shared" si="299"/>
        <v>-0.93666666666666742</v>
      </c>
      <c r="BQ38" s="4">
        <f t="shared" si="299"/>
        <v>2.5500000000000043</v>
      </c>
      <c r="BR38" s="4">
        <f t="shared" si="299"/>
        <v>2.5616666666666674</v>
      </c>
      <c r="BS38" s="4">
        <f t="shared" si="299"/>
        <v>4.1733333333333249</v>
      </c>
      <c r="BT38" s="4">
        <f t="shared" si="299"/>
        <v>5.9863333333333486</v>
      </c>
      <c r="BU38" s="4">
        <f t="shared" si="299"/>
        <v>5.1820000000000022</v>
      </c>
      <c r="BV38" s="4">
        <f t="shared" si="299"/>
        <v>4.1546666666666567</v>
      </c>
      <c r="BW38" s="4">
        <f t="shared" si="299"/>
        <v>3.7216666666666782</v>
      </c>
      <c r="BX38" s="4">
        <f t="shared" si="299"/>
        <v>3.8873333333333449</v>
      </c>
      <c r="BY38" s="4">
        <f t="shared" si="299"/>
        <v>6.0613333333333372</v>
      </c>
      <c r="BZ38" s="4">
        <f t="shared" si="299"/>
        <v>5.2963333333333367</v>
      </c>
      <c r="CA38" s="4">
        <f t="shared" si="299"/>
        <v>5.2569999999999908</v>
      </c>
      <c r="CB38" s="4">
        <f t="shared" si="299"/>
        <v>4.8320000000000078</v>
      </c>
      <c r="CC38" s="4">
        <f t="shared" si="299"/>
        <v>4.5766666666666538</v>
      </c>
      <c r="CD38" s="4">
        <f t="shared" si="299"/>
        <v>4.9920000000000044</v>
      </c>
      <c r="CE38" s="4">
        <f t="shared" si="299"/>
        <v>5.2613333333333259</v>
      </c>
      <c r="CF38" s="4">
        <f t="shared" si="299"/>
        <v>5.4783333333333246</v>
      </c>
      <c r="CG38" s="4">
        <f t="shared" si="299"/>
        <v>4.5503333333333273</v>
      </c>
      <c r="CH38" s="4">
        <f t="shared" si="299"/>
        <v>4.2480000000000189</v>
      </c>
      <c r="CI38" s="4">
        <f t="shared" si="299"/>
        <v>5.3356666666666541</v>
      </c>
      <c r="CJ38" s="4">
        <f t="shared" si="299"/>
        <v>5.7456666666666791</v>
      </c>
      <c r="CK38" s="4">
        <f t="shared" si="299"/>
        <v>4.1126666666666409</v>
      </c>
      <c r="CL38" s="4">
        <f t="shared" si="299"/>
        <v>3.6500000000000057</v>
      </c>
      <c r="CM38" s="4">
        <f t="shared" si="299"/>
        <v>5.349000000000018</v>
      </c>
      <c r="CN38" s="4">
        <f t="shared" si="299"/>
        <v>7.3000000000000114</v>
      </c>
      <c r="CO38" s="4">
        <f t="shared" si="299"/>
        <v>6.5560000000000116</v>
      </c>
      <c r="CP38" s="4">
        <f t="shared" si="299"/>
        <v>8.4539999999999935</v>
      </c>
      <c r="CQ38" s="4">
        <f t="shared" si="299"/>
        <v>9.0736666666666537</v>
      </c>
      <c r="CR38" s="4">
        <f t="shared" si="299"/>
        <v>10.219333333333338</v>
      </c>
      <c r="CS38" s="4">
        <f t="shared" si="299"/>
        <v>7.9833333333333343</v>
      </c>
      <c r="CT38" s="4">
        <f t="shared" ref="CT38:DK38" si="300">CT17-CT$9</f>
        <v>12.290000000000006</v>
      </c>
      <c r="CU38" s="4">
        <f t="shared" si="300"/>
        <v>10.879999999999995</v>
      </c>
      <c r="CV38" s="4">
        <f t="shared" si="300"/>
        <v>10.666666666666657</v>
      </c>
      <c r="CW38" s="4">
        <f t="shared" si="300"/>
        <v>9.9200000000000017</v>
      </c>
      <c r="CX38" s="4">
        <f t="shared" si="300"/>
        <v>9.3266666666666538</v>
      </c>
      <c r="CY38" s="4">
        <f t="shared" si="300"/>
        <v>6.806666666666672</v>
      </c>
      <c r="CZ38" s="4">
        <f t="shared" si="300"/>
        <v>5.4733333333333434</v>
      </c>
      <c r="DA38" s="4">
        <f t="shared" si="300"/>
        <v>10.753333333333345</v>
      </c>
      <c r="DB38" s="4">
        <f t="shared" si="300"/>
        <v>10.036666666666662</v>
      </c>
      <c r="DC38" s="4">
        <f t="shared" si="300"/>
        <v>11.086666666666659</v>
      </c>
      <c r="DD38" s="4">
        <f t="shared" si="300"/>
        <v>10.178333333333327</v>
      </c>
      <c r="DE38" s="4">
        <f t="shared" si="300"/>
        <v>12.663333333333341</v>
      </c>
      <c r="DF38" s="4">
        <f t="shared" si="300"/>
        <v>12.050000000000011</v>
      </c>
      <c r="DG38" s="4">
        <f t="shared" si="300"/>
        <v>13.550000000000011</v>
      </c>
      <c r="DH38" s="4">
        <f t="shared" si="300"/>
        <v>12.526666666666657</v>
      </c>
      <c r="DI38" s="4">
        <f t="shared" si="300"/>
        <v>17.416666666666671</v>
      </c>
      <c r="DJ38" s="4">
        <f t="shared" si="300"/>
        <v>15.708962193101371</v>
      </c>
      <c r="DK38" s="4">
        <f t="shared" si="300"/>
        <v>13.446666666666673</v>
      </c>
      <c r="DL38" s="4">
        <f t="shared" ref="DL38:DM38" si="301">DL17-DL$9</f>
        <v>14.329999999999998</v>
      </c>
      <c r="DM38" s="4">
        <f t="shared" si="301"/>
        <v>20.249999999999986</v>
      </c>
      <c r="DN38" s="4">
        <f t="shared" ref="DN38:DO38" si="302">DN17-DN$9</f>
        <v>18.009999999999991</v>
      </c>
      <c r="DO38" s="4">
        <f t="shared" si="302"/>
        <v>18.79000000000002</v>
      </c>
      <c r="DP38" s="4">
        <f t="shared" ref="DP38:DR38" si="303">DP17-DP$9</f>
        <v>24.343333333333334</v>
      </c>
      <c r="DQ38" s="4">
        <f t="shared" si="303"/>
        <v>29.016666666666666</v>
      </c>
      <c r="DR38" s="4">
        <f t="shared" si="303"/>
        <v>29.710333333333338</v>
      </c>
      <c r="DS38" s="4">
        <f t="shared" ref="DS38:DT38" si="304">DS17-DS$9</f>
        <v>34.773333333333341</v>
      </c>
      <c r="DT38" s="4">
        <f t="shared" si="304"/>
        <v>44.8</v>
      </c>
      <c r="DU38" s="4">
        <f t="shared" ref="DU38:DV38" si="305">DU17-DU$9</f>
        <v>42.11</v>
      </c>
      <c r="DV38" s="4">
        <f t="shared" si="305"/>
        <v>49.336666666666659</v>
      </c>
      <c r="DW38" s="4">
        <f t="shared" ref="DW38:DX38" si="306">DW17-DW$9</f>
        <v>45.193333333333314</v>
      </c>
      <c r="DX38" s="4">
        <f t="shared" si="306"/>
        <v>38.939999999999984</v>
      </c>
      <c r="DY38" s="4">
        <f t="shared" ref="DY38:DZ38" si="307">DY17-DY$9</f>
        <v>31.420000000000016</v>
      </c>
      <c r="DZ38" s="4">
        <f t="shared" si="307"/>
        <v>37.663333333333341</v>
      </c>
      <c r="EA38" s="4">
        <f t="shared" ref="EA38" si="308">EA17-EA$9</f>
        <v>50.960000000000008</v>
      </c>
      <c r="EB38" s="4">
        <f t="shared" ref="EB38:EC38" si="309">EB17-EB$9</f>
        <v>56.013333333333335</v>
      </c>
      <c r="EC38" s="4">
        <f t="shared" si="309"/>
        <v>68.173333333333346</v>
      </c>
      <c r="ED38" s="4">
        <f t="shared" ref="ED38" si="310">ED17-ED$9</f>
        <v>64.76666666666668</v>
      </c>
      <c r="EE38" s="4">
        <f t="shared" si="226"/>
        <v>50.340000000000018</v>
      </c>
      <c r="EF38" s="4">
        <f t="shared" si="226"/>
        <v>39.933333333333323</v>
      </c>
      <c r="EG38" s="4">
        <f t="shared" ref="EG38:EH38" si="311">EG17-EG$9</f>
        <v>36.003333333333316</v>
      </c>
      <c r="EH38" s="4">
        <f t="shared" si="311"/>
        <v>30.183333333333323</v>
      </c>
      <c r="EI38" s="4">
        <f t="shared" ref="EI38:EJ38" si="312">EI17-EI$9</f>
        <v>35.033333333333331</v>
      </c>
      <c r="EJ38" s="4">
        <f t="shared" si="312"/>
        <v>29.820000000000007</v>
      </c>
      <c r="EK38" s="4">
        <f t="shared" ref="EK38:EL38" si="313">EK17-EK$9</f>
        <v>33.399999999999991</v>
      </c>
      <c r="EL38" s="4">
        <f t="shared" si="313"/>
        <v>38.403333333333336</v>
      </c>
      <c r="EM38" s="4">
        <f t="shared" ref="EM38:EN38" si="314">EM17-EM$9</f>
        <v>49.209999999999994</v>
      </c>
      <c r="EN38" s="4">
        <f t="shared" si="314"/>
        <v>40.143333333333359</v>
      </c>
      <c r="EO38" s="4">
        <f t="shared" ref="EO38:EP38" si="315">EO17-EO$9</f>
        <v>39.256666666666646</v>
      </c>
      <c r="EP38" s="4">
        <f t="shared" si="315"/>
        <v>18.870000000000005</v>
      </c>
      <c r="EQ38" s="4">
        <f t="shared" ref="EQ38:ER38" si="316">EQ17-EQ$9</f>
        <v>29.379999999999981</v>
      </c>
      <c r="ER38" s="4">
        <f t="shared" si="316"/>
        <v>30.426666666666677</v>
      </c>
      <c r="ES38" s="4">
        <f t="shared" ref="ES38" si="317">ES17-ES$9</f>
        <v>46.753333333333316</v>
      </c>
      <c r="ET38" s="4">
        <f t="shared" ref="ET38:EU38" si="318">ET17-ET$9</f>
        <v>45.91</v>
      </c>
      <c r="EU38" s="4">
        <f t="shared" si="318"/>
        <v>37.756666666666675</v>
      </c>
      <c r="EV38" s="4">
        <f t="shared" ref="EV38:EW38" si="319">EV17-EV$9</f>
        <v>42.879999999999995</v>
      </c>
      <c r="EW38" s="4">
        <f t="shared" si="319"/>
        <v>38.413333333333341</v>
      </c>
      <c r="EX38" s="4">
        <f t="shared" ref="EX38:EY38" si="320">EX17-EX$9</f>
        <v>38.709999999999994</v>
      </c>
      <c r="EY38" s="4">
        <f t="shared" si="320"/>
        <v>35.293333333333322</v>
      </c>
      <c r="EZ38" s="4">
        <f t="shared" ref="EZ38:FA38" si="321">EZ17-EZ$9</f>
        <v>29.009999999999991</v>
      </c>
      <c r="FA38" s="4">
        <f t="shared" si="321"/>
        <v>30.28</v>
      </c>
      <c r="FB38" s="4">
        <f t="shared" ref="FB38:FC38" si="322">FB17-FB$9</f>
        <v>25.803333333333342</v>
      </c>
      <c r="FC38" s="4">
        <f t="shared" si="322"/>
        <v>37.019999999999996</v>
      </c>
      <c r="FD38" s="4">
        <f t="shared" ref="FD38:FE38" si="323">FD17-FD$9</f>
        <v>25.260000000000005</v>
      </c>
      <c r="FE38" s="4">
        <f t="shared" si="323"/>
        <v>27.613333333333344</v>
      </c>
      <c r="FF38" s="4">
        <f t="shared" ref="FF38:FG38" si="324">FF17-FF$9</f>
        <v>24.423333333333332</v>
      </c>
      <c r="FG38" s="4">
        <f t="shared" si="324"/>
        <v>30.926666666666662</v>
      </c>
      <c r="FH38" s="4">
        <f t="shared" ref="FH38:FI38" si="325">FH17-FH$9</f>
        <v>34.019999999999996</v>
      </c>
      <c r="FI38" s="4">
        <f t="shared" si="325"/>
        <v>35.846666666666664</v>
      </c>
      <c r="FJ38" s="4">
        <f t="shared" ref="FJ38:FK38" si="326">FJ17-FJ$9</f>
        <v>29.746978998384492</v>
      </c>
      <c r="FK38" s="4">
        <f t="shared" si="326"/>
        <v>19.423333333333332</v>
      </c>
      <c r="FL38" s="4">
        <f t="shared" ref="FL38:FM38" si="327">FL17-FL$9</f>
        <v>16.78</v>
      </c>
      <c r="FM38" s="4">
        <f t="shared" si="327"/>
        <v>17.59333333333332</v>
      </c>
      <c r="FN38" s="4">
        <f t="shared" ref="FN38:FO38" si="328">FN17-FN$9</f>
        <v>20.799999999999997</v>
      </c>
      <c r="FO38" s="4">
        <f t="shared" si="328"/>
        <v>14.796666666666667</v>
      </c>
      <c r="FP38" s="4">
        <f t="shared" ref="FP38" si="329">FP17-FP$9</f>
        <v>23.562175243617631</v>
      </c>
      <c r="FQ38" s="4">
        <f t="shared" ref="FQ38" si="330">FQ17-FQ$9</f>
        <v>19.816666666666663</v>
      </c>
      <c r="FR38" s="4">
        <f t="shared" ref="FR38:FS38" si="331">FR17-FR$9</f>
        <v>15.453333333333333</v>
      </c>
      <c r="FS38" s="4">
        <f t="shared" si="331"/>
        <v>13.836666666666659</v>
      </c>
      <c r="FT38" s="4">
        <f t="shared" ref="FT38:FU38" si="332">FT17-FT$9</f>
        <v>9.9500000000000171</v>
      </c>
      <c r="FU38" s="4">
        <f t="shared" si="332"/>
        <v>7.2099999999999937</v>
      </c>
      <c r="FV38" s="4">
        <f t="shared" ref="FV38:FW38" si="333">FV17-FV$9</f>
        <v>7.5233333333333405</v>
      </c>
      <c r="FW38" s="4">
        <f t="shared" si="333"/>
        <v>7.88333333333334</v>
      </c>
      <c r="FX38" s="4">
        <f t="shared" ref="FX38:FY38" si="334">FX17-FX$9</f>
        <v>9.7600000000000051</v>
      </c>
      <c r="FY38" s="4">
        <f t="shared" si="334"/>
        <v>12.846666666666678</v>
      </c>
      <c r="FZ38" s="4">
        <f t="shared" ref="FZ38:GA38" si="335">FZ17-FZ$9</f>
        <v>9.9633333333333383</v>
      </c>
      <c r="GA38" s="4">
        <f t="shared" si="335"/>
        <v>8.1066666666666691</v>
      </c>
      <c r="GB38" s="4">
        <f t="shared" ref="GB38:GC38" si="336">GB17-GB$9</f>
        <v>14.526666666666671</v>
      </c>
      <c r="GC38" s="4">
        <f t="shared" si="336"/>
        <v>15.806666666666672</v>
      </c>
      <c r="GD38" s="4">
        <f t="shared" ref="GD38:GE38" si="337">GD17-GD$9</f>
        <v>12.776666666666671</v>
      </c>
      <c r="GE38" s="4">
        <f t="shared" si="337"/>
        <v>14.060000000000002</v>
      </c>
      <c r="GF38" s="4">
        <f t="shared" ref="GF38:GG38" si="338">GF17-GF$9</f>
        <v>15.830000000000013</v>
      </c>
      <c r="GG38" s="4">
        <f t="shared" si="338"/>
        <v>18.100000000000009</v>
      </c>
      <c r="GH38" s="4">
        <f t="shared" ref="GH38" si="339">GH17-GH$9</f>
        <v>20.760000000000005</v>
      </c>
      <c r="GI38" s="38">
        <f t="shared" si="54"/>
        <v>8.2016421820196683</v>
      </c>
      <c r="GJ38" s="38">
        <f t="shared" si="55"/>
        <v>35.613515786705157</v>
      </c>
      <c r="GK38" s="38">
        <f t="shared" si="91"/>
        <v>13.011666666666672</v>
      </c>
    </row>
    <row r="39" spans="2:193" ht="30" x14ac:dyDescent="0.25">
      <c r="B39" s="68"/>
      <c r="C39" s="20" t="str">
        <f t="shared" si="56"/>
        <v>گازوئیل 50ppmگوگرد</v>
      </c>
      <c r="D39" s="21" t="str">
        <f t="shared" si="56"/>
        <v>فوب خلیج فارس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9"/>
      <c r="AS39" s="18"/>
      <c r="AT39" s="18"/>
      <c r="AU39" s="18"/>
      <c r="AV39" s="18"/>
      <c r="AW39" s="19"/>
      <c r="AX39" s="19"/>
      <c r="AY39" s="18"/>
      <c r="AZ39" s="18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4">
        <f t="shared" ref="BN39:CS39" si="340">BN18-BN$9</f>
        <v>0.66499999999999915</v>
      </c>
      <c r="BO39" s="4">
        <f t="shared" si="340"/>
        <v>-0.29000000000000625</v>
      </c>
      <c r="BP39" s="4">
        <f t="shared" si="340"/>
        <v>-0.99666666666666259</v>
      </c>
      <c r="BQ39" s="4">
        <f t="shared" si="340"/>
        <v>2.4500000000000099</v>
      </c>
      <c r="BR39" s="4">
        <f t="shared" si="340"/>
        <v>2.4616666666666731</v>
      </c>
      <c r="BS39" s="4">
        <f t="shared" si="340"/>
        <v>4.0733333333333306</v>
      </c>
      <c r="BT39" s="4">
        <f t="shared" si="340"/>
        <v>5.8863333333333401</v>
      </c>
      <c r="BU39" s="4">
        <f t="shared" si="340"/>
        <v>5.0819999999999936</v>
      </c>
      <c r="BV39" s="4">
        <f t="shared" si="340"/>
        <v>4.0546666666666482</v>
      </c>
      <c r="BW39" s="4">
        <f t="shared" si="340"/>
        <v>3.6216666666666839</v>
      </c>
      <c r="BX39" s="4">
        <f t="shared" si="340"/>
        <v>3.7873333333333363</v>
      </c>
      <c r="BY39" s="4">
        <f t="shared" si="340"/>
        <v>5.9613333333333287</v>
      </c>
      <c r="BZ39" s="4">
        <f t="shared" si="340"/>
        <v>5.1963333333333281</v>
      </c>
      <c r="CA39" s="4">
        <f t="shared" si="340"/>
        <v>5.1569999999999965</v>
      </c>
      <c r="CB39" s="4">
        <f t="shared" si="340"/>
        <v>4.7319999999999993</v>
      </c>
      <c r="CC39" s="4">
        <f t="shared" si="340"/>
        <v>4.4766666666666453</v>
      </c>
      <c r="CD39" s="4">
        <f t="shared" si="340"/>
        <v>4.8920000000000101</v>
      </c>
      <c r="CE39" s="4">
        <f t="shared" si="340"/>
        <v>5.1613333333333316</v>
      </c>
      <c r="CF39" s="4">
        <f t="shared" si="340"/>
        <v>5.3783333333333303</v>
      </c>
      <c r="CG39" s="4">
        <f t="shared" si="340"/>
        <v>4.450333333333333</v>
      </c>
      <c r="CH39" s="4">
        <f t="shared" si="340"/>
        <v>4.1480000000000103</v>
      </c>
      <c r="CI39" s="4">
        <f t="shared" si="340"/>
        <v>5.2356666666666598</v>
      </c>
      <c r="CJ39" s="4">
        <f t="shared" si="340"/>
        <v>5.6456666666666706</v>
      </c>
      <c r="CK39" s="4">
        <f t="shared" si="340"/>
        <v>4.0126666666666466</v>
      </c>
      <c r="CL39" s="4">
        <f t="shared" si="340"/>
        <v>3.5499999999999972</v>
      </c>
      <c r="CM39" s="4">
        <f t="shared" si="340"/>
        <v>5.2490000000000094</v>
      </c>
      <c r="CN39" s="4">
        <f t="shared" si="340"/>
        <v>7.1500000000000057</v>
      </c>
      <c r="CO39" s="4">
        <f t="shared" si="340"/>
        <v>6.4060000000000059</v>
      </c>
      <c r="CP39" s="4">
        <f t="shared" si="340"/>
        <v>8.3439999999999941</v>
      </c>
      <c r="CQ39" s="4">
        <f t="shared" si="340"/>
        <v>8.9236666666666622</v>
      </c>
      <c r="CR39" s="4">
        <f t="shared" si="340"/>
        <v>10.069333333333347</v>
      </c>
      <c r="CS39" s="4">
        <f t="shared" si="340"/>
        <v>7.8333333333333428</v>
      </c>
      <c r="CT39" s="4">
        <f t="shared" ref="CT39:DK39" si="341">CT18-CT$9</f>
        <v>12.14</v>
      </c>
      <c r="CU39" s="4">
        <f t="shared" si="341"/>
        <v>10.789999999999992</v>
      </c>
      <c r="CV39" s="4">
        <f t="shared" si="341"/>
        <v>10.566666666666663</v>
      </c>
      <c r="CW39" s="4">
        <f t="shared" si="341"/>
        <v>9.8200000000000074</v>
      </c>
      <c r="CX39" s="4">
        <f t="shared" si="341"/>
        <v>9.2266666666666453</v>
      </c>
      <c r="CY39" s="4">
        <f t="shared" si="341"/>
        <v>6.7066666666666777</v>
      </c>
      <c r="CZ39" s="4">
        <f t="shared" si="341"/>
        <v>5.3733333333333348</v>
      </c>
      <c r="DA39" s="4">
        <f t="shared" si="341"/>
        <v>10.65333333333335</v>
      </c>
      <c r="DB39" s="4">
        <f t="shared" si="341"/>
        <v>9.9366666666666674</v>
      </c>
      <c r="DC39" s="4">
        <f t="shared" si="341"/>
        <v>10.986666666666665</v>
      </c>
      <c r="DD39" s="4">
        <f t="shared" si="341"/>
        <v>10.078333333333333</v>
      </c>
      <c r="DE39" s="4">
        <f t="shared" si="341"/>
        <v>12.563333333333347</v>
      </c>
      <c r="DF39" s="4">
        <f t="shared" si="341"/>
        <v>11.950000000000003</v>
      </c>
      <c r="DG39" s="4">
        <f t="shared" si="341"/>
        <v>13.400000000000006</v>
      </c>
      <c r="DH39" s="4">
        <f t="shared" si="341"/>
        <v>12.376666666666651</v>
      </c>
      <c r="DI39" s="4">
        <f t="shared" si="341"/>
        <v>17.26666666666668</v>
      </c>
      <c r="DJ39" s="4">
        <f t="shared" si="341"/>
        <v>15.55896219310138</v>
      </c>
      <c r="DK39" s="4">
        <f t="shared" si="341"/>
        <v>13.296666666666667</v>
      </c>
      <c r="DL39" s="4">
        <f t="shared" ref="DL39:DM39" si="342">DL18-DL$9</f>
        <v>14.179999999999993</v>
      </c>
      <c r="DM39" s="4">
        <f t="shared" si="342"/>
        <v>20.099999999999994</v>
      </c>
      <c r="DN39" s="4">
        <f t="shared" ref="DN39:DO39" si="343">DN18-DN$9</f>
        <v>17.659999999999997</v>
      </c>
      <c r="DO39" s="4">
        <f t="shared" si="343"/>
        <v>17.879999999999995</v>
      </c>
      <c r="DP39" s="4">
        <f t="shared" ref="DP39:DR39" si="344">DP18-DP$9</f>
        <v>23.893333333333345</v>
      </c>
      <c r="DQ39" s="4">
        <f t="shared" si="344"/>
        <v>28.416666666666671</v>
      </c>
      <c r="DR39" s="4">
        <f t="shared" si="344"/>
        <v>29.060333333333332</v>
      </c>
      <c r="DS39" s="4">
        <f t="shared" ref="DS39:DT39" si="345">DS18-DS$9</f>
        <v>34.073333333333323</v>
      </c>
      <c r="DT39" s="4">
        <f t="shared" si="345"/>
        <v>44.40000000000002</v>
      </c>
      <c r="DU39" s="4">
        <f t="shared" ref="DU39:DV39" si="346">DU18-DU$9</f>
        <v>41.909999999999982</v>
      </c>
      <c r="DV39" s="4">
        <f t="shared" si="346"/>
        <v>49.186666666666682</v>
      </c>
      <c r="DW39" s="4">
        <f t="shared" ref="DW39:DX39" si="347">DW18-DW$9</f>
        <v>45.043333333333337</v>
      </c>
      <c r="DX39" s="4">
        <f t="shared" si="347"/>
        <v>38.89</v>
      </c>
      <c r="DY39" s="4">
        <f t="shared" ref="DY39:DZ39" si="348">DY18-DY$9</f>
        <v>31.370000000000005</v>
      </c>
      <c r="DZ39" s="4">
        <f t="shared" si="348"/>
        <v>37.61333333333333</v>
      </c>
      <c r="EA39" s="4">
        <f t="shared" ref="EA39" si="349">EA18-EA$9</f>
        <v>50.91</v>
      </c>
      <c r="EB39" s="4">
        <f t="shared" ref="EB39:EC39" si="350">EB18-EB$9</f>
        <v>55.913333333333341</v>
      </c>
      <c r="EC39" s="4">
        <f t="shared" si="350"/>
        <v>68.073333333333352</v>
      </c>
      <c r="ED39" s="4">
        <f t="shared" ref="ED39" si="351">ED18-ED$9</f>
        <v>64.566666666666663</v>
      </c>
      <c r="EE39" s="4">
        <f t="shared" si="226"/>
        <v>49.840000000000018</v>
      </c>
      <c r="EF39" s="4">
        <f t="shared" si="226"/>
        <v>39.433333333333323</v>
      </c>
      <c r="EG39" s="4">
        <f t="shared" ref="EG39:EH39" si="352">EG18-EG$9</f>
        <v>35.503333333333316</v>
      </c>
      <c r="EH39" s="4">
        <f t="shared" si="352"/>
        <v>29.683333333333323</v>
      </c>
      <c r="EI39" s="4">
        <f t="shared" ref="EI39:EJ39" si="353">EI18-EI$9</f>
        <v>34.533333333333331</v>
      </c>
      <c r="EJ39" s="4">
        <f t="shared" si="353"/>
        <v>29.320000000000007</v>
      </c>
      <c r="EK39" s="4">
        <f t="shared" ref="EK39:EL39" si="354">EK18-EK$9</f>
        <v>32.899999999999991</v>
      </c>
      <c r="EL39" s="4">
        <f t="shared" si="354"/>
        <v>37.903333333333336</v>
      </c>
      <c r="EM39" s="4">
        <f t="shared" ref="EM39:EN39" si="355">EM18-EM$9</f>
        <v>48.709999999999994</v>
      </c>
      <c r="EN39" s="4">
        <f t="shared" si="355"/>
        <v>39.543333333333337</v>
      </c>
      <c r="EO39" s="4">
        <f t="shared" ref="EO39:EP39" si="356">EO18-EO$9</f>
        <v>38.806666666666658</v>
      </c>
      <c r="EP39" s="4">
        <f t="shared" si="356"/>
        <v>18.420000000000002</v>
      </c>
      <c r="EQ39" s="4">
        <f t="shared" ref="EQ39:ER39" si="357">EQ18-EQ$9</f>
        <v>28.979999999999976</v>
      </c>
      <c r="ER39" s="4">
        <f t="shared" si="357"/>
        <v>30.026666666666671</v>
      </c>
      <c r="ES39" s="4">
        <f t="shared" ref="ES39" si="358">ES18-ES$9</f>
        <v>46.353333333333339</v>
      </c>
      <c r="ET39" s="4">
        <f t="shared" ref="ET39:EU39" si="359">ET18-ET$9</f>
        <v>45.259999999999991</v>
      </c>
      <c r="EU39" s="4">
        <f t="shared" si="359"/>
        <v>36.856666666666669</v>
      </c>
      <c r="EV39" s="4">
        <f t="shared" ref="EV39" si="360">EV18-EV$9</f>
        <v>41.980000000000018</v>
      </c>
      <c r="EW39" s="4">
        <f t="shared" ref="EW39:FB39" si="361">EW18-EW$9</f>
        <v>37.513333333333335</v>
      </c>
      <c r="EX39" s="4">
        <f t="shared" si="361"/>
        <v>37.809999999999988</v>
      </c>
      <c r="EY39" s="4">
        <f t="shared" si="361"/>
        <v>34.393333333333331</v>
      </c>
      <c r="EZ39" s="4">
        <f t="shared" si="361"/>
        <v>28.11</v>
      </c>
      <c r="FA39" s="4">
        <f t="shared" si="361"/>
        <v>29.379999999999995</v>
      </c>
      <c r="FB39" s="4">
        <f t="shared" si="361"/>
        <v>25.073333333333338</v>
      </c>
      <c r="FC39" s="4">
        <f t="shared" ref="FC39:FD39" si="362">FC18-FC$9</f>
        <v>36.289999999999992</v>
      </c>
      <c r="FD39" s="4">
        <f t="shared" si="362"/>
        <v>24.53</v>
      </c>
      <c r="FE39" s="4">
        <f t="shared" ref="FE39:FF39" si="363">FE18-FE$9</f>
        <v>26.863333333333344</v>
      </c>
      <c r="FF39" s="4">
        <f t="shared" si="363"/>
        <v>23.793333333333322</v>
      </c>
      <c r="FG39" s="4">
        <f t="shared" ref="FG39:FH39" si="364">FG18-FG$9</f>
        <v>30.326666666666668</v>
      </c>
      <c r="FH39" s="4">
        <f t="shared" si="364"/>
        <v>33.47999999999999</v>
      </c>
      <c r="FI39" s="4">
        <f t="shared" ref="FI39:FJ39" si="365">FI18-FI$9</f>
        <v>35.296666666666667</v>
      </c>
      <c r="FJ39" s="4">
        <f t="shared" si="365"/>
        <v>29.546978998384489</v>
      </c>
      <c r="FK39" s="4">
        <f t="shared" ref="FK39:FL39" si="366">FK18-FK$9</f>
        <v>19.023333333333326</v>
      </c>
      <c r="FL39" s="4">
        <f t="shared" si="366"/>
        <v>16.379999999999995</v>
      </c>
      <c r="FM39" s="4">
        <f t="shared" ref="FM39:FN39" si="367">FM18-FM$9</f>
        <v>17.193333333333328</v>
      </c>
      <c r="FN39" s="4">
        <f t="shared" si="367"/>
        <v>19.89</v>
      </c>
      <c r="FO39" s="4">
        <f t="shared" ref="FO39:FP39" si="368">FO18-FO$9</f>
        <v>14.246666666666655</v>
      </c>
      <c r="FP39" s="4">
        <f t="shared" si="368"/>
        <v>23.112175243617628</v>
      </c>
      <c r="FQ39" s="4">
        <f t="shared" ref="FQ39" si="369">FQ18-FQ$9</f>
        <v>19.36666666666666</v>
      </c>
      <c r="FR39" s="4">
        <f t="shared" ref="FR39:FS39" si="370">FR18-FR$9</f>
        <v>15.00333333333333</v>
      </c>
      <c r="FS39" s="4">
        <f t="shared" si="370"/>
        <v>13.38666666666667</v>
      </c>
      <c r="FT39" s="4">
        <f t="shared" ref="FT39:FU39" si="371">FT18-FT$9</f>
        <v>9.6300000000000097</v>
      </c>
      <c r="FU39" s="4">
        <f t="shared" si="371"/>
        <v>6.5799999999999983</v>
      </c>
      <c r="FV39" s="4">
        <f t="shared" ref="FV39:FW39" si="372">FV18-FV$9</f>
        <v>7.0133333333333354</v>
      </c>
      <c r="FW39" s="4">
        <f t="shared" si="372"/>
        <v>7.0033333333333445</v>
      </c>
      <c r="FX39" s="4">
        <f t="shared" ref="FX39:FY39" si="373">FX18-FX$9</f>
        <v>8.9899999999999949</v>
      </c>
      <c r="FY39" s="4">
        <f t="shared" si="373"/>
        <v>11.726666666666674</v>
      </c>
      <c r="FZ39" s="4">
        <f t="shared" ref="FZ39:GA39" si="374">FZ18-FZ$9</f>
        <v>8.7433333333333394</v>
      </c>
      <c r="GA39" s="4">
        <f t="shared" si="374"/>
        <v>6.9066666666666663</v>
      </c>
      <c r="GB39" s="4">
        <f t="shared" ref="GB39:GC39" si="375">GB18-GB$9</f>
        <v>13.526666666666671</v>
      </c>
      <c r="GC39" s="4">
        <f t="shared" si="375"/>
        <v>14.806666666666672</v>
      </c>
      <c r="GD39" s="4">
        <f t="shared" ref="GD39:GE39" si="376">GD18-GD$9</f>
        <v>11.566666666666677</v>
      </c>
      <c r="GE39" s="4">
        <f t="shared" si="376"/>
        <v>12.810000000000002</v>
      </c>
      <c r="GF39" s="4">
        <f t="shared" ref="GF39:GG39" si="377">GF18-GF$9</f>
        <v>14.680000000000007</v>
      </c>
      <c r="GG39" s="4">
        <f t="shared" si="377"/>
        <v>17.490000000000009</v>
      </c>
      <c r="GH39" s="4">
        <f t="shared" ref="GH39" si="378">GH18-GH$9</f>
        <v>20.010000000000005</v>
      </c>
      <c r="GI39" s="38">
        <f t="shared" si="54"/>
        <v>8.1667629489654789</v>
      </c>
      <c r="GJ39" s="38">
        <f t="shared" si="55"/>
        <v>35.110246555935923</v>
      </c>
      <c r="GK39" s="38">
        <f t="shared" si="91"/>
        <v>12.180000000000003</v>
      </c>
    </row>
    <row r="40" spans="2:193" ht="30" x14ac:dyDescent="0.25">
      <c r="B40" s="68"/>
      <c r="C40" s="20" t="str">
        <f t="shared" si="56"/>
        <v>گازوئیل 500ppmگوگرد</v>
      </c>
      <c r="D40" s="21" t="str">
        <f t="shared" si="56"/>
        <v>فوب خلیج فارس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9"/>
      <c r="AS40" s="18"/>
      <c r="AT40" s="18"/>
      <c r="AU40" s="18"/>
      <c r="AV40" s="18"/>
      <c r="AW40" s="19"/>
      <c r="AX40" s="19"/>
      <c r="AY40" s="18"/>
      <c r="AZ40" s="18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4">
        <f t="shared" ref="BN40:CS40" si="379">BN19-BN$9</f>
        <v>0.56500000000000483</v>
      </c>
      <c r="BO40" s="4">
        <f t="shared" si="379"/>
        <v>-0.69000000000000483</v>
      </c>
      <c r="BP40" s="4">
        <f t="shared" si="379"/>
        <v>-1.596666666666664</v>
      </c>
      <c r="BQ40" s="4">
        <f t="shared" si="379"/>
        <v>2.2000000000000028</v>
      </c>
      <c r="BR40" s="4">
        <f t="shared" si="379"/>
        <v>2.2116666666666731</v>
      </c>
      <c r="BS40" s="4">
        <f t="shared" si="379"/>
        <v>3.9233333333333249</v>
      </c>
      <c r="BT40" s="4">
        <f t="shared" si="379"/>
        <v>5.7363333333333486</v>
      </c>
      <c r="BU40" s="4">
        <f t="shared" si="379"/>
        <v>4.9320000000000022</v>
      </c>
      <c r="BV40" s="4">
        <f t="shared" si="379"/>
        <v>3.8546666666666454</v>
      </c>
      <c r="BW40" s="4">
        <f t="shared" si="379"/>
        <v>3.4716666666666782</v>
      </c>
      <c r="BX40" s="4">
        <f t="shared" si="379"/>
        <v>3.5873333333333335</v>
      </c>
      <c r="BY40" s="4">
        <f t="shared" si="379"/>
        <v>5.7613333333333401</v>
      </c>
      <c r="BZ40" s="4">
        <f t="shared" si="379"/>
        <v>5.146333333333331</v>
      </c>
      <c r="CA40" s="4">
        <f t="shared" si="379"/>
        <v>5.1069999999999993</v>
      </c>
      <c r="CB40" s="4">
        <f t="shared" si="379"/>
        <v>4.5319999999999965</v>
      </c>
      <c r="CC40" s="4">
        <f t="shared" si="379"/>
        <v>4.3366666666666589</v>
      </c>
      <c r="CD40" s="4">
        <f t="shared" si="379"/>
        <v>4.7420000000000044</v>
      </c>
      <c r="CE40" s="4">
        <f t="shared" si="379"/>
        <v>5.0113333333333259</v>
      </c>
      <c r="CF40" s="4">
        <f t="shared" si="379"/>
        <v>5.1783333333333275</v>
      </c>
      <c r="CG40" s="4">
        <f t="shared" si="379"/>
        <v>4.2503333333333302</v>
      </c>
      <c r="CH40" s="4">
        <f t="shared" si="379"/>
        <v>3.9480000000000075</v>
      </c>
      <c r="CI40" s="4">
        <f t="shared" si="379"/>
        <v>5.035666666666657</v>
      </c>
      <c r="CJ40" s="4">
        <f t="shared" si="379"/>
        <v>5.3956666666666706</v>
      </c>
      <c r="CK40" s="4">
        <f t="shared" si="379"/>
        <v>3.0126666666666466</v>
      </c>
      <c r="CL40" s="4">
        <f t="shared" si="379"/>
        <v>2.5400000000000063</v>
      </c>
      <c r="CM40" s="4">
        <f t="shared" si="379"/>
        <v>3.2090000000000174</v>
      </c>
      <c r="CN40" s="4">
        <f t="shared" si="379"/>
        <v>5.7000000000000028</v>
      </c>
      <c r="CO40" s="4">
        <f t="shared" si="379"/>
        <v>4.4960000000000093</v>
      </c>
      <c r="CP40" s="4">
        <f t="shared" si="379"/>
        <v>8.313999999999993</v>
      </c>
      <c r="CQ40" s="4">
        <f t="shared" si="379"/>
        <v>7.6336666666666559</v>
      </c>
      <c r="CR40" s="4">
        <f t="shared" si="379"/>
        <v>8.1693333333333413</v>
      </c>
      <c r="CS40" s="4">
        <f t="shared" si="379"/>
        <v>6.2733333333333405</v>
      </c>
      <c r="CT40" s="4">
        <f t="shared" ref="CT40:DK40" si="380">CT19-CT$9</f>
        <v>11.079999999999998</v>
      </c>
      <c r="CU40" s="4">
        <f t="shared" si="380"/>
        <v>9.6699999999999875</v>
      </c>
      <c r="CV40" s="4">
        <f t="shared" si="380"/>
        <v>9.6966666666666583</v>
      </c>
      <c r="CW40" s="4">
        <f t="shared" si="380"/>
        <v>9.1000000000000085</v>
      </c>
      <c r="CX40" s="4">
        <f t="shared" si="380"/>
        <v>8.5666666666666487</v>
      </c>
      <c r="CY40" s="4">
        <f t="shared" si="380"/>
        <v>6.1066666666666691</v>
      </c>
      <c r="CZ40" s="4">
        <f t="shared" si="380"/>
        <v>4.9133333333333411</v>
      </c>
      <c r="DA40" s="4">
        <f t="shared" si="380"/>
        <v>9.8433333333333479</v>
      </c>
      <c r="DB40" s="4">
        <f t="shared" si="380"/>
        <v>9.4766666666666737</v>
      </c>
      <c r="DC40" s="4">
        <f t="shared" si="380"/>
        <v>10.476666666666659</v>
      </c>
      <c r="DD40" s="4">
        <f t="shared" si="380"/>
        <v>9.4283333333333275</v>
      </c>
      <c r="DE40" s="4">
        <f t="shared" si="380"/>
        <v>11.903333333333336</v>
      </c>
      <c r="DF40" s="4">
        <f t="shared" si="380"/>
        <v>11.320000000000007</v>
      </c>
      <c r="DG40" s="4">
        <f t="shared" si="380"/>
        <v>12.600000000000009</v>
      </c>
      <c r="DH40" s="4">
        <f t="shared" si="380"/>
        <v>11.716666666666654</v>
      </c>
      <c r="DI40" s="4">
        <f t="shared" si="380"/>
        <v>16.566666666666677</v>
      </c>
      <c r="DJ40" s="4">
        <f t="shared" si="380"/>
        <v>14.858962193101377</v>
      </c>
      <c r="DK40" s="4">
        <f t="shared" si="380"/>
        <v>12.596666666666664</v>
      </c>
      <c r="DL40" s="4">
        <f t="shared" ref="DL40:DM40" si="381">DL19-DL$9</f>
        <v>13.379999999999995</v>
      </c>
      <c r="DM40" s="4">
        <f t="shared" si="381"/>
        <v>19.299999999999997</v>
      </c>
      <c r="DN40" s="4">
        <f t="shared" ref="DN40:DO40" si="382">DN19-DN$9</f>
        <v>17.009999999999991</v>
      </c>
      <c r="DO40" s="4">
        <f t="shared" si="382"/>
        <v>17.650000000000006</v>
      </c>
      <c r="DP40" s="4">
        <f t="shared" ref="DP40:DR40" si="383">DP19-DP$9</f>
        <v>23.343333333333334</v>
      </c>
      <c r="DQ40" s="4">
        <f t="shared" si="383"/>
        <v>27.506666666666646</v>
      </c>
      <c r="DR40" s="4">
        <f t="shared" si="383"/>
        <v>28.780333333333331</v>
      </c>
      <c r="DS40" s="4">
        <f t="shared" ref="DS40:DT40" si="384">DS19-DS$9</f>
        <v>33.543333333333322</v>
      </c>
      <c r="DT40" s="4">
        <f t="shared" si="384"/>
        <v>43.769999999999996</v>
      </c>
      <c r="DU40" s="4">
        <f t="shared" ref="DU40:DV40" si="385">DU19-DU$9</f>
        <v>41.010000000000005</v>
      </c>
      <c r="DV40" s="4">
        <f t="shared" si="385"/>
        <v>48.63666666666667</v>
      </c>
      <c r="DW40" s="4">
        <f t="shared" ref="DW40:DX40" si="386">DW19-DW$9</f>
        <v>44.493333333333325</v>
      </c>
      <c r="DX40" s="4">
        <f t="shared" si="386"/>
        <v>38.540000000000006</v>
      </c>
      <c r="DY40" s="4">
        <f t="shared" ref="DY40:DZ40" si="387">DY19-DY$9</f>
        <v>31.120000000000005</v>
      </c>
      <c r="DZ40" s="4">
        <f t="shared" si="387"/>
        <v>33.923333333333332</v>
      </c>
      <c r="EA40" s="4">
        <f t="shared" ref="EA40" si="388">EA19-EA$9</f>
        <v>45.640000000000015</v>
      </c>
      <c r="EB40" s="4">
        <f t="shared" ref="EB40:EC40" si="389">EB19-EB$9</f>
        <v>50.593333333333348</v>
      </c>
      <c r="EC40" s="4">
        <f t="shared" si="389"/>
        <v>62.933333333333337</v>
      </c>
      <c r="ED40" s="4">
        <f t="shared" ref="ED40" si="390">ED19-ED$9</f>
        <v>57.416666666666657</v>
      </c>
      <c r="EE40" s="4">
        <f t="shared" si="226"/>
        <v>41.000000000000014</v>
      </c>
      <c r="EF40" s="4">
        <f t="shared" si="226"/>
        <v>31.103333333333339</v>
      </c>
      <c r="EG40" s="4">
        <f t="shared" ref="EG40:EH40" si="391">EG19-EG$9</f>
        <v>26.783333333333331</v>
      </c>
      <c r="EH40" s="4">
        <f t="shared" si="391"/>
        <v>20.433333333333337</v>
      </c>
      <c r="EI40" s="4">
        <f t="shared" ref="EI40:EJ40" si="392">EI19-EI$9</f>
        <v>26.433333333333337</v>
      </c>
      <c r="EJ40" s="4">
        <f t="shared" si="392"/>
        <v>21.590000000000018</v>
      </c>
      <c r="EK40" s="4">
        <f t="shared" ref="EK40:EL40" si="393">EK19-EK$9</f>
        <v>25.569999999999993</v>
      </c>
      <c r="EL40" s="4">
        <f t="shared" si="393"/>
        <v>36.133333333333326</v>
      </c>
      <c r="EM40" s="4">
        <f t="shared" ref="EM40:EN40" si="394">EM19-EM$9</f>
        <v>46.909999999999982</v>
      </c>
      <c r="EN40" s="4">
        <f t="shared" si="394"/>
        <v>39.243333333333354</v>
      </c>
      <c r="EO40" s="4">
        <f t="shared" ref="EO40:EP40" si="395">EO19-EO$9</f>
        <v>38.556666666666658</v>
      </c>
      <c r="EP40" s="4">
        <f t="shared" si="395"/>
        <v>18.070000000000007</v>
      </c>
      <c r="EQ40" s="4">
        <f t="shared" ref="EQ40:ER40" si="396">EQ19-EQ$9</f>
        <v>28.329999999999984</v>
      </c>
      <c r="ER40" s="4">
        <f t="shared" si="396"/>
        <v>28.726666666666674</v>
      </c>
      <c r="ES40" s="4">
        <f t="shared" ref="ES40" si="397">ES19-ES$9</f>
        <v>44.103333333333339</v>
      </c>
      <c r="ET40" s="4">
        <f t="shared" ref="ET40:EU40" si="398">ET19-ET$9</f>
        <v>41.759999999999991</v>
      </c>
      <c r="EU40" s="4">
        <f t="shared" si="398"/>
        <v>32.356666666666669</v>
      </c>
      <c r="EV40" s="4">
        <f t="shared" ref="EV40:EW40" si="399">EV19-EV$9</f>
        <v>37.379999999999995</v>
      </c>
      <c r="EW40" s="4">
        <f t="shared" si="399"/>
        <v>32.863333333333344</v>
      </c>
      <c r="EX40" s="4">
        <f t="shared" ref="EX40:EY40" si="400">EX19-EX$9</f>
        <v>33.36</v>
      </c>
      <c r="EY40" s="4">
        <f t="shared" si="400"/>
        <v>29.943333333333328</v>
      </c>
      <c r="EZ40" s="4">
        <f t="shared" ref="EZ40:FA40" si="401">EZ19-EZ$9</f>
        <v>23.759999999999991</v>
      </c>
      <c r="FA40" s="4">
        <f t="shared" si="401"/>
        <v>25.72999999999999</v>
      </c>
      <c r="FB40" s="4">
        <f t="shared" ref="FB40:FC40" si="402">FB19-FB$9</f>
        <v>22.003333333333345</v>
      </c>
      <c r="FC40" s="4">
        <f t="shared" si="402"/>
        <v>32.649999999999991</v>
      </c>
      <c r="FD40" s="4">
        <f t="shared" ref="FD40:FE40" si="403">FD19-FD$9</f>
        <v>20.89</v>
      </c>
      <c r="FE40" s="4">
        <f t="shared" si="403"/>
        <v>23.113333333333344</v>
      </c>
      <c r="FF40" s="4">
        <f t="shared" ref="FF40:FG40" si="404">FF19-FF$9</f>
        <v>21.50333333333333</v>
      </c>
      <c r="FG40" s="4">
        <f t="shared" si="404"/>
        <v>28.276666666666657</v>
      </c>
      <c r="FH40" s="4">
        <f t="shared" ref="FH40:FI40" si="405">FH19-FH$9</f>
        <v>31.61999999999999</v>
      </c>
      <c r="FI40" s="4">
        <f t="shared" si="405"/>
        <v>33.546666666666667</v>
      </c>
      <c r="FJ40" s="4">
        <f t="shared" ref="FJ40:FK40" si="406">FJ19-FJ$9</f>
        <v>27.746978998384492</v>
      </c>
      <c r="FK40" s="4">
        <f t="shared" si="406"/>
        <v>17.583333333333329</v>
      </c>
      <c r="FL40" s="4">
        <f t="shared" ref="FL40:FM40" si="407">FL19-FL$9</f>
        <v>15.079999999999998</v>
      </c>
      <c r="FM40" s="4">
        <f t="shared" si="407"/>
        <v>16.293333333333322</v>
      </c>
      <c r="FN40" s="4">
        <f t="shared" ref="FN40:FO40" si="408">FN19-FN$9</f>
        <v>19.059999999999988</v>
      </c>
      <c r="FO40" s="4">
        <f t="shared" si="408"/>
        <v>13.446666666666658</v>
      </c>
      <c r="FP40" s="4">
        <f t="shared" ref="FP40" si="409">FP19-FP$9</f>
        <v>22.212175243617637</v>
      </c>
      <c r="FQ40" s="4">
        <f t="shared" ref="FQ40" si="410">FQ19-FQ$9</f>
        <v>18.386666666666656</v>
      </c>
      <c r="FR40" s="4">
        <f t="shared" ref="FR40:FS40" si="411">FR19-FR$9</f>
        <v>14.053333333333327</v>
      </c>
      <c r="FS40" s="4">
        <f t="shared" si="411"/>
        <v>11.846666666666664</v>
      </c>
      <c r="FT40" s="4">
        <f t="shared" ref="FT40:FU40" si="412">FT19-FT$9</f>
        <v>6.4200000000000159</v>
      </c>
      <c r="FU40" s="4">
        <f t="shared" si="412"/>
        <v>3.7099999999999937</v>
      </c>
      <c r="FV40" s="4">
        <f t="shared" ref="FV40:FW40" si="413">FV19-FV$9</f>
        <v>4.5133333333333354</v>
      </c>
      <c r="FW40" s="4">
        <f t="shared" si="413"/>
        <v>5.1733333333333462</v>
      </c>
      <c r="FX40" s="4">
        <f t="shared" ref="FX40:FY40" si="414">FX19-FX$9</f>
        <v>7.1599999999999966</v>
      </c>
      <c r="FY40" s="4">
        <f t="shared" si="414"/>
        <v>9.8966666666666754</v>
      </c>
      <c r="FZ40" s="4">
        <f t="shared" ref="FZ40:GA40" si="415">FZ19-FZ$9</f>
        <v>6.8633333333333297</v>
      </c>
      <c r="GA40" s="4">
        <f t="shared" si="415"/>
        <v>5.056666666666672</v>
      </c>
      <c r="GB40" s="4">
        <f t="shared" ref="GB40:GC40" si="416">GB19-GB$9</f>
        <v>12.126666666666665</v>
      </c>
      <c r="GC40" s="4">
        <f t="shared" si="416"/>
        <v>12.90666666666668</v>
      </c>
      <c r="GD40" s="4">
        <f t="shared" ref="GD40:GE40" si="417">GD19-GD$9</f>
        <v>9.7666666666666657</v>
      </c>
      <c r="GE40" s="4">
        <f t="shared" si="417"/>
        <v>10.689999999999998</v>
      </c>
      <c r="GF40" s="4">
        <f t="shared" ref="GF40:GG40" si="418">GF19-GF$9</f>
        <v>12.210000000000008</v>
      </c>
      <c r="GG40" s="4">
        <f t="shared" si="418"/>
        <v>14.940000000000012</v>
      </c>
      <c r="GH40" s="4">
        <f t="shared" ref="GH40" si="419">GH19-GH$9</f>
        <v>17.810000000000002</v>
      </c>
      <c r="GI40" s="38">
        <f t="shared" si="54"/>
        <v>7.5743993126018454</v>
      </c>
      <c r="GJ40" s="38">
        <f t="shared" si="55"/>
        <v>31.982169632859009</v>
      </c>
      <c r="GK40" s="38">
        <f t="shared" si="91"/>
        <v>10.196111111111113</v>
      </c>
    </row>
    <row r="41" spans="2:193" ht="30" x14ac:dyDescent="0.25">
      <c r="B41" s="68"/>
      <c r="C41" s="20" t="str">
        <f t="shared" si="56"/>
        <v>گازوئیل 2500ppmگوگرد</v>
      </c>
      <c r="D41" s="21" t="str">
        <f t="shared" si="56"/>
        <v>فوب خلیج فارس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9"/>
      <c r="AS41" s="18"/>
      <c r="AT41" s="18"/>
      <c r="AU41" s="18"/>
      <c r="AV41" s="18"/>
      <c r="AW41" s="19"/>
      <c r="AX41" s="19"/>
      <c r="AY41" s="18"/>
      <c r="AZ41" s="18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4">
        <f t="shared" ref="BN41:CS41" si="420">BN20-BN$9</f>
        <v>6.4999999999997726E-2</v>
      </c>
      <c r="BO41" s="4">
        <f t="shared" si="420"/>
        <v>-1.0900000000000034</v>
      </c>
      <c r="BP41" s="4">
        <f t="shared" si="420"/>
        <v>-1.9966666666666626</v>
      </c>
      <c r="BQ41" s="4">
        <f t="shared" si="420"/>
        <v>1.5</v>
      </c>
      <c r="BR41" s="4">
        <f t="shared" si="420"/>
        <v>1.5116666666666703</v>
      </c>
      <c r="BS41" s="4">
        <f t="shared" si="420"/>
        <v>3.2233333333333221</v>
      </c>
      <c r="BT41" s="4">
        <f t="shared" si="420"/>
        <v>5.0863333333333429</v>
      </c>
      <c r="BU41" s="4">
        <f t="shared" si="420"/>
        <v>4.2819999999999965</v>
      </c>
      <c r="BV41" s="4">
        <f t="shared" si="420"/>
        <v>3.3746666666666556</v>
      </c>
      <c r="BW41" s="4">
        <f t="shared" si="420"/>
        <v>3.0316666666666805</v>
      </c>
      <c r="BX41" s="4">
        <f t="shared" si="420"/>
        <v>3.1373333333333449</v>
      </c>
      <c r="BY41" s="4">
        <f t="shared" si="420"/>
        <v>5.2613333333333401</v>
      </c>
      <c r="BZ41" s="4">
        <f t="shared" si="420"/>
        <v>4.5963333333333338</v>
      </c>
      <c r="CA41" s="4">
        <f t="shared" si="420"/>
        <v>4.5570000000000022</v>
      </c>
      <c r="CB41" s="4">
        <f t="shared" si="420"/>
        <v>3.9819999999999993</v>
      </c>
      <c r="CC41" s="4">
        <f t="shared" si="420"/>
        <v>3.7766666666666566</v>
      </c>
      <c r="CD41" s="4">
        <f t="shared" si="420"/>
        <v>4.1920000000000073</v>
      </c>
      <c r="CE41" s="4">
        <f t="shared" si="420"/>
        <v>4.4613333333333287</v>
      </c>
      <c r="CF41" s="4">
        <f t="shared" si="420"/>
        <v>4.6283333333333303</v>
      </c>
      <c r="CG41" s="4">
        <f t="shared" si="420"/>
        <v>3.700333333333333</v>
      </c>
      <c r="CH41" s="4">
        <f t="shared" si="420"/>
        <v>3.3980000000000103</v>
      </c>
      <c r="CI41" s="4">
        <f t="shared" si="420"/>
        <v>4.4856666666666598</v>
      </c>
      <c r="CJ41" s="4">
        <f t="shared" si="420"/>
        <v>4.8456666666666734</v>
      </c>
      <c r="CK41" s="4">
        <f t="shared" si="420"/>
        <v>2.6226666666666461</v>
      </c>
      <c r="CL41" s="4">
        <f t="shared" si="420"/>
        <v>2.1500000000000057</v>
      </c>
      <c r="CM41" s="4">
        <f t="shared" si="420"/>
        <v>3.0190000000000197</v>
      </c>
      <c r="CN41" s="4">
        <f t="shared" si="420"/>
        <v>5.3500000000000085</v>
      </c>
      <c r="CO41" s="4">
        <f t="shared" si="420"/>
        <v>4.2660000000000053</v>
      </c>
      <c r="CP41" s="4">
        <f t="shared" si="420"/>
        <v>6.8340000000000032</v>
      </c>
      <c r="CQ41" s="4">
        <f t="shared" si="420"/>
        <v>7.2436666666666554</v>
      </c>
      <c r="CR41" s="4">
        <f t="shared" si="420"/>
        <v>7.7893333333333459</v>
      </c>
      <c r="CS41" s="4">
        <f t="shared" si="420"/>
        <v>6.0333333333333314</v>
      </c>
      <c r="CT41" s="4">
        <f t="shared" ref="CT41:DK41" si="421">CT20-CT$9</f>
        <v>10.560000000000002</v>
      </c>
      <c r="CU41" s="4">
        <f t="shared" si="421"/>
        <v>9.1699999999999875</v>
      </c>
      <c r="CV41" s="4">
        <f t="shared" si="421"/>
        <v>9.1266666666666652</v>
      </c>
      <c r="CW41" s="4">
        <f t="shared" si="421"/>
        <v>8.4900000000000091</v>
      </c>
      <c r="CX41" s="4">
        <f t="shared" si="421"/>
        <v>7.9266666666666481</v>
      </c>
      <c r="CY41" s="4">
        <f t="shared" si="421"/>
        <v>5.4566666666666777</v>
      </c>
      <c r="CZ41" s="4">
        <f t="shared" si="421"/>
        <v>4.2233333333333434</v>
      </c>
      <c r="DA41" s="4">
        <f t="shared" si="421"/>
        <v>9.2533333333333445</v>
      </c>
      <c r="DB41" s="4">
        <f t="shared" si="421"/>
        <v>8.7566666666666606</v>
      </c>
      <c r="DC41" s="4">
        <f t="shared" si="421"/>
        <v>9.7566666666666606</v>
      </c>
      <c r="DD41" s="4">
        <f t="shared" si="421"/>
        <v>8.6983333333333377</v>
      </c>
      <c r="DE41" s="4">
        <f t="shared" si="421"/>
        <v>11.223333333333343</v>
      </c>
      <c r="DF41" s="4">
        <f t="shared" si="421"/>
        <v>10.600000000000009</v>
      </c>
      <c r="DG41" s="4">
        <f t="shared" si="421"/>
        <v>11.900000000000006</v>
      </c>
      <c r="DH41" s="4">
        <f t="shared" si="421"/>
        <v>11.076666666666654</v>
      </c>
      <c r="DI41" s="4">
        <f t="shared" si="421"/>
        <v>15.916666666666671</v>
      </c>
      <c r="DJ41" s="4">
        <f t="shared" si="421"/>
        <v>14.208962193101371</v>
      </c>
      <c r="DK41" s="4">
        <f t="shared" si="421"/>
        <v>11.946666666666673</v>
      </c>
      <c r="DL41" s="4">
        <f t="shared" ref="DL41:DM41" si="422">DL20-DL$9</f>
        <v>12.730000000000004</v>
      </c>
      <c r="DM41" s="4">
        <f t="shared" si="422"/>
        <v>18.649999999999991</v>
      </c>
      <c r="DN41" s="4">
        <f t="shared" ref="DN41:DO41" si="423">DN20-DN$9</f>
        <v>16.159999999999997</v>
      </c>
      <c r="DO41" s="4">
        <f t="shared" si="423"/>
        <v>16.220000000000013</v>
      </c>
      <c r="DP41" s="4">
        <f t="shared" ref="DP41:DR41" si="424">DP20-DP$9</f>
        <v>21.843333333333334</v>
      </c>
      <c r="DQ41" s="4">
        <f t="shared" si="424"/>
        <v>26.006666666666646</v>
      </c>
      <c r="DR41" s="4">
        <f t="shared" si="424"/>
        <v>27.090333333333334</v>
      </c>
      <c r="DS41" s="4">
        <f t="shared" ref="DS41:DT41" si="425">DS20-DS$9</f>
        <v>31.853333333333325</v>
      </c>
      <c r="DT41" s="4">
        <f t="shared" si="425"/>
        <v>41.980000000000004</v>
      </c>
      <c r="DU41" s="4">
        <f t="shared" ref="DU41:DV41" si="426">DU20-DU$9</f>
        <v>39.11</v>
      </c>
      <c r="DV41" s="4">
        <f t="shared" si="426"/>
        <v>46.736666666666665</v>
      </c>
      <c r="DW41" s="4">
        <f t="shared" ref="DW41:DX41" si="427">DW20-DW$9</f>
        <v>42.59333333333332</v>
      </c>
      <c r="DX41" s="4">
        <f t="shared" si="427"/>
        <v>36.64</v>
      </c>
      <c r="DY41" s="4">
        <f t="shared" ref="DY41:DZ41" si="428">DY20-DY$9</f>
        <v>29.570000000000022</v>
      </c>
      <c r="DZ41" s="4">
        <f t="shared" si="428"/>
        <v>33.693333333333342</v>
      </c>
      <c r="EA41" s="4">
        <f t="shared" ref="EA41" si="429">EA20-EA$9</f>
        <v>45.41</v>
      </c>
      <c r="EB41" s="4">
        <f t="shared" ref="EB41:EC41" si="430">EB20-EB$9</f>
        <v>50.36333333333333</v>
      </c>
      <c r="EC41" s="4">
        <f t="shared" si="430"/>
        <v>62.893333333333345</v>
      </c>
      <c r="ED41" s="4">
        <f t="shared" ref="ED41" si="431">ED20-ED$9</f>
        <v>57.376666666666665</v>
      </c>
      <c r="EE41" s="4">
        <f t="shared" si="226"/>
        <v>40.960000000000022</v>
      </c>
      <c r="EF41" s="4">
        <f t="shared" si="226"/>
        <v>30.903333333333322</v>
      </c>
      <c r="EG41" s="4">
        <f t="shared" ref="EG41:EH41" si="432">EG20-EG$9</f>
        <v>26.583333333333329</v>
      </c>
      <c r="EH41" s="4">
        <f t="shared" si="432"/>
        <v>20.233333333333334</v>
      </c>
      <c r="EI41" s="4">
        <f t="shared" ref="EI41:EJ41" si="433">EI20-EI$9</f>
        <v>26.23333333333332</v>
      </c>
      <c r="EJ41" s="4">
        <f t="shared" si="433"/>
        <v>21.390000000000015</v>
      </c>
      <c r="EK41" s="4">
        <f t="shared" ref="EK41:EL41" si="434">EK20-EK$9</f>
        <v>25.36999999999999</v>
      </c>
      <c r="EL41" s="4">
        <f t="shared" si="434"/>
        <v>34.603333333333325</v>
      </c>
      <c r="EM41" s="4">
        <f t="shared" ref="EM41:EN41" si="435">EM20-EM$9</f>
        <v>45.409999999999982</v>
      </c>
      <c r="EN41" s="4">
        <f t="shared" si="435"/>
        <v>37.323333333333338</v>
      </c>
      <c r="EO41" s="4">
        <f t="shared" ref="EO41:EP41" si="436">EO20-EO$9</f>
        <v>36.806666666666658</v>
      </c>
      <c r="EP41" s="4">
        <f t="shared" si="436"/>
        <v>16.320000000000007</v>
      </c>
      <c r="EQ41" s="4">
        <f t="shared" ref="EQ41:ER41" si="437">EQ20-EQ$9</f>
        <v>26.679999999999978</v>
      </c>
      <c r="ER41" s="4">
        <f t="shared" si="437"/>
        <v>27.076666666666668</v>
      </c>
      <c r="ES41" s="4">
        <f t="shared" ref="ES41" si="438">ES20-ES$9</f>
        <v>42.453333333333333</v>
      </c>
      <c r="ET41" s="4">
        <f t="shared" ref="ET41:EU41" si="439">ET20-ET$9</f>
        <v>40.110000000000014</v>
      </c>
      <c r="EU41" s="4">
        <f t="shared" si="439"/>
        <v>30.706666666666678</v>
      </c>
      <c r="EV41" s="4">
        <f t="shared" ref="EV41:EW41" si="440">EV20-EV$9</f>
        <v>35.680000000000007</v>
      </c>
      <c r="EW41" s="4">
        <f t="shared" si="440"/>
        <v>31.163333333333341</v>
      </c>
      <c r="EX41" s="4">
        <f t="shared" ref="EX41:EY41" si="441">EX20-EX$9</f>
        <v>31.659999999999997</v>
      </c>
      <c r="EY41" s="4">
        <f t="shared" si="441"/>
        <v>28.243333333333325</v>
      </c>
      <c r="EZ41" s="4">
        <f t="shared" ref="EZ41:FA41" si="442">EZ20-EZ$9</f>
        <v>22.059999999999988</v>
      </c>
      <c r="FA41" s="4">
        <f t="shared" si="442"/>
        <v>24.03</v>
      </c>
      <c r="FB41" s="4">
        <f t="shared" ref="FB41:FC41" si="443">FB20-FB$9</f>
        <v>20.303333333333342</v>
      </c>
      <c r="FC41" s="4">
        <f t="shared" si="443"/>
        <v>30.379999999999995</v>
      </c>
      <c r="FD41" s="4">
        <f t="shared" ref="FD41:FE41" si="444">FD20-FD$9</f>
        <v>18.620000000000005</v>
      </c>
      <c r="FE41" s="4">
        <f t="shared" si="444"/>
        <v>20.863333333333344</v>
      </c>
      <c r="FF41" s="4">
        <f t="shared" ref="FF41:FG41" si="445">FF20-FF$9</f>
        <v>19.963333333333324</v>
      </c>
      <c r="FG41" s="4">
        <f t="shared" si="445"/>
        <v>26.726666666666659</v>
      </c>
      <c r="FH41" s="4">
        <f t="shared" ref="FH41:FI41" si="446">FH20-FH$9</f>
        <v>30.069999999999993</v>
      </c>
      <c r="FI41" s="4">
        <f t="shared" si="446"/>
        <v>31.99666666666667</v>
      </c>
      <c r="FJ41" s="4">
        <f t="shared" ref="FJ41:FK41" si="447">FJ20-FJ$9</f>
        <v>26.446978998384495</v>
      </c>
      <c r="FK41" s="4">
        <f t="shared" si="447"/>
        <v>16.083333333333329</v>
      </c>
      <c r="FL41" s="4">
        <f t="shared" ref="FL41:FM41" si="448">FL20-FL$9</f>
        <v>13.579999999999998</v>
      </c>
      <c r="FM41" s="4">
        <f t="shared" si="448"/>
        <v>14.793333333333322</v>
      </c>
      <c r="FN41" s="4">
        <f t="shared" ref="FN41:FO41" si="449">FN20-FN$9</f>
        <v>17.559999999999988</v>
      </c>
      <c r="FO41" s="4">
        <f t="shared" si="449"/>
        <v>11.946666666666658</v>
      </c>
      <c r="FP41" s="4">
        <f t="shared" ref="FP41" si="450">FP20-FP$9</f>
        <v>20.962175243617637</v>
      </c>
      <c r="FQ41" s="4">
        <f t="shared" ref="FQ41" si="451">FQ20-FQ$9</f>
        <v>17.136666666666656</v>
      </c>
      <c r="FR41" s="4">
        <f t="shared" ref="FR41:FS41" si="452">FR20-FR$9</f>
        <v>12.803333333333327</v>
      </c>
      <c r="FS41" s="4">
        <f t="shared" si="452"/>
        <v>10.786666666666662</v>
      </c>
      <c r="FT41" s="4">
        <f t="shared" ref="FT41:FU41" si="453">FT20-FT$9</f>
        <v>5.8200000000000074</v>
      </c>
      <c r="FU41" s="4">
        <f t="shared" si="453"/>
        <v>3.1099999999999994</v>
      </c>
      <c r="FV41" s="4">
        <f t="shared" ref="FV41:FW41" si="454">FV20-FV$9</f>
        <v>3.9133333333333411</v>
      </c>
      <c r="FW41" s="4">
        <f t="shared" si="454"/>
        <v>4.5733333333333377</v>
      </c>
      <c r="FX41" s="4">
        <f t="shared" ref="FX41:FY41" si="455">FX20-FX$9</f>
        <v>6.5600000000000023</v>
      </c>
      <c r="FY41" s="4">
        <f t="shared" si="455"/>
        <v>9.2966666666666811</v>
      </c>
      <c r="FZ41" s="4">
        <f t="shared" ref="FZ41:GA41" si="456">FZ20-FZ$9</f>
        <v>6.2633333333333354</v>
      </c>
      <c r="GA41" s="4">
        <f t="shared" si="456"/>
        <v>4.4566666666666634</v>
      </c>
      <c r="GB41" s="4">
        <f t="shared" ref="GB41:GC41" si="457">GB20-GB$9</f>
        <v>11.566666666666663</v>
      </c>
      <c r="GC41" s="4">
        <f t="shared" si="457"/>
        <v>12.90666666666668</v>
      </c>
      <c r="GD41" s="4">
        <f t="shared" ref="GD41:GE41" si="458">GD20-GD$9</f>
        <v>9.3166666666666771</v>
      </c>
      <c r="GE41" s="4">
        <f t="shared" si="458"/>
        <v>10.689999999999998</v>
      </c>
      <c r="GF41" s="4">
        <f t="shared" ref="GF41:GG41" si="459">GF20-GF$9</f>
        <v>11.830000000000013</v>
      </c>
      <c r="GG41" s="4">
        <f t="shared" si="459"/>
        <v>14.490000000000009</v>
      </c>
      <c r="GH41" s="4">
        <f t="shared" ref="GH41" si="460">GH20-GH$9</f>
        <v>17.160000000000011</v>
      </c>
      <c r="GI41" s="38">
        <f t="shared" si="54"/>
        <v>6.9674902216927546</v>
      </c>
      <c r="GJ41" s="38">
        <f t="shared" si="55"/>
        <v>30.646400402089789</v>
      </c>
      <c r="GK41" s="38">
        <f t="shared" si="91"/>
        <v>9.5933333333333373</v>
      </c>
    </row>
    <row r="42" spans="2:193" ht="30" x14ac:dyDescent="0.25">
      <c r="B42" s="68"/>
      <c r="C42" s="20" t="str">
        <f t="shared" si="56"/>
        <v>گازوئیل 5000ppmگوگرد</v>
      </c>
      <c r="D42" s="21" t="str">
        <f t="shared" si="56"/>
        <v>فوب خلیج فارس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9"/>
      <c r="AS42" s="18"/>
      <c r="AT42" s="18"/>
      <c r="AU42" s="18"/>
      <c r="AV42" s="18"/>
      <c r="AW42" s="19"/>
      <c r="AX42" s="19"/>
      <c r="AY42" s="18"/>
      <c r="AZ42" s="18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4">
        <f t="shared" ref="BN42:CS42" si="461">BN21-BN$9</f>
        <v>0.76500000000000767</v>
      </c>
      <c r="BO42" s="4">
        <f t="shared" si="461"/>
        <v>-0.19000000000000483</v>
      </c>
      <c r="BP42" s="4">
        <f t="shared" si="461"/>
        <v>-0.89666666666666828</v>
      </c>
      <c r="BQ42" s="4">
        <f t="shared" si="461"/>
        <v>2.5500000000000043</v>
      </c>
      <c r="BR42" s="4">
        <f t="shared" si="461"/>
        <v>2.5616666666666674</v>
      </c>
      <c r="BS42" s="4">
        <f t="shared" si="461"/>
        <v>4.1733333333333249</v>
      </c>
      <c r="BT42" s="4">
        <f t="shared" si="461"/>
        <v>5.9863333333333486</v>
      </c>
      <c r="BU42" s="4">
        <f t="shared" si="461"/>
        <v>5.1820000000000022</v>
      </c>
      <c r="BV42" s="4">
        <f t="shared" si="461"/>
        <v>4.1546666666666567</v>
      </c>
      <c r="BW42" s="4">
        <f t="shared" si="461"/>
        <v>3.7216666666666782</v>
      </c>
      <c r="BX42" s="4">
        <f t="shared" si="461"/>
        <v>3.8873333333333449</v>
      </c>
      <c r="BY42" s="4">
        <f t="shared" si="461"/>
        <v>6.0613333333333372</v>
      </c>
      <c r="BZ42" s="4">
        <f t="shared" si="461"/>
        <v>5.2963333333333367</v>
      </c>
      <c r="CA42" s="4">
        <f t="shared" si="461"/>
        <v>5.2569999999999908</v>
      </c>
      <c r="CB42" s="4">
        <f t="shared" si="461"/>
        <v>4.8320000000000078</v>
      </c>
      <c r="CC42" s="4">
        <f t="shared" si="461"/>
        <v>4.5766666666666538</v>
      </c>
      <c r="CD42" s="4">
        <f t="shared" si="461"/>
        <v>4.9920000000000044</v>
      </c>
      <c r="CE42" s="4">
        <f t="shared" si="461"/>
        <v>5.2613333333333259</v>
      </c>
      <c r="CF42" s="4">
        <f t="shared" si="461"/>
        <v>5.4783333333333246</v>
      </c>
      <c r="CG42" s="4">
        <f t="shared" si="461"/>
        <v>4.5503333333333273</v>
      </c>
      <c r="CH42" s="4">
        <f t="shared" si="461"/>
        <v>4.2480000000000189</v>
      </c>
      <c r="CI42" s="4">
        <f t="shared" si="461"/>
        <v>5.3356666666666541</v>
      </c>
      <c r="CJ42" s="4">
        <f t="shared" si="461"/>
        <v>5.7456666666666791</v>
      </c>
      <c r="CK42" s="4">
        <f t="shared" si="461"/>
        <v>4.1126666666666409</v>
      </c>
      <c r="CL42" s="4">
        <f t="shared" si="461"/>
        <v>3.6500000000000057</v>
      </c>
      <c r="CM42" s="4">
        <f t="shared" si="461"/>
        <v>5.349000000000018</v>
      </c>
      <c r="CN42" s="4">
        <f t="shared" si="461"/>
        <v>7.3000000000000114</v>
      </c>
      <c r="CO42" s="4">
        <f t="shared" si="461"/>
        <v>6.5560000000000116</v>
      </c>
      <c r="CP42" s="4">
        <f t="shared" si="461"/>
        <v>8.4539999999999935</v>
      </c>
      <c r="CQ42" s="4">
        <f t="shared" si="461"/>
        <v>9.0736666666666537</v>
      </c>
      <c r="CR42" s="4">
        <f t="shared" si="461"/>
        <v>10.219333333333338</v>
      </c>
      <c r="CS42" s="4">
        <f t="shared" si="461"/>
        <v>7.9833333333333343</v>
      </c>
      <c r="CT42" s="4">
        <f t="shared" ref="CT42:DK42" si="462">CT21-CT$9</f>
        <v>12.290000000000006</v>
      </c>
      <c r="CU42" s="4">
        <f t="shared" si="462"/>
        <v>10.879999999999995</v>
      </c>
      <c r="CV42" s="4">
        <f t="shared" si="462"/>
        <v>10.666666666666657</v>
      </c>
      <c r="CW42" s="4">
        <f t="shared" si="462"/>
        <v>9.9200000000000017</v>
      </c>
      <c r="CX42" s="4">
        <f t="shared" si="462"/>
        <v>9.3266666666666538</v>
      </c>
      <c r="CY42" s="4">
        <f t="shared" si="462"/>
        <v>6.806666666666672</v>
      </c>
      <c r="CZ42" s="4">
        <f t="shared" si="462"/>
        <v>5.4733333333333434</v>
      </c>
      <c r="DA42" s="4">
        <f t="shared" si="462"/>
        <v>10.753333333333345</v>
      </c>
      <c r="DB42" s="4">
        <f t="shared" si="462"/>
        <v>10.036666666666662</v>
      </c>
      <c r="DC42" s="4">
        <f t="shared" si="462"/>
        <v>11.086666666666659</v>
      </c>
      <c r="DD42" s="4">
        <f t="shared" si="462"/>
        <v>10.178333333333327</v>
      </c>
      <c r="DE42" s="4">
        <f t="shared" si="462"/>
        <v>12.663333333333341</v>
      </c>
      <c r="DF42" s="4">
        <f t="shared" si="462"/>
        <v>12.050000000000011</v>
      </c>
      <c r="DG42" s="4">
        <f t="shared" si="462"/>
        <v>13.550000000000011</v>
      </c>
      <c r="DH42" s="4">
        <f t="shared" si="462"/>
        <v>12.526666666666657</v>
      </c>
      <c r="DI42" s="4">
        <f t="shared" si="462"/>
        <v>17.416666666666671</v>
      </c>
      <c r="DJ42" s="4">
        <f t="shared" si="462"/>
        <v>15.708962193101371</v>
      </c>
      <c r="DK42" s="4">
        <f t="shared" si="462"/>
        <v>13.446666666666673</v>
      </c>
      <c r="DL42" s="4">
        <f t="shared" ref="DL42:DM42" si="463">DL21-DL$9</f>
        <v>14.329999999999998</v>
      </c>
      <c r="DM42" s="4">
        <f t="shared" si="463"/>
        <v>20.249999999999986</v>
      </c>
      <c r="DN42" s="4">
        <f t="shared" ref="DN42:DO42" si="464">DN21-DN$9</f>
        <v>18.009999999999991</v>
      </c>
      <c r="DO42" s="4">
        <f t="shared" si="464"/>
        <v>18.79000000000002</v>
      </c>
      <c r="DP42" s="4">
        <f t="shared" ref="DP42:DR42" si="465">DP21-DP$9</f>
        <v>24.343333333333334</v>
      </c>
      <c r="DQ42" s="4">
        <f t="shared" si="465"/>
        <v>29.016666666666666</v>
      </c>
      <c r="DR42" s="4">
        <f t="shared" si="465"/>
        <v>29.710333333333338</v>
      </c>
      <c r="DS42" s="4">
        <f t="shared" ref="DS42:DT42" si="466">DS21-DS$9</f>
        <v>34.773333333333341</v>
      </c>
      <c r="DT42" s="4">
        <f t="shared" si="466"/>
        <v>44.8</v>
      </c>
      <c r="DU42" s="4">
        <f t="shared" ref="DU42:DV42" si="467">DU21-DU$9</f>
        <v>42.11</v>
      </c>
      <c r="DV42" s="4">
        <f t="shared" si="467"/>
        <v>49.336666666666659</v>
      </c>
      <c r="DW42" s="4">
        <f t="shared" ref="DW42:DX42" si="468">DW21-DW$9</f>
        <v>45.193333333333314</v>
      </c>
      <c r="DX42" s="4">
        <f t="shared" si="468"/>
        <v>38.939999999999984</v>
      </c>
      <c r="DY42" s="4">
        <f t="shared" ref="DY42:DZ42" si="469">DY21-DY$9</f>
        <v>31.420000000000016</v>
      </c>
      <c r="DZ42" s="4">
        <f t="shared" si="469"/>
        <v>37.663333333333341</v>
      </c>
      <c r="EA42" s="4">
        <f t="shared" ref="EA42" si="470">EA21-EA$9</f>
        <v>50.960000000000008</v>
      </c>
      <c r="EB42" s="4">
        <f t="shared" ref="EB42:EC42" si="471">EB21-EB$9</f>
        <v>56.013333333333335</v>
      </c>
      <c r="EC42" s="4">
        <f t="shared" si="471"/>
        <v>68.173333333333346</v>
      </c>
      <c r="ED42" s="4">
        <f t="shared" ref="ED42" si="472">ED21-ED$9</f>
        <v>64.76666666666668</v>
      </c>
      <c r="EE42" s="4">
        <f t="shared" si="226"/>
        <v>50.340000000000018</v>
      </c>
      <c r="EF42" s="4">
        <f t="shared" si="226"/>
        <v>39.933333333333323</v>
      </c>
      <c r="EG42" s="4">
        <f t="shared" ref="EG42:EH42" si="473">EG21-EG$9</f>
        <v>36.003333333333316</v>
      </c>
      <c r="EH42" s="4">
        <f t="shared" si="473"/>
        <v>30.183333333333323</v>
      </c>
      <c r="EI42" s="4">
        <f t="shared" ref="EI42:EJ42" si="474">EI21-EI$9</f>
        <v>35.033333333333331</v>
      </c>
      <c r="EJ42" s="4">
        <f t="shared" si="474"/>
        <v>29.820000000000007</v>
      </c>
      <c r="EK42" s="4">
        <f t="shared" ref="EK42:EL42" si="475">EK21-EK$9</f>
        <v>33.399999999999991</v>
      </c>
      <c r="EL42" s="4">
        <f t="shared" si="475"/>
        <v>38.403333333333336</v>
      </c>
      <c r="EM42" s="4">
        <f t="shared" ref="EM42:EN42" si="476">EM21-EM$9</f>
        <v>49.209999999999994</v>
      </c>
      <c r="EN42" s="4">
        <f t="shared" si="476"/>
        <v>40.143333333333359</v>
      </c>
      <c r="EO42" s="4">
        <f t="shared" ref="EO42:EP42" si="477">EO21-EO$9</f>
        <v>39.256666666666646</v>
      </c>
      <c r="EP42" s="4">
        <f t="shared" si="477"/>
        <v>18.870000000000005</v>
      </c>
      <c r="EQ42" s="4">
        <f t="shared" ref="EQ42:ER42" si="478">EQ21-EQ$9</f>
        <v>29.379999999999981</v>
      </c>
      <c r="ER42" s="4">
        <f t="shared" si="478"/>
        <v>30.426666666666677</v>
      </c>
      <c r="ES42" s="4">
        <f t="shared" ref="ES42" si="479">ES21-ES$9</f>
        <v>46.753333333333316</v>
      </c>
      <c r="ET42" s="4">
        <f t="shared" ref="ET42:EU42" si="480">ET21-ET$9</f>
        <v>45.91</v>
      </c>
      <c r="EU42" s="4">
        <f t="shared" si="480"/>
        <v>37.756666666666675</v>
      </c>
      <c r="EV42" s="4">
        <f t="shared" ref="EV42:EW42" si="481">EV21-EV$9</f>
        <v>42.879999999999995</v>
      </c>
      <c r="EW42" s="4">
        <f t="shared" si="481"/>
        <v>38.413333333333341</v>
      </c>
      <c r="EX42" s="4">
        <f t="shared" ref="EX42:EY42" si="482">EX21-EX$9</f>
        <v>38.709999999999994</v>
      </c>
      <c r="EY42" s="4">
        <f t="shared" si="482"/>
        <v>35.293333333333322</v>
      </c>
      <c r="EZ42" s="4">
        <f t="shared" ref="EZ42:FA42" si="483">EZ21-EZ$9</f>
        <v>29.009999999999991</v>
      </c>
      <c r="FA42" s="4">
        <f t="shared" si="483"/>
        <v>30.28</v>
      </c>
      <c r="FB42" s="4">
        <f t="shared" ref="FB42:FC42" si="484">FB21-FB$9</f>
        <v>25.803333333333342</v>
      </c>
      <c r="FC42" s="4">
        <f t="shared" si="484"/>
        <v>37.019999999999996</v>
      </c>
      <c r="FD42" s="4">
        <f t="shared" ref="FD42:FE42" si="485">FD21-FD$9</f>
        <v>25.260000000000005</v>
      </c>
      <c r="FE42" s="4">
        <f t="shared" si="485"/>
        <v>27.613333333333344</v>
      </c>
      <c r="FF42" s="4">
        <f t="shared" ref="FF42:FG42" si="486">FF21-FF$9</f>
        <v>24.423333333333332</v>
      </c>
      <c r="FG42" s="4">
        <f t="shared" si="486"/>
        <v>30.926666666666662</v>
      </c>
      <c r="FH42" s="4">
        <f t="shared" ref="FH42:FI42" si="487">FH21-FH$9</f>
        <v>34.019999999999996</v>
      </c>
      <c r="FI42" s="4">
        <f t="shared" si="487"/>
        <v>35.846666666666664</v>
      </c>
      <c r="FJ42" s="4">
        <f t="shared" ref="FJ42:FK42" si="488">FJ21-FJ$9</f>
        <v>29.746978998384492</v>
      </c>
      <c r="FK42" s="4">
        <f t="shared" si="488"/>
        <v>19.423333333333332</v>
      </c>
      <c r="FL42" s="4">
        <f t="shared" ref="FL42:FM42" si="489">FL21-FL$9</f>
        <v>16.78</v>
      </c>
      <c r="FM42" s="4">
        <f t="shared" si="489"/>
        <v>17.59333333333332</v>
      </c>
      <c r="FN42" s="4">
        <f t="shared" ref="FN42:FO42" si="490">FN21-FN$9</f>
        <v>20.799999999999997</v>
      </c>
      <c r="FO42" s="4">
        <f t="shared" si="490"/>
        <v>14.796666666666667</v>
      </c>
      <c r="FP42" s="4">
        <f t="shared" ref="FP42" si="491">FP21-FP$9</f>
        <v>23.562175243617631</v>
      </c>
      <c r="FQ42" s="4">
        <f t="shared" ref="FQ42" si="492">FQ21-FQ$9</f>
        <v>19.816666666666663</v>
      </c>
      <c r="FR42" s="4">
        <f t="shared" ref="FR42:FS42" si="493">FR21-FR$9</f>
        <v>15.453333333333333</v>
      </c>
      <c r="FS42" s="4">
        <f t="shared" si="493"/>
        <v>13.836666666666659</v>
      </c>
      <c r="FT42" s="4">
        <f t="shared" ref="FT42:FU42" si="494">FT21-FT$9</f>
        <v>9.9500000000000171</v>
      </c>
      <c r="FU42" s="4">
        <f t="shared" si="494"/>
        <v>7.2099999999999937</v>
      </c>
      <c r="FV42" s="4">
        <f t="shared" ref="FV42:FW42" si="495">FV21-FV$9</f>
        <v>7.5233333333333405</v>
      </c>
      <c r="FW42" s="4">
        <f t="shared" si="495"/>
        <v>7.88333333333334</v>
      </c>
      <c r="FX42" s="4">
        <f t="shared" ref="FX42:FY42" si="496">FX21-FX$9</f>
        <v>9.7600000000000051</v>
      </c>
      <c r="FY42" s="4">
        <f t="shared" si="496"/>
        <v>12.846666666666678</v>
      </c>
      <c r="FZ42" s="4">
        <f t="shared" ref="FZ42:GA42" si="497">FZ21-FZ$9</f>
        <v>9.9633333333333383</v>
      </c>
      <c r="GA42" s="4">
        <f t="shared" si="497"/>
        <v>8.1066666666666691</v>
      </c>
      <c r="GB42" s="4">
        <f t="shared" ref="GB42:GC42" si="498">GB21-GB$9</f>
        <v>14.526666666666671</v>
      </c>
      <c r="GC42" s="4">
        <f t="shared" si="498"/>
        <v>15.806666666666672</v>
      </c>
      <c r="GD42" s="4">
        <f t="shared" ref="GD42:GE42" si="499">GD21-GD$9</f>
        <v>12.776666666666671</v>
      </c>
      <c r="GE42" s="4">
        <f t="shared" si="499"/>
        <v>14.060000000000002</v>
      </c>
      <c r="GF42" s="4">
        <f t="shared" ref="GF42:GG42" si="500">GF21-GF$9</f>
        <v>15.830000000000013</v>
      </c>
      <c r="GG42" s="4">
        <f t="shared" si="500"/>
        <v>18.100000000000009</v>
      </c>
      <c r="GH42" s="4">
        <f t="shared" ref="GH42" si="501">GH21-GH$9</f>
        <v>20.760000000000005</v>
      </c>
      <c r="GI42" s="38">
        <f t="shared" si="54"/>
        <v>8.3042174944200262</v>
      </c>
      <c r="GJ42" s="38">
        <f t="shared" si="55"/>
        <v>35.613515786705157</v>
      </c>
      <c r="GK42" s="38">
        <f t="shared" si="91"/>
        <v>13.011666666666672</v>
      </c>
    </row>
    <row r="43" spans="2:193" ht="30" x14ac:dyDescent="0.25">
      <c r="B43" s="68">
        <f>'مبلغ فروش پالایشگاه های ایران'!$M$7</f>
        <v>0.20354997684774317</v>
      </c>
      <c r="C43" s="20" t="str">
        <f t="shared" si="56"/>
        <v>نفت کوره سولفور بالا 180CST</v>
      </c>
      <c r="D43" s="21" t="str">
        <f t="shared" si="56"/>
        <v>فوب خلیج فارس</v>
      </c>
      <c r="E43" s="18"/>
      <c r="F43" s="18"/>
      <c r="G43" s="18"/>
      <c r="H43" s="4">
        <f t="shared" ref="H43:BS43" si="502">H22/6.35-H$9</f>
        <v>-4.5869291338582698</v>
      </c>
      <c r="I43" s="4">
        <f t="shared" si="502"/>
        <v>-7.6155905511811035</v>
      </c>
      <c r="J43" s="4">
        <f t="shared" si="502"/>
        <v>-8.0848818897637749</v>
      </c>
      <c r="K43" s="4">
        <f t="shared" si="502"/>
        <v>-5.7686614173228321</v>
      </c>
      <c r="L43" s="4">
        <f t="shared" si="502"/>
        <v>-7.8532283464566888</v>
      </c>
      <c r="M43" s="4">
        <f t="shared" si="502"/>
        <v>-7.1725196850393669</v>
      </c>
      <c r="N43" s="4">
        <f t="shared" si="502"/>
        <v>-10.935984251968502</v>
      </c>
      <c r="O43" s="4">
        <f t="shared" si="502"/>
        <v>-11.213464566929131</v>
      </c>
      <c r="P43" s="4">
        <f t="shared" si="502"/>
        <v>-10.934488188976379</v>
      </c>
      <c r="Q43" s="4">
        <f t="shared" si="502"/>
        <v>-16.193622047244091</v>
      </c>
      <c r="R43" s="4">
        <f t="shared" si="502"/>
        <v>-14.460787401574802</v>
      </c>
      <c r="S43" s="4">
        <f t="shared" si="502"/>
        <v>-16.570078740157484</v>
      </c>
      <c r="T43" s="4">
        <f t="shared" si="502"/>
        <v>-8.6033858267716532</v>
      </c>
      <c r="U43" s="4">
        <f t="shared" si="502"/>
        <v>-8.7245669291338537</v>
      </c>
      <c r="V43" s="4">
        <f t="shared" si="502"/>
        <v>-10.452598425196854</v>
      </c>
      <c r="W43" s="4">
        <f t="shared" si="502"/>
        <v>-6.5629921259842448</v>
      </c>
      <c r="X43" s="4">
        <f t="shared" si="502"/>
        <v>-5.4024409448818886</v>
      </c>
      <c r="Y43" s="4">
        <f t="shared" si="502"/>
        <v>-6.7609448818897633</v>
      </c>
      <c r="Z43" s="4">
        <f t="shared" si="502"/>
        <v>-4.8502362204724392</v>
      </c>
      <c r="AA43" s="4">
        <f t="shared" si="502"/>
        <v>-5.6835433070866088</v>
      </c>
      <c r="AB43" s="4">
        <f t="shared" si="502"/>
        <v>-2.8948818897637807</v>
      </c>
      <c r="AC43" s="4">
        <f t="shared" si="502"/>
        <v>-5.4325196850393667</v>
      </c>
      <c r="AD43" s="4">
        <f t="shared" si="502"/>
        <v>-7.2763779527559009</v>
      </c>
      <c r="AE43" s="4">
        <f t="shared" si="502"/>
        <v>-4.4389763779527556</v>
      </c>
      <c r="AF43" s="4">
        <f t="shared" si="502"/>
        <v>-5.0118110236220446</v>
      </c>
      <c r="AG43" s="4">
        <f t="shared" si="502"/>
        <v>-5.1340157480314943</v>
      </c>
      <c r="AH43" s="4">
        <f t="shared" si="502"/>
        <v>-4.5344881889763826</v>
      </c>
      <c r="AI43" s="4">
        <f t="shared" si="502"/>
        <v>-3.4398425196850368</v>
      </c>
      <c r="AJ43" s="4">
        <f t="shared" si="502"/>
        <v>-5.3600787401574763</v>
      </c>
      <c r="AK43" s="4">
        <f t="shared" si="502"/>
        <v>-4.1962992125984258</v>
      </c>
      <c r="AL43" s="4">
        <f t="shared" si="502"/>
        <v>-3.5647244094488144</v>
      </c>
      <c r="AM43" s="4">
        <f t="shared" si="502"/>
        <v>-0.84503937007873731</v>
      </c>
      <c r="AN43" s="4">
        <f t="shared" si="502"/>
        <v>-3.238740157480315</v>
      </c>
      <c r="AO43" s="4">
        <f t="shared" si="502"/>
        <v>-4.4200787401574786</v>
      </c>
      <c r="AP43" s="4">
        <f t="shared" si="502"/>
        <v>-3.2335433070866131</v>
      </c>
      <c r="AQ43" s="4">
        <f t="shared" si="502"/>
        <v>-0.71748031496062481</v>
      </c>
      <c r="AR43" s="4">
        <f t="shared" si="502"/>
        <v>-0.79480314960629528</v>
      </c>
      <c r="AS43" s="4">
        <f t="shared" si="502"/>
        <v>-2.4455905511810982</v>
      </c>
      <c r="AT43" s="4">
        <f t="shared" si="502"/>
        <v>-0.23740157480315105</v>
      </c>
      <c r="AU43" s="4">
        <f t="shared" si="502"/>
        <v>0.51968503937008137</v>
      </c>
      <c r="AV43" s="4">
        <f t="shared" si="502"/>
        <v>-1.7307086614173244</v>
      </c>
      <c r="AW43" s="4">
        <f t="shared" si="502"/>
        <v>-3.4992125984251956</v>
      </c>
      <c r="AX43" s="4">
        <f t="shared" si="502"/>
        <v>-3.4913385826771659</v>
      </c>
      <c r="AY43" s="4">
        <f t="shared" si="502"/>
        <v>-4.744803149606291</v>
      </c>
      <c r="AZ43" s="4">
        <f t="shared" si="502"/>
        <v>-3.7784251968503852</v>
      </c>
      <c r="BA43" s="4">
        <f t="shared" si="502"/>
        <v>-3.9740157480314906</v>
      </c>
      <c r="BB43" s="4">
        <f t="shared" si="502"/>
        <v>-4.9040157480314974</v>
      </c>
      <c r="BC43" s="4">
        <f t="shared" si="502"/>
        <v>-3.1136220472440996</v>
      </c>
      <c r="BD43" s="4">
        <f t="shared" si="502"/>
        <v>-3.9044094488189032</v>
      </c>
      <c r="BE43" s="4">
        <f t="shared" si="502"/>
        <v>-4.2363779527559089</v>
      </c>
      <c r="BF43" s="4">
        <f t="shared" si="502"/>
        <v>-4.8075590551181051</v>
      </c>
      <c r="BG43" s="4">
        <f t="shared" si="502"/>
        <v>-1.9667716535433044</v>
      </c>
      <c r="BH43" s="4">
        <f t="shared" si="502"/>
        <v>-4.4329133858267653</v>
      </c>
      <c r="BI43" s="4">
        <f t="shared" si="502"/>
        <v>-6.4394488188976311</v>
      </c>
      <c r="BJ43" s="4">
        <f t="shared" si="502"/>
        <v>-5.6397637795275628</v>
      </c>
      <c r="BK43" s="4">
        <f t="shared" si="502"/>
        <v>-5.6373228346456727</v>
      </c>
      <c r="BL43" s="4">
        <f t="shared" si="502"/>
        <v>-6.5118110236220375</v>
      </c>
      <c r="BM43" s="4">
        <f>BM22/6.35-BM$9</f>
        <v>-6.3291338582677099</v>
      </c>
      <c r="BN43" s="4">
        <f t="shared" si="502"/>
        <v>-7.0126377952755874</v>
      </c>
      <c r="BO43" s="4">
        <f t="shared" si="502"/>
        <v>-7.5718897637795308</v>
      </c>
      <c r="BP43" s="4">
        <f t="shared" si="502"/>
        <v>-8.5689501312335921</v>
      </c>
      <c r="BQ43" s="4">
        <f t="shared" si="502"/>
        <v>-7.8622834645669215</v>
      </c>
      <c r="BR43" s="4">
        <f t="shared" si="502"/>
        <v>-6.4151049868766421</v>
      </c>
      <c r="BS43" s="4">
        <f t="shared" si="502"/>
        <v>-5.7117060367454187</v>
      </c>
      <c r="BT43" s="4">
        <f t="shared" ref="BT43:DW43" si="503">BT22/6.35-BT$9</f>
        <v>-4.4246902887138972</v>
      </c>
      <c r="BU43" s="4">
        <f t="shared" si="503"/>
        <v>-5.1938267716535407</v>
      </c>
      <c r="BV43" s="4">
        <f t="shared" si="503"/>
        <v>-7.565569553805787</v>
      </c>
      <c r="BW43" s="4">
        <f t="shared" si="503"/>
        <v>-10.392427821522283</v>
      </c>
      <c r="BX43" s="4">
        <f t="shared" si="503"/>
        <v>-12.12321784776902</v>
      </c>
      <c r="BY43" s="4">
        <f t="shared" si="503"/>
        <v>-9.2154383202099766</v>
      </c>
      <c r="BZ43" s="4">
        <f t="shared" si="503"/>
        <v>-8.5322493438320137</v>
      </c>
      <c r="CA43" s="4">
        <f t="shared" si="503"/>
        <v>-9.6276456692913328</v>
      </c>
      <c r="CB43" s="4">
        <f t="shared" si="503"/>
        <v>-9.288866141732278</v>
      </c>
      <c r="CC43" s="4">
        <f t="shared" si="503"/>
        <v>-9.9299475065616889</v>
      </c>
      <c r="CD43" s="4">
        <f t="shared" si="503"/>
        <v>-9.0942992125984148</v>
      </c>
      <c r="CE43" s="4">
        <f t="shared" si="503"/>
        <v>-8.4431548556430442</v>
      </c>
      <c r="CF43" s="4">
        <f t="shared" si="503"/>
        <v>-9.3911942257217902</v>
      </c>
      <c r="CG43" s="4">
        <f t="shared" si="503"/>
        <v>-9.142501312335952</v>
      </c>
      <c r="CH43" s="4">
        <f t="shared" si="503"/>
        <v>-10.111212598425183</v>
      </c>
      <c r="CI43" s="4">
        <f t="shared" si="503"/>
        <v>-8.3751207349081369</v>
      </c>
      <c r="CJ43" s="4">
        <f t="shared" si="503"/>
        <v>-5.926380577427814</v>
      </c>
      <c r="CK43" s="4">
        <f t="shared" si="503"/>
        <v>-7.7369396325459476</v>
      </c>
      <c r="CL43" s="4">
        <f t="shared" si="503"/>
        <v>-7.0927559055118081</v>
      </c>
      <c r="CM43" s="4">
        <f t="shared" si="503"/>
        <v>-1.6717874015747896</v>
      </c>
      <c r="CN43" s="4">
        <f t="shared" si="503"/>
        <v>-3.0855118110236077</v>
      </c>
      <c r="CO43" s="4">
        <f t="shared" si="503"/>
        <v>-0.82502362204722601</v>
      </c>
      <c r="CP43" s="4">
        <f t="shared" si="503"/>
        <v>0.39029921259843547</v>
      </c>
      <c r="CQ43" s="4">
        <f t="shared" si="503"/>
        <v>-1.3176719160104966</v>
      </c>
      <c r="CR43" s="4">
        <f t="shared" si="503"/>
        <v>-2.4581469816272801</v>
      </c>
      <c r="CS43" s="4">
        <f t="shared" si="503"/>
        <v>-3.9070603674540649</v>
      </c>
      <c r="CT43" s="4">
        <f t="shared" si="503"/>
        <v>-5.1002362204724392</v>
      </c>
      <c r="CU43" s="4">
        <f t="shared" si="503"/>
        <v>-11.300944881889762</v>
      </c>
      <c r="CV43" s="4">
        <f t="shared" si="503"/>
        <v>-10.428923884514433</v>
      </c>
      <c r="CW43" s="4">
        <f t="shared" si="503"/>
        <v>-12.284724409448813</v>
      </c>
      <c r="CX43" s="4">
        <f t="shared" si="503"/>
        <v>-13.111049868766415</v>
      </c>
      <c r="CY43" s="4">
        <f t="shared" si="503"/>
        <v>-12.395931758530168</v>
      </c>
      <c r="CZ43" s="4">
        <f t="shared" si="503"/>
        <v>-11.758241469816269</v>
      </c>
      <c r="DA43" s="4">
        <f t="shared" si="503"/>
        <v>-8.9563517060367275</v>
      </c>
      <c r="DB43" s="4">
        <f t="shared" si="503"/>
        <v>-11.117270341207345</v>
      </c>
      <c r="DC43" s="4">
        <f t="shared" si="503"/>
        <v>-9.0546719160104985</v>
      </c>
      <c r="DD43" s="4">
        <f t="shared" si="503"/>
        <v>-9.3552099737532757</v>
      </c>
      <c r="DE43" s="4">
        <f t="shared" si="503"/>
        <v>-7.1756430446194059</v>
      </c>
      <c r="DF43" s="4">
        <f t="shared" si="503"/>
        <v>-9.9214173228346283</v>
      </c>
      <c r="DG43" s="4">
        <f t="shared" si="503"/>
        <v>-11.473622047244078</v>
      </c>
      <c r="DH43" s="4">
        <f t="shared" si="503"/>
        <v>-9.1497112860892429</v>
      </c>
      <c r="DI43" s="4">
        <f t="shared" si="503"/>
        <v>-8.2049081364829277</v>
      </c>
      <c r="DJ43" s="4">
        <f t="shared" si="503"/>
        <v>-10.95867560217421</v>
      </c>
      <c r="DK43" s="4">
        <f t="shared" si="503"/>
        <v>-15.721207349081368</v>
      </c>
      <c r="DL43" s="4">
        <f t="shared" si="503"/>
        <v>-13.860787401574797</v>
      </c>
      <c r="DM43" s="4">
        <f t="shared" si="503"/>
        <v>-10.042913385826779</v>
      </c>
      <c r="DN43" s="4">
        <f t="shared" si="503"/>
        <v>-23.186299212598414</v>
      </c>
      <c r="DO43" s="4">
        <f t="shared" si="503"/>
        <v>-7.3670866141732034</v>
      </c>
      <c r="DP43" s="4">
        <f t="shared" si="503"/>
        <v>-13.092965879265066</v>
      </c>
      <c r="DQ43" s="4">
        <f t="shared" si="503"/>
        <v>-11.218451443569563</v>
      </c>
      <c r="DR43" s="4">
        <f t="shared" si="503"/>
        <v>-0.42903674540683312</v>
      </c>
      <c r="DS43" s="4">
        <f t="shared" si="503"/>
        <v>6.4000262467191646</v>
      </c>
      <c r="DT43" s="4">
        <f t="shared" si="503"/>
        <v>2.021574803149619</v>
      </c>
      <c r="DU43" s="4">
        <f t="shared" si="503"/>
        <v>0.31236220472440834</v>
      </c>
      <c r="DV43" s="4">
        <f t="shared" si="503"/>
        <v>6.4694225721784875</v>
      </c>
      <c r="DW43" s="4">
        <f t="shared" si="503"/>
        <v>-2.6467454068241523</v>
      </c>
      <c r="DX43" s="4">
        <f t="shared" ref="DX43:DZ44" si="504">DX22/6.35-DX$9</f>
        <v>-10.916535433070862</v>
      </c>
      <c r="DY43" s="4">
        <f t="shared" si="504"/>
        <v>-11.521496062992114</v>
      </c>
      <c r="DZ43" s="4">
        <f t="shared" si="504"/>
        <v>-14.267375328083986</v>
      </c>
      <c r="EA43" s="4">
        <f t="shared" ref="EA43" si="505">EA22/6.35-EA$9</f>
        <v>-17.859999999999985</v>
      </c>
      <c r="EB43" s="4">
        <f t="shared" ref="EB43:EC43" si="506">EB22/6.35-EB$9</f>
        <v>-21.131312335958</v>
      </c>
      <c r="EC43" s="4">
        <f t="shared" si="506"/>
        <v>-12.057454068241455</v>
      </c>
      <c r="ED43" s="4">
        <f t="shared" ref="ED43" si="507">ED22/6.35-ED$9</f>
        <v>-19.190892388451445</v>
      </c>
      <c r="EE43" s="4">
        <f t="shared" ref="EE43:EG44" si="508">EE22/6.35-EE$9</f>
        <v>-25.9435433070866</v>
      </c>
      <c r="EF43" s="4">
        <f t="shared" si="508"/>
        <v>-27.848162729658796</v>
      </c>
      <c r="EG43" s="4">
        <f t="shared" si="508"/>
        <v>-31.518241469816275</v>
      </c>
      <c r="EH43" s="4">
        <f t="shared" ref="EH43:EI43" si="509">EH22/6.35-EH$9</f>
        <v>-29.581076115485558</v>
      </c>
      <c r="EI43" s="4">
        <f t="shared" si="509"/>
        <v>-26.461942257217842</v>
      </c>
      <c r="EJ43" s="4">
        <f t="shared" ref="EJ43:EK43" si="510">EJ22/6.35-EJ$9</f>
        <v>-23.83283464566928</v>
      </c>
      <c r="EK43" s="4">
        <f t="shared" si="510"/>
        <v>-17.303858267716535</v>
      </c>
      <c r="EL43" s="4">
        <f t="shared" ref="EL43:EM43" si="511">EL22/6.35-EL$9</f>
        <v>-25.323910761154849</v>
      </c>
      <c r="EM43" s="4">
        <f t="shared" si="511"/>
        <v>-25.317874015748032</v>
      </c>
      <c r="EN43" s="4">
        <f t="shared" ref="EN43:EO43" si="512">EN22/6.35-EN$9</f>
        <v>-27.758320209973732</v>
      </c>
      <c r="EO43" s="4">
        <f t="shared" si="512"/>
        <v>-31.805695538057755</v>
      </c>
      <c r="EP43" s="4">
        <f t="shared" ref="EP43:EQ43" si="513">EP22/6.35-EP$9</f>
        <v>-30.914724409448809</v>
      </c>
      <c r="EQ43" s="4">
        <f t="shared" si="513"/>
        <v>-26.708267716535453</v>
      </c>
      <c r="ER43" s="4">
        <f t="shared" ref="ER43:ES43" si="514">ER22/6.35-ER$9</f>
        <v>-28.556010498687655</v>
      </c>
      <c r="ES43" s="4">
        <f t="shared" si="514"/>
        <v>-35.640997375328084</v>
      </c>
      <c r="ET43" s="4">
        <f t="shared" ref="ET43:EU43" si="515">ET22/6.35-ET$9</f>
        <v>-34.324015748031492</v>
      </c>
      <c r="EU43" s="4">
        <f t="shared" si="515"/>
        <v>-35.477112860892369</v>
      </c>
      <c r="EV43" s="4">
        <f t="shared" ref="EV43:EW43" si="516">EV22/6.35-EV$9</f>
        <v>-32.009370078740147</v>
      </c>
      <c r="EW43" s="4">
        <f t="shared" si="516"/>
        <v>-30.87091863517059</v>
      </c>
      <c r="EX43" s="4">
        <f t="shared" ref="EX43:EY43" si="517">EX22/6.35-EX$9</f>
        <v>-28.268976377952754</v>
      </c>
      <c r="EY43" s="4">
        <f t="shared" si="517"/>
        <v>-28.083517060367463</v>
      </c>
      <c r="EZ43" s="4">
        <f t="shared" ref="EZ43:FA43" si="518">EZ22/6.35-EZ$9</f>
        <v>-26.854960629921258</v>
      </c>
      <c r="FA43" s="4">
        <f t="shared" si="518"/>
        <v>-30.072677165354328</v>
      </c>
      <c r="FB43" s="4">
        <f t="shared" ref="FB43:FC43" si="519">FB22/6.35-FB$9</f>
        <v>-22.343674540682407</v>
      </c>
      <c r="FC43" s="4">
        <f t="shared" si="519"/>
        <v>-25.022047244094495</v>
      </c>
      <c r="FD43" s="4">
        <f t="shared" ref="FD43:FE43" si="520">FD22/6.35-FD$9</f>
        <v>-24.098188976377948</v>
      </c>
      <c r="FE43" s="4">
        <f t="shared" si="520"/>
        <v>-25.559580052493423</v>
      </c>
      <c r="FF43" s="4">
        <f t="shared" ref="FF43:FG43" si="521">FF22/6.35-FF$9</f>
        <v>-25.81351706036746</v>
      </c>
      <c r="FG43" s="4">
        <f t="shared" si="521"/>
        <v>-27.653805774278212</v>
      </c>
      <c r="FH43" s="4">
        <f t="shared" ref="FH43:FI43" si="522">FH22/6.35-FH$9</f>
        <v>-26.857086614173234</v>
      </c>
      <c r="FI43" s="4">
        <f t="shared" si="522"/>
        <v>-23.903490813648297</v>
      </c>
      <c r="FJ43" s="4">
        <f t="shared" ref="FJ43:FK43" si="523">FJ22/6.35-FJ$9</f>
        <v>-25.854280844135189</v>
      </c>
      <c r="FK43" s="4">
        <f t="shared" si="523"/>
        <v>-26.268477690288712</v>
      </c>
      <c r="FL43" s="4">
        <f t="shared" ref="FL43:FM43" si="524">FL22/6.35-FL$9</f>
        <v>-21.381653543307081</v>
      </c>
      <c r="FM43" s="4">
        <f t="shared" si="524"/>
        <v>-21.325485564304465</v>
      </c>
      <c r="FN43" s="4">
        <f t="shared" ref="FN43:FO43" si="525">FN22/6.35-FN$9</f>
        <v>-15.726377952755911</v>
      </c>
      <c r="FO43" s="4">
        <f t="shared" si="525"/>
        <v>-20.06356955380577</v>
      </c>
      <c r="FP43" s="4">
        <f t="shared" ref="FP43" si="526">FP22/6.35-FP$9</f>
        <v>-15.311289323311499</v>
      </c>
      <c r="FQ43" s="4">
        <f t="shared" ref="FQ43" si="527">FQ22/6.35-FQ$9</f>
        <v>-18.262860892388453</v>
      </c>
      <c r="FR43" s="4">
        <f t="shared" ref="FR43:FS43" si="528">FR22/6.35-FR$9</f>
        <v>-17.801548556430447</v>
      </c>
      <c r="FS43" s="4">
        <f t="shared" si="528"/>
        <v>-17.885695538057746</v>
      </c>
      <c r="FT43" s="4">
        <f t="shared" ref="FT43:FU43" si="529">FT22/6.35-FT$9</f>
        <v>-17.13881889763779</v>
      </c>
      <c r="FU43" s="4">
        <f t="shared" si="529"/>
        <v>-17.137244094488182</v>
      </c>
      <c r="FV43" s="4">
        <f t="shared" ref="FV43:FW43" si="530">FV22/6.35-FV$9</f>
        <v>-14.246587926509186</v>
      </c>
      <c r="FW43" s="4">
        <f t="shared" si="530"/>
        <v>-15.741627296587914</v>
      </c>
      <c r="FX43" s="4">
        <f t="shared" ref="FX43:FY43" si="531">FX22/6.35-FX$9</f>
        <v>-10.635905511811018</v>
      </c>
      <c r="FY43" s="4">
        <f t="shared" si="531"/>
        <v>-10.557349081364819</v>
      </c>
      <c r="FZ43" s="4">
        <f t="shared" ref="FZ43:GA43" si="532">FZ22/6.35-FZ$9</f>
        <v>-14.08627296587926</v>
      </c>
      <c r="GA43" s="4">
        <f t="shared" si="532"/>
        <v>-16.13238845144356</v>
      </c>
      <c r="GB43" s="4">
        <f t="shared" ref="GB43:GC43" si="533">GB22/6.35-GB$9</f>
        <v>-12.109632545931753</v>
      </c>
      <c r="GC43" s="4">
        <f t="shared" si="533"/>
        <v>-13.445538057742766</v>
      </c>
      <c r="GD43" s="4">
        <f t="shared" ref="GD43:GE43" si="534">GD22/6.35-GD$9</f>
        <v>-12.033254593175847</v>
      </c>
      <c r="GE43" s="4">
        <f t="shared" si="534"/>
        <v>-12.157165354330708</v>
      </c>
      <c r="GF43" s="4">
        <f t="shared" ref="GF43:GG43" si="535">GF22/6.35-GF$9</f>
        <v>-9.8545669291338385</v>
      </c>
      <c r="GG43" s="4">
        <f t="shared" si="535"/>
        <v>-10.033464566929126</v>
      </c>
      <c r="GH43" s="4">
        <f t="shared" ref="GH43" si="536">GH22/6.35-GH$9</f>
        <v>-8.7254330708661314</v>
      </c>
      <c r="GI43" s="93">
        <f t="shared" si="54"/>
        <v>-8.5530864456518696</v>
      </c>
      <c r="GJ43" s="93">
        <f t="shared" si="55"/>
        <v>-21.417220130920512</v>
      </c>
      <c r="GK43" s="93">
        <f>AVERAGE(FQ43:GH43)</f>
        <v>-13.776964129483808</v>
      </c>
    </row>
    <row r="44" spans="2:193" ht="30" x14ac:dyDescent="0.25">
      <c r="B44" s="68"/>
      <c r="C44" s="20" t="str">
        <f t="shared" si="56"/>
        <v>نفت کوره سولفور بالا 380CST</v>
      </c>
      <c r="D44" s="21" t="str">
        <f t="shared" si="56"/>
        <v>فوب خلیج فارس</v>
      </c>
      <c r="E44" s="18"/>
      <c r="F44" s="18"/>
      <c r="G44" s="18"/>
      <c r="H44" s="4">
        <f t="shared" ref="H44:BS44" si="537">H23/6.35-H$9</f>
        <v>-5.3491338582677166</v>
      </c>
      <c r="I44" s="4">
        <f t="shared" si="537"/>
        <v>-8.4785826771653525</v>
      </c>
      <c r="J44" s="4">
        <f t="shared" si="537"/>
        <v>-8.5699212598425163</v>
      </c>
      <c r="K44" s="4">
        <f t="shared" si="537"/>
        <v>-6.1560629921259817</v>
      </c>
      <c r="L44" s="4">
        <f t="shared" si="537"/>
        <v>-8.6374803149606265</v>
      </c>
      <c r="M44" s="4">
        <f t="shared" si="537"/>
        <v>-7.8859055118110213</v>
      </c>
      <c r="N44" s="4">
        <f t="shared" si="537"/>
        <v>-11.584803149606296</v>
      </c>
      <c r="O44" s="4">
        <f t="shared" si="537"/>
        <v>-12.098503937007871</v>
      </c>
      <c r="P44" s="4">
        <f t="shared" si="537"/>
        <v>-11.789606299212599</v>
      </c>
      <c r="Q44" s="4">
        <f t="shared" si="537"/>
        <v>-16.915984251968503</v>
      </c>
      <c r="R44" s="4">
        <f t="shared" si="537"/>
        <v>-16.032440944881888</v>
      </c>
      <c r="S44" s="4">
        <f t="shared" si="537"/>
        <v>-17.182677165354335</v>
      </c>
      <c r="T44" s="4">
        <f t="shared" si="537"/>
        <v>-10.186062992125983</v>
      </c>
      <c r="U44" s="4">
        <f t="shared" si="537"/>
        <v>-10.540314960629917</v>
      </c>
      <c r="V44" s="4">
        <f t="shared" si="537"/>
        <v>-12.181732283464569</v>
      </c>
      <c r="W44" s="4">
        <f t="shared" si="537"/>
        <v>-8.2464566929133767</v>
      </c>
      <c r="X44" s="4">
        <f t="shared" si="537"/>
        <v>-7.1079527559055045</v>
      </c>
      <c r="Y44" s="4">
        <f t="shared" si="537"/>
        <v>-8.1514960629921234</v>
      </c>
      <c r="Z44" s="4">
        <f t="shared" si="537"/>
        <v>-6.7888188976377961</v>
      </c>
      <c r="AA44" s="4">
        <f t="shared" si="537"/>
        <v>-6.8410236220472456</v>
      </c>
      <c r="AB44" s="4">
        <f t="shared" si="537"/>
        <v>-3.3106299212598387</v>
      </c>
      <c r="AC44" s="4">
        <f t="shared" si="537"/>
        <v>-5.8025984251968481</v>
      </c>
      <c r="AD44" s="4">
        <f t="shared" si="537"/>
        <v>-7.2874015748031482</v>
      </c>
      <c r="AE44" s="4">
        <f t="shared" si="537"/>
        <v>-4.7696850393700743</v>
      </c>
      <c r="AF44" s="4">
        <f t="shared" si="537"/>
        <v>-5.8889763779527513</v>
      </c>
      <c r="AG44" s="4">
        <f t="shared" si="537"/>
        <v>-6.055275590551183</v>
      </c>
      <c r="AH44" s="4">
        <f t="shared" si="537"/>
        <v>-5.6809448818897579</v>
      </c>
      <c r="AI44" s="4">
        <f t="shared" si="537"/>
        <v>-3.4398425196850368</v>
      </c>
      <c r="AJ44" s="4">
        <f t="shared" si="537"/>
        <v>-6.1254330708661371</v>
      </c>
      <c r="AK44" s="4">
        <f t="shared" si="537"/>
        <v>-5.0718897637795237</v>
      </c>
      <c r="AL44" s="4">
        <f t="shared" si="537"/>
        <v>-4.98362204724409</v>
      </c>
      <c r="AM44" s="4">
        <f t="shared" si="537"/>
        <v>-2.1190551181102322</v>
      </c>
      <c r="AN44" s="4">
        <f t="shared" si="537"/>
        <v>-4.6560629921259817</v>
      </c>
      <c r="AO44" s="4">
        <f t="shared" si="537"/>
        <v>-6.3098425196850343</v>
      </c>
      <c r="AP44" s="4">
        <f t="shared" si="537"/>
        <v>-4.5044094488188904</v>
      </c>
      <c r="AQ44" s="4">
        <f t="shared" si="537"/>
        <v>-2.8544881889763758</v>
      </c>
      <c r="AR44" s="4">
        <f t="shared" si="537"/>
        <v>-2.7412598425196819</v>
      </c>
      <c r="AS44" s="4">
        <f t="shared" si="537"/>
        <v>-3.1731496062992122</v>
      </c>
      <c r="AT44" s="4">
        <f t="shared" si="537"/>
        <v>-0.35078740157480581</v>
      </c>
      <c r="AU44" s="4">
        <f t="shared" si="537"/>
        <v>0.41417322834645631</v>
      </c>
      <c r="AV44" s="4">
        <f t="shared" si="537"/>
        <v>-1.8535433070866105</v>
      </c>
      <c r="AW44" s="4">
        <f t="shared" si="537"/>
        <v>-3.9968503937007895</v>
      </c>
      <c r="AX44" s="4">
        <f t="shared" si="537"/>
        <v>-4.22992125984252</v>
      </c>
      <c r="AY44" s="4">
        <f t="shared" si="537"/>
        <v>-5.3558267716535397</v>
      </c>
      <c r="AZ44" s="4">
        <f t="shared" si="537"/>
        <v>-4.5422047244094443</v>
      </c>
      <c r="BA44" s="4">
        <f t="shared" si="537"/>
        <v>-4.5472440944881924</v>
      </c>
      <c r="BB44" s="4">
        <f t="shared" si="537"/>
        <v>-5.3811811023622056</v>
      </c>
      <c r="BC44" s="4">
        <f t="shared" si="537"/>
        <v>-3.1529921259842553</v>
      </c>
      <c r="BD44" s="4">
        <f t="shared" si="537"/>
        <v>-4.0965354330708621</v>
      </c>
      <c r="BE44" s="4">
        <f t="shared" si="537"/>
        <v>-4.5103937007874038</v>
      </c>
      <c r="BF44" s="4">
        <f t="shared" si="537"/>
        <v>-5.0674015748031422</v>
      </c>
      <c r="BG44" s="4">
        <f t="shared" si="537"/>
        <v>-2.3132283464566967</v>
      </c>
      <c r="BH44" s="4">
        <f t="shared" si="537"/>
        <v>-5.4045669291338569</v>
      </c>
      <c r="BI44" s="4">
        <f t="shared" si="537"/>
        <v>-7.3890551181102353</v>
      </c>
      <c r="BJ44" s="4">
        <f t="shared" si="537"/>
        <v>-6.6649606299212607</v>
      </c>
      <c r="BK44" s="4">
        <f t="shared" si="537"/>
        <v>-6.505039370078741</v>
      </c>
      <c r="BL44" s="4">
        <f t="shared" si="537"/>
        <v>-6.8740157480314892</v>
      </c>
      <c r="BM44" s="4">
        <f t="shared" si="537"/>
        <v>-6.8976377952755854</v>
      </c>
      <c r="BN44" s="4">
        <f t="shared" si="537"/>
        <v>-8.1590944881889698</v>
      </c>
      <c r="BO44" s="4">
        <f t="shared" si="537"/>
        <v>-8.4947244094488212</v>
      </c>
      <c r="BP44" s="4">
        <f t="shared" si="537"/>
        <v>-9.6350918635170544</v>
      </c>
      <c r="BQ44" s="4">
        <f t="shared" si="537"/>
        <v>-8.8764566929133792</v>
      </c>
      <c r="BR44" s="4">
        <f t="shared" si="537"/>
        <v>-7.3316404199475045</v>
      </c>
      <c r="BS44" s="4">
        <f t="shared" si="537"/>
        <v>-6.4770603674540723</v>
      </c>
      <c r="BT44" s="4">
        <f t="shared" ref="BT44:DB44" si="538">BT23/6.35-BT$9</f>
        <v>-5.2530367454068099</v>
      </c>
      <c r="BU44" s="4">
        <f t="shared" si="538"/>
        <v>-6.2064251968503896</v>
      </c>
      <c r="BV44" s="4">
        <f t="shared" si="538"/>
        <v>-8.5923412073490866</v>
      </c>
      <c r="BW44" s="4">
        <f t="shared" si="538"/>
        <v>-11.427073490813626</v>
      </c>
      <c r="BX44" s="4">
        <f t="shared" si="538"/>
        <v>-13.172036745406814</v>
      </c>
      <c r="BY44" s="4">
        <f t="shared" si="538"/>
        <v>-10.396540682414695</v>
      </c>
      <c r="BZ44" s="4">
        <f t="shared" si="538"/>
        <v>-9.8802808398950077</v>
      </c>
      <c r="CA44" s="4">
        <f t="shared" si="538"/>
        <v>-10.807173228346457</v>
      </c>
      <c r="CB44" s="4">
        <f t="shared" si="538"/>
        <v>-10.406976377952752</v>
      </c>
      <c r="CC44" s="4">
        <f t="shared" si="538"/>
        <v>-10.819711286089245</v>
      </c>
      <c r="CD44" s="4">
        <f t="shared" si="538"/>
        <v>-9.8533543307086546</v>
      </c>
      <c r="CE44" s="4">
        <f t="shared" si="538"/>
        <v>-9.9518162729658712</v>
      </c>
      <c r="CF44" s="4">
        <f t="shared" si="538"/>
        <v>-10.958123359580064</v>
      </c>
      <c r="CG44" s="4">
        <f t="shared" si="538"/>
        <v>-10.89210761154856</v>
      </c>
      <c r="CH44" s="4">
        <f t="shared" si="538"/>
        <v>-11.7663307086614</v>
      </c>
      <c r="CI44" s="4">
        <f t="shared" si="538"/>
        <v>-9.771971128608925</v>
      </c>
      <c r="CJ44" s="4">
        <f t="shared" si="538"/>
        <v>-7.852364829396322</v>
      </c>
      <c r="CK44" s="4">
        <f t="shared" si="538"/>
        <v>-9.4361522309711461</v>
      </c>
      <c r="CL44" s="4">
        <f t="shared" si="538"/>
        <v>-8.491181102362205</v>
      </c>
      <c r="CM44" s="4">
        <f t="shared" si="538"/>
        <v>-5.246590551181086</v>
      </c>
      <c r="CN44" s="4">
        <f t="shared" si="538"/>
        <v>-5.4744881889763661</v>
      </c>
      <c r="CO44" s="4">
        <f t="shared" si="538"/>
        <v>-3.7966771653543248</v>
      </c>
      <c r="CP44" s="4">
        <f t="shared" si="538"/>
        <v>-4.2317480314960676</v>
      </c>
      <c r="CQ44" s="4">
        <f t="shared" si="538"/>
        <v>-3.5790892388451425</v>
      </c>
      <c r="CR44" s="4">
        <f t="shared" si="538"/>
        <v>-5.0880682414697986</v>
      </c>
      <c r="CS44" s="4">
        <f t="shared" si="538"/>
        <v>-5.6724146981627257</v>
      </c>
      <c r="CT44" s="4">
        <f t="shared" si="538"/>
        <v>-6.0482677165354346</v>
      </c>
      <c r="CU44" s="4">
        <f t="shared" si="538"/>
        <v>-12.669448818897635</v>
      </c>
      <c r="CV44" s="4">
        <f t="shared" si="538"/>
        <v>-12.225774278215226</v>
      </c>
      <c r="CW44" s="4">
        <f t="shared" si="538"/>
        <v>-14.098897637795261</v>
      </c>
      <c r="CX44" s="4">
        <f t="shared" si="538"/>
        <v>-13.992939632545941</v>
      </c>
      <c r="CY44" s="4">
        <f t="shared" si="538"/>
        <v>-13.575459317585299</v>
      </c>
      <c r="CZ44" s="4">
        <f t="shared" si="538"/>
        <v>-12.810209973753274</v>
      </c>
      <c r="DA44" s="4">
        <f t="shared" si="538"/>
        <v>-10.326430446194209</v>
      </c>
      <c r="DB44" s="4">
        <f t="shared" si="538"/>
        <v>-11.805459317585296</v>
      </c>
      <c r="DC44" s="4">
        <f t="shared" ref="DC44:DW44" si="539">DC23/6.35-DC$9</f>
        <v>-9.6893175853018363</v>
      </c>
      <c r="DD44" s="4">
        <f t="shared" si="539"/>
        <v>-10.106391076115486</v>
      </c>
      <c r="DE44" s="4">
        <f t="shared" si="539"/>
        <v>-8.5142257217847543</v>
      </c>
      <c r="DF44" s="4">
        <f t="shared" si="539"/>
        <v>-11.648976377952749</v>
      </c>
      <c r="DG44" s="4">
        <f t="shared" si="539"/>
        <v>-13.649999999999991</v>
      </c>
      <c r="DH44" s="4">
        <f t="shared" si="539"/>
        <v>-11.343412073490825</v>
      </c>
      <c r="DI44" s="4">
        <f t="shared" si="539"/>
        <v>-9.9151443569553663</v>
      </c>
      <c r="DJ44" s="4">
        <f t="shared" si="539"/>
        <v>-13.267337019497049</v>
      </c>
      <c r="DK44" s="4">
        <f t="shared" si="539"/>
        <v>-16.87238845144357</v>
      </c>
      <c r="DL44" s="4">
        <f t="shared" si="539"/>
        <v>-15.004094488188969</v>
      </c>
      <c r="DM44" s="4">
        <f t="shared" si="539"/>
        <v>-12.053937007874026</v>
      </c>
      <c r="DN44" s="4">
        <f t="shared" si="539"/>
        <v>-25.348503937007877</v>
      </c>
      <c r="DO44" s="4">
        <f t="shared" si="539"/>
        <v>-11.957637795275573</v>
      </c>
      <c r="DP44" s="4">
        <f t="shared" si="539"/>
        <v>-17.239422572178469</v>
      </c>
      <c r="DQ44" s="4">
        <f t="shared" si="539"/>
        <v>-15.955459317585294</v>
      </c>
      <c r="DR44" s="4">
        <f t="shared" si="539"/>
        <v>-6.0180131233595802</v>
      </c>
      <c r="DS44" s="4">
        <f t="shared" si="539"/>
        <v>-2.5369816272965835</v>
      </c>
      <c r="DT44" s="4">
        <f t="shared" si="539"/>
        <v>-6.6130708661417117</v>
      </c>
      <c r="DU44" s="4">
        <f t="shared" si="539"/>
        <v>-5.0529921259842467</v>
      </c>
      <c r="DV44" s="4">
        <f t="shared" si="539"/>
        <v>-0.64396325459316017</v>
      </c>
      <c r="DW44" s="4">
        <f t="shared" si="539"/>
        <v>-9.8136745406824133</v>
      </c>
      <c r="DX44" s="4">
        <f t="shared" si="504"/>
        <v>-16.486614173228347</v>
      </c>
      <c r="DY44" s="4">
        <f t="shared" si="504"/>
        <v>-15.579763779527539</v>
      </c>
      <c r="DZ44" s="4">
        <f t="shared" si="504"/>
        <v>-20.541391076115488</v>
      </c>
      <c r="EA44" s="4">
        <f t="shared" ref="EA44" si="540">EA23/6.35-EA$9</f>
        <v>-23.305669291338575</v>
      </c>
      <c r="EB44" s="4">
        <f t="shared" ref="EB44:EC44" si="541">EB23/6.35-EB$9</f>
        <v>-29.291942257217841</v>
      </c>
      <c r="EC44" s="4">
        <f t="shared" si="541"/>
        <v>-19.23225721784776</v>
      </c>
      <c r="ED44" s="4">
        <f t="shared" ref="ED44" si="542">ED23/6.35-ED$9</f>
        <v>-25.765695538057741</v>
      </c>
      <c r="EE44" s="4">
        <f t="shared" si="508"/>
        <v>-30.055354330708639</v>
      </c>
      <c r="EF44" s="4">
        <f t="shared" si="508"/>
        <v>-32.848162729658796</v>
      </c>
      <c r="EG44" s="4">
        <f t="shared" si="508"/>
        <v>-38.066272965879264</v>
      </c>
      <c r="EH44" s="4">
        <f t="shared" ref="EH44:EI44" si="543">EH23/6.35-EH$9</f>
        <v>-34.118083989501301</v>
      </c>
      <c r="EI44" s="4">
        <f t="shared" si="543"/>
        <v>-31.795800524934378</v>
      </c>
      <c r="EJ44" s="4">
        <f t="shared" ref="EJ44:EK44" si="544">EJ23/6.35-EJ$9</f>
        <v>-27.802913385826756</v>
      </c>
      <c r="EK44" s="4">
        <f t="shared" si="544"/>
        <v>-19.52118110236222</v>
      </c>
      <c r="EL44" s="4">
        <f t="shared" ref="EL44:EM44" si="545">EL23/6.35-EL$9</f>
        <v>-27.560131233595797</v>
      </c>
      <c r="EM44" s="4">
        <f t="shared" si="545"/>
        <v>-29.374566929133863</v>
      </c>
      <c r="EN44" s="4">
        <f t="shared" ref="EN44:EO44" si="546">EN23/6.35-EN$9</f>
        <v>-32.862257217847748</v>
      </c>
      <c r="EO44" s="4">
        <f t="shared" si="546"/>
        <v>-38.501758530183736</v>
      </c>
      <c r="EP44" s="4">
        <f t="shared" ref="EP44:EQ44" si="547">EP23/6.35-EP$9</f>
        <v>-36.689527559055108</v>
      </c>
      <c r="EQ44" s="4">
        <f t="shared" si="547"/>
        <v>-33.283070866141749</v>
      </c>
      <c r="ER44" s="4">
        <f t="shared" ref="ER44:ES44" si="548">ER23/6.35-ER$9</f>
        <v>-34.214278215223089</v>
      </c>
      <c r="ES44" s="4">
        <f t="shared" si="548"/>
        <v>-39.220524934383207</v>
      </c>
      <c r="ET44" s="4">
        <f t="shared" ref="ET44:EU44" si="549">ET23/6.35-ET$9</f>
        <v>-39.495669291338579</v>
      </c>
      <c r="EU44" s="4">
        <f t="shared" si="549"/>
        <v>-40.970026246719144</v>
      </c>
      <c r="EV44" s="4">
        <f t="shared" ref="EV44:EW44" si="550">EV23/6.35-EV$9</f>
        <v>-38.253464566929118</v>
      </c>
      <c r="EW44" s="4">
        <f t="shared" si="550"/>
        <v>-35.814225721784773</v>
      </c>
      <c r="EX44" s="4">
        <f t="shared" ref="EX44:EY44" si="551">EX23/6.35-EX$9</f>
        <v>-32.516220472440935</v>
      </c>
      <c r="EY44" s="4">
        <f t="shared" si="551"/>
        <v>-29.563832020997381</v>
      </c>
      <c r="EZ44" s="4">
        <f t="shared" ref="EZ44:FA44" si="552">EZ23/6.35-EZ$9</f>
        <v>-29.273858267716534</v>
      </c>
      <c r="FA44" s="4">
        <f t="shared" si="552"/>
        <v>-32.8144094488189</v>
      </c>
      <c r="FB44" s="4">
        <f t="shared" ref="FB44:FC44" si="553">FB23/6.35-FB$9</f>
        <v>-24.934225721784763</v>
      </c>
      <c r="FC44" s="4">
        <f t="shared" si="553"/>
        <v>-28.503937007874022</v>
      </c>
      <c r="FD44" s="4">
        <f t="shared" ref="FD44:FE44" si="554">FD23/6.35-FD$9</f>
        <v>-27.238346456692909</v>
      </c>
      <c r="FE44" s="4">
        <f t="shared" si="554"/>
        <v>-28.830446194225708</v>
      </c>
      <c r="FF44" s="4">
        <f t="shared" ref="FF44:FG44" si="555">FF23/6.35-FF$9</f>
        <v>-28.435564304461941</v>
      </c>
      <c r="FG44" s="4">
        <f t="shared" si="555"/>
        <v>-31.200262467191607</v>
      </c>
      <c r="FH44" s="4">
        <f t="shared" ref="FH44:FI44" si="556">FH23/6.35-FH$9</f>
        <v>-28.26338582677166</v>
      </c>
      <c r="FI44" s="4">
        <f t="shared" si="556"/>
        <v>-25.916089238845139</v>
      </c>
      <c r="FJ44" s="4">
        <f t="shared" ref="FJ44:FK44" si="557">FJ23/6.35-FJ$9</f>
        <v>-26.737745411064324</v>
      </c>
      <c r="FK44" s="4">
        <f t="shared" si="557"/>
        <v>-26.981863517060368</v>
      </c>
      <c r="FL44" s="4">
        <f t="shared" ref="FL44:FM44" si="558">FL23/6.35-FL$9</f>
        <v>-23.795826771653537</v>
      </c>
      <c r="FM44" s="4">
        <f t="shared" si="558"/>
        <v>-24.054619422572181</v>
      </c>
      <c r="FN44" s="4">
        <f t="shared" ref="FN44:FO44" si="559">FN23/6.35-FN$9</f>
        <v>-19.257086614173232</v>
      </c>
      <c r="FO44" s="4">
        <f t="shared" si="559"/>
        <v>-21.307664041994755</v>
      </c>
      <c r="FP44" s="4">
        <f t="shared" ref="FP44" si="560">FP23/6.35-FP$9</f>
        <v>-17.495541291815435</v>
      </c>
      <c r="FQ44" s="4">
        <f t="shared" ref="FQ44" si="561">FQ23/6.35-FQ$9</f>
        <v>-19.058136482939631</v>
      </c>
      <c r="FR44" s="4">
        <f t="shared" ref="FR44:FS44" si="562">FR23/6.35-FR$9</f>
        <v>-18.366902887139105</v>
      </c>
      <c r="FS44" s="4">
        <f t="shared" si="562"/>
        <v>-17.885695538057746</v>
      </c>
      <c r="FT44" s="4">
        <f t="shared" ref="FT44:FU44" si="563">FT23/6.35-FT$9</f>
        <v>-17.17661417322833</v>
      </c>
      <c r="FU44" s="4">
        <f t="shared" si="563"/>
        <v>-17.404960629921263</v>
      </c>
      <c r="FV44" s="4">
        <f t="shared" ref="FV44:FW44" si="564">FV23/6.35-FV$9</f>
        <v>-14.599343832020992</v>
      </c>
      <c r="FW44" s="4">
        <f t="shared" si="564"/>
        <v>-16.14162729658792</v>
      </c>
      <c r="FX44" s="4">
        <f t="shared" ref="FX44:FY44" si="565">FX23/6.35-FX$9</f>
        <v>-12.722519685039366</v>
      </c>
      <c r="FY44" s="4">
        <f t="shared" si="565"/>
        <v>-11.119553805774274</v>
      </c>
      <c r="FZ44" s="4">
        <f t="shared" ref="FZ44:GA44" si="566">FZ23/6.35-FZ$9</f>
        <v>-14.851627296587928</v>
      </c>
      <c r="GA44" s="4">
        <f t="shared" si="566"/>
        <v>-16.357585301837261</v>
      </c>
      <c r="GB44" s="4">
        <f t="shared" ref="GB44:GC44" si="567">GB23/6.35-GB$9</f>
        <v>-13.462388451443566</v>
      </c>
      <c r="GC44" s="4">
        <f t="shared" si="567"/>
        <v>-13.861286089238838</v>
      </c>
      <c r="GD44" s="4">
        <f t="shared" ref="GD44:GE44" si="568">GD23/6.35-GD$9</f>
        <v>-12.563963254593162</v>
      </c>
      <c r="GE44" s="4">
        <f t="shared" si="568"/>
        <v>-12.314645669291338</v>
      </c>
      <c r="GF44" s="4">
        <f t="shared" ref="GF44:GG44" si="569">GF23/6.35-GF$9</f>
        <v>-10.237244094488176</v>
      </c>
      <c r="GG44" s="4">
        <f t="shared" si="569"/>
        <v>-10.042913385826765</v>
      </c>
      <c r="GH44" s="4">
        <f t="shared" ref="GH44" si="570">GH23/6.35-GH$9</f>
        <v>-9.0766141732283359</v>
      </c>
      <c r="GI44" s="93">
        <f t="shared" si="54"/>
        <v>-10.161775984459515</v>
      </c>
      <c r="GJ44" s="93">
        <f t="shared" si="55"/>
        <v>-25.853955442852662</v>
      </c>
      <c r="GK44" s="93">
        <f t="shared" si="91"/>
        <v>-14.291312335958001</v>
      </c>
    </row>
    <row r="45" spans="2:193" ht="30" x14ac:dyDescent="0.25">
      <c r="B45" s="68"/>
      <c r="C45" s="20" t="str">
        <f t="shared" si="56"/>
        <v>میعانات گازی دارای گوگرد پایین</v>
      </c>
      <c r="D45" s="21" t="str">
        <f t="shared" si="56"/>
        <v>قطر</v>
      </c>
      <c r="E45" s="18"/>
      <c r="F45" s="18"/>
      <c r="G45" s="18"/>
      <c r="H45" s="18">
        <f t="shared" ref="H45:BM46" si="571">H24-H$6</f>
        <v>-1.8900000000000006</v>
      </c>
      <c r="I45" s="18">
        <f t="shared" si="571"/>
        <v>-4.7800000000000011</v>
      </c>
      <c r="J45" s="18">
        <f t="shared" si="571"/>
        <v>-6.2399999999999984</v>
      </c>
      <c r="K45" s="18">
        <f t="shared" si="571"/>
        <v>-4.9699999999999989</v>
      </c>
      <c r="L45" s="18">
        <f t="shared" si="571"/>
        <v>-7.02</v>
      </c>
      <c r="M45" s="18">
        <f t="shared" si="571"/>
        <v>-8.6799999999999979</v>
      </c>
      <c r="N45" s="18">
        <f t="shared" si="571"/>
        <v>-10.989999999999998</v>
      </c>
      <c r="O45" s="18">
        <f t="shared" si="571"/>
        <v>-12.439999999999998</v>
      </c>
      <c r="P45" s="18">
        <f t="shared" si="571"/>
        <v>-12.38</v>
      </c>
      <c r="Q45" s="18">
        <f t="shared" si="571"/>
        <v>-16.43</v>
      </c>
      <c r="R45" s="18">
        <f t="shared" si="571"/>
        <v>-16.579999999999998</v>
      </c>
      <c r="S45" s="18">
        <f t="shared" si="571"/>
        <v>-17.040000000000003</v>
      </c>
      <c r="T45" s="18">
        <f t="shared" si="571"/>
        <v>-10.400000000000002</v>
      </c>
      <c r="U45" s="18">
        <f t="shared" si="571"/>
        <v>-10.599999999999998</v>
      </c>
      <c r="V45" s="18">
        <f t="shared" si="571"/>
        <v>-11.640000000000004</v>
      </c>
      <c r="W45" s="18">
        <f t="shared" si="571"/>
        <v>-10.809999999999999</v>
      </c>
      <c r="X45" s="18">
        <f t="shared" si="571"/>
        <v>-4.6199999999999974</v>
      </c>
      <c r="Y45" s="18">
        <f t="shared" si="571"/>
        <v>-5.82</v>
      </c>
      <c r="Z45" s="18">
        <f t="shared" si="571"/>
        <v>-2.25</v>
      </c>
      <c r="AA45" s="18">
        <f t="shared" si="571"/>
        <v>-2.4200000000000017</v>
      </c>
      <c r="AB45" s="18">
        <f t="shared" si="571"/>
        <v>-1.7700000000000031</v>
      </c>
      <c r="AC45" s="18">
        <f t="shared" si="571"/>
        <v>-2.7299999999999969</v>
      </c>
      <c r="AD45" s="18">
        <f t="shared" si="571"/>
        <v>-1.1199999999999974</v>
      </c>
      <c r="AE45" s="18">
        <f t="shared" si="571"/>
        <v>-0.45000000000000284</v>
      </c>
      <c r="AF45" s="18">
        <f t="shared" si="571"/>
        <v>-0.93999999999999773</v>
      </c>
      <c r="AG45" s="18">
        <f t="shared" si="571"/>
        <v>-2.75</v>
      </c>
      <c r="AH45" s="18">
        <f t="shared" si="571"/>
        <v>-4.8599999999999994</v>
      </c>
      <c r="AI45" s="18">
        <f t="shared" si="571"/>
        <v>-4.1400000000000006</v>
      </c>
      <c r="AJ45" s="18">
        <f t="shared" si="571"/>
        <v>-4.2899999999999991</v>
      </c>
      <c r="AK45" s="18">
        <f t="shared" si="571"/>
        <v>-4.0399999999999991</v>
      </c>
      <c r="AL45" s="18">
        <f t="shared" si="571"/>
        <v>-2.4299999999999997</v>
      </c>
      <c r="AM45" s="18">
        <f t="shared" si="571"/>
        <v>0.59000000000000341</v>
      </c>
      <c r="AN45" s="18">
        <f t="shared" si="571"/>
        <v>-1.5500000000000043</v>
      </c>
      <c r="AO45" s="19">
        <f t="shared" si="571"/>
        <v>-3.3200000000000003</v>
      </c>
      <c r="AP45" s="18">
        <f t="shared" si="571"/>
        <v>-1.7399999999999949</v>
      </c>
      <c r="AQ45" s="19">
        <f t="shared" si="571"/>
        <v>-2.4399999999999977</v>
      </c>
      <c r="AR45" s="19">
        <f t="shared" si="571"/>
        <v>-1.529999999999994</v>
      </c>
      <c r="AS45" s="19">
        <f t="shared" si="571"/>
        <v>-3.6999999999999957</v>
      </c>
      <c r="AT45" s="19">
        <f t="shared" si="571"/>
        <v>-0.54000000000000625</v>
      </c>
      <c r="AU45" s="19">
        <f t="shared" si="571"/>
        <v>-0.68999999999999773</v>
      </c>
      <c r="AV45" s="19">
        <f t="shared" si="571"/>
        <v>-2.4399999999999977</v>
      </c>
      <c r="AW45" s="19">
        <f t="shared" si="571"/>
        <v>-1.9699999999999989</v>
      </c>
      <c r="AX45" s="19">
        <f t="shared" si="571"/>
        <v>-1.6499999999999986</v>
      </c>
      <c r="AY45" s="19">
        <f t="shared" si="571"/>
        <v>-1.740000000000002</v>
      </c>
      <c r="AZ45" s="19">
        <f t="shared" si="571"/>
        <v>-2.3999999999999986</v>
      </c>
      <c r="BA45" s="19">
        <f t="shared" si="571"/>
        <v>-1.25</v>
      </c>
      <c r="BB45" s="19">
        <f t="shared" si="571"/>
        <v>-1.9500000000000028</v>
      </c>
      <c r="BC45" s="19">
        <f t="shared" si="571"/>
        <v>0.26999999999999602</v>
      </c>
      <c r="BD45" s="19">
        <f t="shared" si="571"/>
        <v>-1.0200000000000031</v>
      </c>
      <c r="BE45" s="19">
        <f t="shared" si="571"/>
        <v>-0.21999999999999886</v>
      </c>
      <c r="BF45" s="19">
        <f t="shared" si="571"/>
        <v>0.39000000000000057</v>
      </c>
      <c r="BG45" s="19">
        <f t="shared" si="571"/>
        <v>3.25</v>
      </c>
      <c r="BH45" s="19">
        <f t="shared" si="571"/>
        <v>-0.10000000000000142</v>
      </c>
      <c r="BI45" s="19">
        <f t="shared" si="571"/>
        <v>-1.4299999999999997</v>
      </c>
      <c r="BJ45" s="19">
        <f t="shared" si="571"/>
        <v>-0.67000000000000171</v>
      </c>
      <c r="BK45" s="19">
        <f t="shared" si="571"/>
        <v>0.64999999999999147</v>
      </c>
      <c r="BL45" s="19">
        <f t="shared" si="571"/>
        <v>-0.59999999999999432</v>
      </c>
      <c r="BM45" s="19">
        <f t="shared" si="571"/>
        <v>-0.89999999999999147</v>
      </c>
      <c r="BN45" s="4">
        <f t="shared" ref="BN45:DG46" si="572">BN24-BN$9</f>
        <v>-3.9149999999999991</v>
      </c>
      <c r="BO45" s="4">
        <f t="shared" si="572"/>
        <v>-3.7000000000000028</v>
      </c>
      <c r="BP45" s="4">
        <f t="shared" si="572"/>
        <v>-4.7166666666666686</v>
      </c>
      <c r="BQ45" s="4">
        <f t="shared" si="572"/>
        <v>-3.1799999999999997</v>
      </c>
      <c r="BR45" s="4">
        <f t="shared" si="572"/>
        <v>-3.2683333333333309</v>
      </c>
      <c r="BS45" s="4">
        <f t="shared" si="572"/>
        <v>-1.4066666666666734</v>
      </c>
      <c r="BT45" s="4">
        <f t="shared" si="572"/>
        <v>0.14633333333334519</v>
      </c>
      <c r="BU45" s="4">
        <f t="shared" si="572"/>
        <v>-0.867999999999995</v>
      </c>
      <c r="BV45" s="4">
        <f t="shared" si="572"/>
        <v>-2.4153333333333507</v>
      </c>
      <c r="BW45" s="4">
        <f t="shared" si="572"/>
        <v>-3.5483333333333178</v>
      </c>
      <c r="BX45" s="4">
        <f t="shared" si="572"/>
        <v>-3.55266666666666</v>
      </c>
      <c r="BY45" s="4">
        <f t="shared" si="572"/>
        <v>-0.48866666666665992</v>
      </c>
      <c r="BZ45" s="4">
        <f t="shared" si="572"/>
        <v>-2.0036666666666605</v>
      </c>
      <c r="CA45" s="4">
        <f t="shared" si="572"/>
        <v>-1.7930000000000064</v>
      </c>
      <c r="CB45" s="4">
        <f t="shared" si="572"/>
        <v>-2.0079999999999956</v>
      </c>
      <c r="CC45" s="4">
        <f t="shared" si="572"/>
        <v>-2.3133333333333468</v>
      </c>
      <c r="CD45" s="4">
        <f t="shared" si="572"/>
        <v>-1.0079999999999956</v>
      </c>
      <c r="CE45" s="4">
        <f t="shared" si="572"/>
        <v>-1.6186666666666696</v>
      </c>
      <c r="CF45" s="4">
        <f t="shared" si="572"/>
        <v>-1.1716666666666811</v>
      </c>
      <c r="CG45" s="4">
        <f t="shared" si="572"/>
        <v>-1.2096666666666636</v>
      </c>
      <c r="CH45" s="4">
        <f t="shared" si="572"/>
        <v>-1.1419999999999817</v>
      </c>
      <c r="CI45" s="4">
        <f t="shared" si="572"/>
        <v>3.5666666666656965E-2</v>
      </c>
      <c r="CJ45" s="4">
        <f t="shared" si="572"/>
        <v>0.39566666666667061</v>
      </c>
      <c r="CK45" s="4">
        <f t="shared" si="572"/>
        <v>-0.39733333333334997</v>
      </c>
      <c r="CL45" s="4">
        <f t="shared" si="572"/>
        <v>-0.54999999999999716</v>
      </c>
      <c r="CM45" s="4">
        <f t="shared" si="572"/>
        <v>0.43900000000002137</v>
      </c>
      <c r="CN45" s="4">
        <f t="shared" si="572"/>
        <v>0.64000000000000057</v>
      </c>
      <c r="CO45" s="4">
        <f t="shared" si="572"/>
        <v>-2.3999999999986699E-2</v>
      </c>
      <c r="CP45" s="4">
        <f t="shared" si="572"/>
        <v>1.6940000000000026</v>
      </c>
      <c r="CQ45" s="4">
        <f t="shared" si="572"/>
        <v>1.4736666666666594</v>
      </c>
      <c r="CR45" s="4">
        <f t="shared" si="572"/>
        <v>0.44933333333334247</v>
      </c>
      <c r="CS45" s="4">
        <f t="shared" si="572"/>
        <v>-1.7466666666666697</v>
      </c>
      <c r="CT45" s="4">
        <f t="shared" si="572"/>
        <v>0.96999999999999886</v>
      </c>
      <c r="CU45" s="4">
        <f t="shared" si="572"/>
        <v>0.93999999999998352</v>
      </c>
      <c r="CV45" s="4">
        <f t="shared" si="572"/>
        <v>1.9066666666666663</v>
      </c>
      <c r="CW45" s="4">
        <f t="shared" si="572"/>
        <v>-0.39000000000000057</v>
      </c>
      <c r="CX45" s="4">
        <f t="shared" si="572"/>
        <v>0.14666666666664696</v>
      </c>
      <c r="CY45" s="4">
        <f t="shared" si="572"/>
        <v>-0.31333333333333258</v>
      </c>
      <c r="CZ45" s="4">
        <f t="shared" si="572"/>
        <v>0.98333333333333428</v>
      </c>
      <c r="DA45" s="4">
        <f t="shared" si="572"/>
        <v>3.1633333333333411</v>
      </c>
      <c r="DB45" s="4">
        <f t="shared" si="572"/>
        <v>1.3766666666666652</v>
      </c>
      <c r="DC45" s="4">
        <f t="shared" si="572"/>
        <v>2.7666666666666657</v>
      </c>
      <c r="DD45" s="4">
        <f t="shared" si="572"/>
        <v>2.2183333333333337</v>
      </c>
      <c r="DE45" s="4">
        <f t="shared" si="572"/>
        <v>4.403333333333336</v>
      </c>
      <c r="DF45" s="4">
        <f t="shared" si="572"/>
        <v>1.4400000000000119</v>
      </c>
      <c r="DG45" s="4">
        <f t="shared" si="572"/>
        <v>4.0000000000006253E-2</v>
      </c>
      <c r="DH45" s="4">
        <f t="shared" ref="DH45:DK46" si="573">DH24-DH$9</f>
        <v>0.68666666666665321</v>
      </c>
      <c r="DI45" s="4">
        <f t="shared" si="573"/>
        <v>2.8766666666666794</v>
      </c>
      <c r="DJ45" s="4">
        <f t="shared" si="573"/>
        <v>-0.24103780689863186</v>
      </c>
      <c r="DK45" s="4">
        <f t="shared" si="573"/>
        <v>-2.1333333333333258</v>
      </c>
      <c r="DL45" s="4">
        <f t="shared" ref="DL45:DM45" si="574">DL24-DL$9</f>
        <v>-0.54000000000000625</v>
      </c>
      <c r="DM45" s="4">
        <f t="shared" si="574"/>
        <v>4.3199999999999932</v>
      </c>
      <c r="DN45" s="4">
        <f t="shared" ref="DN45:DO45" si="575">DN24-DN$9</f>
        <v>-10.14</v>
      </c>
      <c r="DO45" s="4">
        <f t="shared" si="575"/>
        <v>-2.8599999999999852</v>
      </c>
      <c r="DP45" s="4">
        <f t="shared" ref="DP45:DR45" si="576">DP24-DP$9</f>
        <v>-0.35666666666665492</v>
      </c>
      <c r="DQ45" s="4">
        <f t="shared" si="576"/>
        <v>-3.8533333333333388</v>
      </c>
      <c r="DR45" s="4">
        <f t="shared" si="576"/>
        <v>-2.51966666666668</v>
      </c>
      <c r="DS45" s="4">
        <f t="shared" ref="DS45:DT45" si="577">DS24-DS$9</f>
        <v>2.3133333333333326</v>
      </c>
      <c r="DT45" s="4">
        <f t="shared" si="577"/>
        <v>1.0700000000000074</v>
      </c>
      <c r="DU45" s="4">
        <f t="shared" ref="DU45:DV45" si="578">DU24-DU$9</f>
        <v>2.019999999999996</v>
      </c>
      <c r="DV45" s="4">
        <f t="shared" si="578"/>
        <v>3.6266666666666652</v>
      </c>
      <c r="DW45" s="4">
        <f t="shared" ref="DW45:DX45" si="579">DW24-DW$9</f>
        <v>-0.9966666666666697</v>
      </c>
      <c r="DX45" s="4">
        <f t="shared" si="579"/>
        <v>-1.25</v>
      </c>
      <c r="DY45" s="4">
        <f t="shared" ref="DY45:DZ45" si="580">DY24-DY$9</f>
        <v>-0.39999999999999147</v>
      </c>
      <c r="DZ45" s="4">
        <f t="shared" si="580"/>
        <v>-0.92666666666667652</v>
      </c>
      <c r="EA45" s="4">
        <f t="shared" ref="EA45" si="581">EA24-EA$9</f>
        <v>-5.9799999999999898</v>
      </c>
      <c r="EB45" s="4">
        <f t="shared" ref="EB45:EC45" si="582">EB24-EB$9</f>
        <v>-3.36666666666666</v>
      </c>
      <c r="EC45" s="4">
        <f t="shared" si="582"/>
        <v>3.1733333333333462</v>
      </c>
      <c r="ED45" s="4">
        <f t="shared" ref="ED45" si="583">ED24-ED$9</f>
        <v>-6.1233333333333348</v>
      </c>
      <c r="EE45" s="4">
        <f t="shared" ref="EE45:EG46" si="584">EE24-EE$9</f>
        <v>-8.4399999999999835</v>
      </c>
      <c r="EF45" s="4">
        <f t="shared" si="584"/>
        <v>-5.5966666666666782</v>
      </c>
      <c r="EG45" s="4">
        <f t="shared" si="584"/>
        <v>-6.9966666666666697</v>
      </c>
      <c r="EH45" s="4">
        <f t="shared" ref="EH45:EI45" si="585">EH24-EH$9</f>
        <v>-1.286666666666676</v>
      </c>
      <c r="EI45" s="4">
        <f t="shared" si="585"/>
        <v>0.69333333333332803</v>
      </c>
      <c r="EJ45" s="4">
        <f t="shared" ref="EJ45:EK45" si="586">EJ24-EJ$9</f>
        <v>-3.4199999999999875</v>
      </c>
      <c r="EK45" s="4">
        <f t="shared" si="586"/>
        <v>-1.8600000000000136</v>
      </c>
      <c r="EL45" s="4">
        <f t="shared" ref="EL45:EM45" si="587">EL24-EL$9</f>
        <v>-3.056666666666672</v>
      </c>
      <c r="EM45" s="4">
        <f t="shared" si="587"/>
        <v>-1.6900000000000119</v>
      </c>
      <c r="EN45" s="4">
        <f t="shared" ref="EN45:EO45" si="588">EN24-EN$9</f>
        <v>-3.2666666666666515</v>
      </c>
      <c r="EO45" s="4">
        <f t="shared" si="588"/>
        <v>-5.2133333333333525</v>
      </c>
      <c r="EP45" s="4">
        <f t="shared" ref="EP45:EQ45" si="589">EP24-EP$9</f>
        <v>-4.9799999999999898</v>
      </c>
      <c r="EQ45" s="4">
        <f t="shared" si="589"/>
        <v>-0.75000000000001421</v>
      </c>
      <c r="ER45" s="4">
        <f t="shared" ref="ER45:ES45" si="590">ER24-ER$9</f>
        <v>-0.5033333333333303</v>
      </c>
      <c r="ES45" s="4">
        <f t="shared" si="590"/>
        <v>-4.8566666666666691</v>
      </c>
      <c r="ET45" s="4">
        <f t="shared" ref="ET45:EU45" si="591">ET24-ET$9</f>
        <v>-0.98999999999999488</v>
      </c>
      <c r="EU45" s="4">
        <f t="shared" si="591"/>
        <v>-2.0333333333333172</v>
      </c>
      <c r="EV45" s="4">
        <f t="shared" ref="EV45:EW45" si="592">EV24-EV$9</f>
        <v>-0.57999999999999829</v>
      </c>
      <c r="EW45" s="4">
        <f t="shared" si="592"/>
        <v>-2.1366666666666561</v>
      </c>
      <c r="EX45" s="4">
        <f t="shared" ref="EX45:EY45" si="593">EX24-EX$9</f>
        <v>-0.71999999999999886</v>
      </c>
      <c r="EY45" s="4">
        <f t="shared" si="593"/>
        <v>-0.72666666666667368</v>
      </c>
      <c r="EZ45" s="4">
        <f t="shared" ref="EZ45:FA45" si="594">EZ24-EZ$9</f>
        <v>0.27999999999998693</v>
      </c>
      <c r="FA45" s="4">
        <f t="shared" si="594"/>
        <v>0.95999999999999375</v>
      </c>
      <c r="FB45" s="4">
        <f t="shared" ref="FB45:FC45" si="595">FB24-FB$9</f>
        <v>-8.6666666666658898E-2</v>
      </c>
      <c r="FC45" s="4">
        <f t="shared" si="595"/>
        <v>1.3899999999999864</v>
      </c>
      <c r="FD45" s="4">
        <f t="shared" ref="FD45:FE45" si="596">FD24-FD$9</f>
        <v>-3.6400000000000006</v>
      </c>
      <c r="FE45" s="4">
        <f t="shared" si="596"/>
        <v>-2.8766666666666509</v>
      </c>
      <c r="FF45" s="4">
        <f t="shared" ref="FF45:FG45" si="597">FF24-FF$9</f>
        <v>-2.0666666666666771</v>
      </c>
      <c r="FG45" s="4">
        <f t="shared" si="597"/>
        <v>-2.5133333333333354</v>
      </c>
      <c r="FH45" s="4">
        <f t="shared" ref="FH45:FI45" si="598">FH24-FH$9</f>
        <v>-0.92000000000000171</v>
      </c>
      <c r="FI45" s="4">
        <f t="shared" si="598"/>
        <v>0.95666666666666345</v>
      </c>
      <c r="FJ45" s="4">
        <f t="shared" ref="FJ45:FK45" si="599">FJ24-FJ$9</f>
        <v>1.276978998384493</v>
      </c>
      <c r="FK45" s="4">
        <f t="shared" si="599"/>
        <v>-2.4366666666666674</v>
      </c>
      <c r="FL45" s="4">
        <f t="shared" ref="FL45:FM45" si="600">FL24-FL$9</f>
        <v>-1.9200000000000017</v>
      </c>
      <c r="FM45" s="4">
        <f t="shared" si="600"/>
        <v>-1.4266666666666765</v>
      </c>
      <c r="FN45" s="4">
        <f t="shared" ref="FN45:FO45" si="601">FN24-FN$9</f>
        <v>-2.5</v>
      </c>
      <c r="FO45" s="4">
        <f t="shared" si="601"/>
        <v>-3.5733333333333377</v>
      </c>
      <c r="FP45" s="4">
        <f t="shared" ref="FP45" si="602">FP24-FP$9</f>
        <v>0.78217524361762969</v>
      </c>
      <c r="FQ45" s="4">
        <f t="shared" ref="FQ45" si="603">FQ24-FQ$9</f>
        <v>-1.5733333333333377</v>
      </c>
      <c r="FR45" s="4">
        <f t="shared" ref="FR45:FS45" si="604">FR24-FR$9</f>
        <v>-2.1266666666666652</v>
      </c>
      <c r="FS45" s="4">
        <f t="shared" si="604"/>
        <v>-2.0633333333333326</v>
      </c>
      <c r="FT45" s="4">
        <f t="shared" ref="FT45:FU45" si="605">FT24-FT$9</f>
        <v>-1.9899999999999949</v>
      </c>
      <c r="FU45" s="4">
        <f t="shared" si="605"/>
        <v>-3.6400000000000006</v>
      </c>
      <c r="FV45" s="4">
        <f t="shared" ref="FV45:FW45" si="606">FV24-FV$9</f>
        <v>-1.2566666666666606</v>
      </c>
      <c r="FW45" s="4">
        <f t="shared" si="606"/>
        <v>-3.7766666666666566</v>
      </c>
      <c r="FX45" s="4">
        <f t="shared" ref="FX45:FY45" si="607">FX24-FX$9</f>
        <v>-4.4200000000000017</v>
      </c>
      <c r="FY45" s="4">
        <f t="shared" si="607"/>
        <v>-4.693333333333328</v>
      </c>
      <c r="FZ45" s="4">
        <f t="shared" ref="FZ45:GA45" si="608">FZ24-FZ$9</f>
        <v>-6.1566666666666663</v>
      </c>
      <c r="GA45" s="4">
        <f t="shared" si="608"/>
        <v>-9.1033333333333388</v>
      </c>
      <c r="GB45" s="4">
        <f t="shared" ref="GB45:GC45" si="609">GB24-GB$9</f>
        <v>-5.6233333333333348</v>
      </c>
      <c r="GC45" s="4">
        <f t="shared" si="609"/>
        <v>-6.0933333333333195</v>
      </c>
      <c r="GD45" s="4">
        <f t="shared" ref="GD45:GE45" si="610">GD24-GD$9</f>
        <v>-8.6533333333333218</v>
      </c>
      <c r="GE45" s="4">
        <f t="shared" si="610"/>
        <v>-7.4399999999999977</v>
      </c>
      <c r="GF45" s="4">
        <f t="shared" ref="GF45:GG45" si="611">GF24-GF$9</f>
        <v>-8.5499999999999829</v>
      </c>
      <c r="GG45" s="4">
        <f t="shared" si="611"/>
        <v>-7.3299999999999983</v>
      </c>
      <c r="GH45" s="4">
        <f t="shared" ref="GH45" si="612">GH24-GH$9</f>
        <v>-7.4799999999999898</v>
      </c>
      <c r="GI45" s="93">
        <f t="shared" si="54"/>
        <v>-0.57871496083747453</v>
      </c>
      <c r="GJ45" s="93">
        <f t="shared" si="55"/>
        <v>-1.7295611363717549</v>
      </c>
      <c r="GK45" s="93">
        <f t="shared" si="91"/>
        <v>-5.1094444444444402</v>
      </c>
    </row>
    <row r="46" spans="2:193" ht="30.75" thickBot="1" x14ac:dyDescent="0.3">
      <c r="B46" s="68"/>
      <c r="C46" s="69" t="str">
        <f t="shared" si="56"/>
        <v>میعانات گازی</v>
      </c>
      <c r="D46" s="70" t="str">
        <f t="shared" si="56"/>
        <v>پارس جنوبی</v>
      </c>
      <c r="E46" s="71"/>
      <c r="F46" s="71"/>
      <c r="G46" s="71"/>
      <c r="H46" s="71">
        <f t="shared" si="571"/>
        <v>-4.8400000000000034</v>
      </c>
      <c r="I46" s="71">
        <f t="shared" si="571"/>
        <v>-7.73</v>
      </c>
      <c r="J46" s="71">
        <f t="shared" si="571"/>
        <v>-9.1899999999999977</v>
      </c>
      <c r="K46" s="71">
        <f t="shared" si="571"/>
        <v>-7.9199999999999982</v>
      </c>
      <c r="L46" s="71">
        <f t="shared" si="571"/>
        <v>-9.9699999999999989</v>
      </c>
      <c r="M46" s="71">
        <f t="shared" si="571"/>
        <v>-11.629999999999999</v>
      </c>
      <c r="N46" s="71">
        <f t="shared" si="571"/>
        <v>-13.94</v>
      </c>
      <c r="O46" s="71">
        <f t="shared" si="571"/>
        <v>-15.389999999999999</v>
      </c>
      <c r="P46" s="71">
        <f t="shared" si="571"/>
        <v>-15.330000000000002</v>
      </c>
      <c r="Q46" s="71">
        <f t="shared" si="571"/>
        <v>-19.38</v>
      </c>
      <c r="R46" s="71">
        <f t="shared" si="571"/>
        <v>-19.439</v>
      </c>
      <c r="S46" s="71">
        <f t="shared" si="571"/>
        <v>-19.990000000000002</v>
      </c>
      <c r="T46" s="71">
        <f t="shared" si="571"/>
        <v>-13.350000000000001</v>
      </c>
      <c r="U46" s="71">
        <f t="shared" si="571"/>
        <v>-13.849999999999998</v>
      </c>
      <c r="V46" s="71">
        <f t="shared" si="571"/>
        <v>-14.890000000000004</v>
      </c>
      <c r="W46" s="71">
        <f t="shared" si="571"/>
        <v>-14.059999999999999</v>
      </c>
      <c r="X46" s="71">
        <f t="shared" si="571"/>
        <v>-7.8699999999999974</v>
      </c>
      <c r="Y46" s="71">
        <f t="shared" si="571"/>
        <v>-9.07</v>
      </c>
      <c r="Z46" s="71">
        <f t="shared" si="571"/>
        <v>-6.25</v>
      </c>
      <c r="AA46" s="71">
        <f t="shared" si="571"/>
        <v>-6.57</v>
      </c>
      <c r="AB46" s="71">
        <f t="shared" si="571"/>
        <v>-5.9200000000000017</v>
      </c>
      <c r="AC46" s="71">
        <f t="shared" si="571"/>
        <v>-6.8800000000000026</v>
      </c>
      <c r="AD46" s="71">
        <f t="shared" si="571"/>
        <v>-5.2700000000000031</v>
      </c>
      <c r="AE46" s="71">
        <f t="shared" si="571"/>
        <v>-4.6000000000000014</v>
      </c>
      <c r="AF46" s="71">
        <f t="shared" si="571"/>
        <v>-5.0900000000000034</v>
      </c>
      <c r="AG46" s="71">
        <f t="shared" si="571"/>
        <v>-6.8999999999999986</v>
      </c>
      <c r="AH46" s="71">
        <f t="shared" si="571"/>
        <v>-8.6600000000000037</v>
      </c>
      <c r="AI46" s="71">
        <f t="shared" si="571"/>
        <v>-7.9399999999999977</v>
      </c>
      <c r="AJ46" s="71">
        <f t="shared" si="571"/>
        <v>-8.0899999999999963</v>
      </c>
      <c r="AK46" s="71">
        <f t="shared" si="571"/>
        <v>-7.8399999999999963</v>
      </c>
      <c r="AL46" s="71">
        <f t="shared" si="571"/>
        <v>-6.230000000000004</v>
      </c>
      <c r="AM46" s="71">
        <f t="shared" si="571"/>
        <v>-3.2100000000000009</v>
      </c>
      <c r="AN46" s="71">
        <f t="shared" si="571"/>
        <v>-5.3500000000000014</v>
      </c>
      <c r="AO46" s="72">
        <f t="shared" si="571"/>
        <v>-7.1199999999999974</v>
      </c>
      <c r="AP46" s="71">
        <f t="shared" si="571"/>
        <v>-5.5399999999999991</v>
      </c>
      <c r="AQ46" s="72">
        <f t="shared" si="571"/>
        <v>-6.2399999999999949</v>
      </c>
      <c r="AR46" s="72">
        <f t="shared" si="571"/>
        <v>-5.5799999999999983</v>
      </c>
      <c r="AS46" s="72">
        <f t="shared" si="571"/>
        <v>-7.6999999999999993</v>
      </c>
      <c r="AT46" s="72">
        <f t="shared" si="571"/>
        <v>-4.5400000000000063</v>
      </c>
      <c r="AU46" s="72">
        <f t="shared" si="571"/>
        <v>-4.6899999999999977</v>
      </c>
      <c r="AV46" s="72">
        <f t="shared" si="571"/>
        <v>-6.8500000000000014</v>
      </c>
      <c r="AW46" s="72">
        <f t="shared" si="571"/>
        <v>-5.9699999999999989</v>
      </c>
      <c r="AX46" s="72">
        <f t="shared" si="571"/>
        <v>-5.6499999999999986</v>
      </c>
      <c r="AY46" s="72">
        <f t="shared" si="571"/>
        <v>-5.740000000000002</v>
      </c>
      <c r="AZ46" s="72">
        <f t="shared" si="571"/>
        <v>-6.3499999999999943</v>
      </c>
      <c r="BA46" s="72">
        <f t="shared" si="571"/>
        <v>-5.3500000000000014</v>
      </c>
      <c r="BB46" s="72">
        <f t="shared" si="571"/>
        <v>-6.0500000000000043</v>
      </c>
      <c r="BC46" s="72">
        <f t="shared" si="571"/>
        <v>-3.9300000000000068</v>
      </c>
      <c r="BD46" s="72">
        <f t="shared" si="571"/>
        <v>-5.220000000000006</v>
      </c>
      <c r="BE46" s="72">
        <f t="shared" si="571"/>
        <v>-4.4200000000000017</v>
      </c>
      <c r="BF46" s="72">
        <f t="shared" si="571"/>
        <v>-3.6099999999999994</v>
      </c>
      <c r="BG46" s="72">
        <f t="shared" si="571"/>
        <v>-0.95000000000000284</v>
      </c>
      <c r="BH46" s="72">
        <f t="shared" si="571"/>
        <v>-4.3000000000000043</v>
      </c>
      <c r="BI46" s="72">
        <f t="shared" si="571"/>
        <v>-5.6300000000000026</v>
      </c>
      <c r="BJ46" s="72">
        <f t="shared" si="571"/>
        <v>-4.8700000000000045</v>
      </c>
      <c r="BK46" s="72">
        <f t="shared" si="571"/>
        <v>-3.5500000000000043</v>
      </c>
      <c r="BL46" s="72">
        <f t="shared" si="571"/>
        <v>-4.7999999999999972</v>
      </c>
      <c r="BM46" s="72">
        <f t="shared" si="571"/>
        <v>-5.0999999999999943</v>
      </c>
      <c r="BN46" s="73">
        <f t="shared" si="572"/>
        <v>-7.9149999999999991</v>
      </c>
      <c r="BO46" s="73">
        <f t="shared" si="572"/>
        <v>-7.9000000000000057</v>
      </c>
      <c r="BP46" s="73">
        <f t="shared" si="572"/>
        <v>-8.9166666666666643</v>
      </c>
      <c r="BQ46" s="73">
        <f t="shared" si="572"/>
        <v>-7.3799999999999955</v>
      </c>
      <c r="BR46" s="73">
        <f t="shared" si="572"/>
        <v>-7.4683333333333337</v>
      </c>
      <c r="BS46" s="73">
        <f t="shared" si="572"/>
        <v>-5.6066666666666762</v>
      </c>
      <c r="BT46" s="73">
        <f t="shared" si="572"/>
        <v>-4.0536666666666576</v>
      </c>
      <c r="BU46" s="73">
        <f t="shared" si="572"/>
        <v>-5.0679999999999978</v>
      </c>
      <c r="BV46" s="73">
        <f t="shared" si="572"/>
        <v>-6.6153333333333464</v>
      </c>
      <c r="BW46" s="73">
        <f t="shared" si="572"/>
        <v>-7.7483333333333135</v>
      </c>
      <c r="BX46" s="73">
        <f t="shared" si="572"/>
        <v>-7.7526666666666628</v>
      </c>
      <c r="BY46" s="73">
        <f t="shared" si="572"/>
        <v>-4.6886666666666628</v>
      </c>
      <c r="BZ46" s="73">
        <f t="shared" si="572"/>
        <v>-6.2036666666666633</v>
      </c>
      <c r="CA46" s="73">
        <f t="shared" si="572"/>
        <v>-5.9930000000000092</v>
      </c>
      <c r="CB46" s="73">
        <f t="shared" si="572"/>
        <v>-6.2079999999999984</v>
      </c>
      <c r="CC46" s="73">
        <f t="shared" si="572"/>
        <v>-6.5133333333333496</v>
      </c>
      <c r="CD46" s="73">
        <f t="shared" si="572"/>
        <v>-5.3079999999999927</v>
      </c>
      <c r="CE46" s="73">
        <f t="shared" si="572"/>
        <v>-5.9186666666666667</v>
      </c>
      <c r="CF46" s="73">
        <f t="shared" si="572"/>
        <v>-5.4716666666666782</v>
      </c>
      <c r="CG46" s="73">
        <f t="shared" si="572"/>
        <v>-5.5096666666666749</v>
      </c>
      <c r="CH46" s="73">
        <f t="shared" si="572"/>
        <v>-5.4419999999999931</v>
      </c>
      <c r="CI46" s="73">
        <f t="shared" si="572"/>
        <v>-4.2643333333333402</v>
      </c>
      <c r="CJ46" s="73">
        <f t="shared" si="572"/>
        <v>-3.9043333333333266</v>
      </c>
      <c r="CK46" s="73">
        <f t="shared" si="572"/>
        <v>-4.6973333333333471</v>
      </c>
      <c r="CL46" s="73">
        <f t="shared" si="572"/>
        <v>-4.8500000000000014</v>
      </c>
      <c r="CM46" s="73">
        <f t="shared" si="572"/>
        <v>-3.86099999999999</v>
      </c>
      <c r="CN46" s="73">
        <f t="shared" si="572"/>
        <v>-3.6599999999999966</v>
      </c>
      <c r="CO46" s="73">
        <f t="shared" si="572"/>
        <v>-4.3239999999999839</v>
      </c>
      <c r="CP46" s="73">
        <f t="shared" si="572"/>
        <v>-2.6060000000000088</v>
      </c>
      <c r="CQ46" s="73">
        <f t="shared" si="572"/>
        <v>-2.8263333333333378</v>
      </c>
      <c r="CR46" s="73">
        <f t="shared" si="572"/>
        <v>-3.8506666666666547</v>
      </c>
      <c r="CS46" s="73">
        <f t="shared" si="572"/>
        <v>-6.0466666666666669</v>
      </c>
      <c r="CT46" s="73">
        <f t="shared" si="572"/>
        <v>-3.3299999999999983</v>
      </c>
      <c r="CU46" s="73">
        <f t="shared" si="572"/>
        <v>-3.3600000000000136</v>
      </c>
      <c r="CV46" s="73">
        <f t="shared" si="572"/>
        <v>-2.3933333333333451</v>
      </c>
      <c r="CW46" s="73">
        <f t="shared" si="572"/>
        <v>-4.6899999999999977</v>
      </c>
      <c r="CX46" s="73">
        <f t="shared" si="572"/>
        <v>-4.1533333333333502</v>
      </c>
      <c r="CY46" s="73">
        <f t="shared" si="572"/>
        <v>-4.6133333333333297</v>
      </c>
      <c r="CZ46" s="73">
        <f t="shared" si="572"/>
        <v>-3.3166666666666629</v>
      </c>
      <c r="DA46" s="73">
        <f t="shared" si="572"/>
        <v>-1.1366666666666561</v>
      </c>
      <c r="DB46" s="73">
        <f t="shared" si="572"/>
        <v>-2.923333333333332</v>
      </c>
      <c r="DC46" s="73">
        <f t="shared" si="572"/>
        <v>-1.5333333333333314</v>
      </c>
      <c r="DD46" s="73">
        <f t="shared" si="572"/>
        <v>-2.0816666666666634</v>
      </c>
      <c r="DE46" s="73">
        <f t="shared" si="572"/>
        <v>0.10333333333333883</v>
      </c>
      <c r="DF46" s="73">
        <f t="shared" si="572"/>
        <v>-2.8599999999999994</v>
      </c>
      <c r="DG46" s="73">
        <f t="shared" si="572"/>
        <v>-4.2599999999999909</v>
      </c>
      <c r="DH46" s="73">
        <f t="shared" si="573"/>
        <v>-3.6133333333333439</v>
      </c>
      <c r="DI46" s="73">
        <f t="shared" si="573"/>
        <v>-1.4233333333333178</v>
      </c>
      <c r="DJ46" s="73">
        <f t="shared" si="573"/>
        <v>-4.541037806898629</v>
      </c>
      <c r="DK46" s="73">
        <f t="shared" si="573"/>
        <v>-6.4333333333333371</v>
      </c>
      <c r="DL46" s="73">
        <f t="shared" ref="DL46:DM46" si="613">DL25-DL$9</f>
        <v>-4.8400000000000034</v>
      </c>
      <c r="DM46" s="73">
        <f t="shared" si="613"/>
        <v>1.9999999999996021E-2</v>
      </c>
      <c r="DN46" s="73">
        <f t="shared" ref="DN46:DO46" si="614">DN25-DN$9</f>
        <v>-14.439999999999998</v>
      </c>
      <c r="DO46" s="73">
        <f t="shared" si="614"/>
        <v>-7.1599999999999966</v>
      </c>
      <c r="DP46" s="73">
        <f t="shared" ref="DP46:DR46" si="615">DP25-DP$9</f>
        <v>-4.6566666666666521</v>
      </c>
      <c r="DQ46" s="73">
        <f t="shared" si="615"/>
        <v>-8.153333333333336</v>
      </c>
      <c r="DR46" s="73">
        <f t="shared" si="615"/>
        <v>-6.8196666666666772</v>
      </c>
      <c r="DS46" s="73">
        <f t="shared" ref="DS46:DT46" si="616">DS25-DS$9</f>
        <v>-1.9866666666666788</v>
      </c>
      <c r="DT46" s="73">
        <f t="shared" si="616"/>
        <v>-3.2299999999999898</v>
      </c>
      <c r="DU46" s="73">
        <f t="shared" ref="DU46:DV46" si="617">DU25-DU$9</f>
        <v>-2.2800000000000011</v>
      </c>
      <c r="DV46" s="73">
        <f t="shared" si="617"/>
        <v>-0.67333333333333201</v>
      </c>
      <c r="DW46" s="73">
        <f t="shared" ref="DW46:DX46" si="618">DW25-DW$9</f>
        <v>-5.2966666666666669</v>
      </c>
      <c r="DX46" s="73">
        <f t="shared" si="618"/>
        <v>-5.5499999999999972</v>
      </c>
      <c r="DY46" s="73">
        <f t="shared" ref="DY46:DZ46" si="619">DY25-DY$9</f>
        <v>-4.6999999999999886</v>
      </c>
      <c r="DZ46" s="73">
        <f t="shared" si="619"/>
        <v>-5.2266666666666737</v>
      </c>
      <c r="EA46" s="73">
        <f t="shared" ref="EA46" si="620">EA25-EA$9</f>
        <v>-10.279999999999987</v>
      </c>
      <c r="EB46" s="73">
        <f t="shared" ref="EB46:EC46" si="621">EB25-EB$9</f>
        <v>-7.6666666666666572</v>
      </c>
      <c r="EC46" s="73">
        <f t="shared" si="621"/>
        <v>-1.1266666666666652</v>
      </c>
      <c r="ED46" s="73">
        <f t="shared" ref="ED46" si="622">ED25-ED$9</f>
        <v>-10.423333333333332</v>
      </c>
      <c r="EE46" s="73">
        <f t="shared" si="584"/>
        <v>-12.739999999999995</v>
      </c>
      <c r="EF46" s="73">
        <f t="shared" si="584"/>
        <v>-9.8966666666666754</v>
      </c>
      <c r="EG46" s="73">
        <f t="shared" si="584"/>
        <v>-11.296666666666667</v>
      </c>
      <c r="EH46" s="73">
        <f t="shared" ref="EH46:EI46" si="623">EH25-EH$9</f>
        <v>-5.5866666666666731</v>
      </c>
      <c r="EI46" s="73">
        <f t="shared" si="623"/>
        <v>-3.6066666666666691</v>
      </c>
      <c r="EJ46" s="73">
        <f t="shared" ref="EJ46:EK46" si="624">EJ25-EJ$9</f>
        <v>-7.7199999999999847</v>
      </c>
      <c r="EK46" s="73">
        <f t="shared" si="624"/>
        <v>-6.1600000000000108</v>
      </c>
      <c r="EL46" s="73">
        <f t="shared" ref="EL46:EM46" si="625">EL25-EL$9</f>
        <v>-7.3566666666666691</v>
      </c>
      <c r="EM46" s="73">
        <f t="shared" si="625"/>
        <v>-5.9900000000000091</v>
      </c>
      <c r="EN46" s="73">
        <f t="shared" ref="EN46:EO46" si="626">EN25-EN$9</f>
        <v>-7.5666666666666487</v>
      </c>
      <c r="EO46" s="73">
        <f t="shared" si="626"/>
        <v>-9.5133333333333496</v>
      </c>
      <c r="EP46" s="73">
        <f t="shared" ref="EP46:EQ46" si="627">EP25-EP$9</f>
        <v>-9.2799999999999869</v>
      </c>
      <c r="EQ46" s="73">
        <f t="shared" si="627"/>
        <v>-5.0500000000000256</v>
      </c>
      <c r="ER46" s="73">
        <f t="shared" ref="ER46:ES46" si="628">ER25-ER$9</f>
        <v>-4.8033333333333275</v>
      </c>
      <c r="ES46" s="73">
        <f t="shared" si="628"/>
        <v>-9.1566666666666663</v>
      </c>
      <c r="ET46" s="73">
        <f t="shared" ref="ET46:EU46" si="629">ET25-ET$9</f>
        <v>-5.2900000000000063</v>
      </c>
      <c r="EU46" s="73">
        <f t="shared" si="629"/>
        <v>-6.3333333333333286</v>
      </c>
      <c r="EV46" s="73">
        <f t="shared" ref="EV46:EW46" si="630">EV25-EV$9</f>
        <v>-4.8799999999999955</v>
      </c>
      <c r="EW46" s="73">
        <f t="shared" si="630"/>
        <v>-6.4366666666666532</v>
      </c>
      <c r="EX46" s="73">
        <f t="shared" ref="EX46:EY46" si="631">EX25-EX$9</f>
        <v>-5.019999999999996</v>
      </c>
      <c r="EY46" s="73">
        <f t="shared" si="631"/>
        <v>-5.0266666666666708</v>
      </c>
      <c r="EZ46" s="73">
        <f t="shared" ref="EZ46:FA46" si="632">EZ25-EZ$9</f>
        <v>-4.0200000000000102</v>
      </c>
      <c r="FA46" s="73">
        <f t="shared" si="632"/>
        <v>-3.3400000000000034</v>
      </c>
      <c r="FB46" s="73">
        <f t="shared" ref="FB46:FC46" si="633">FB25-FB$9</f>
        <v>-4.3866666666666561</v>
      </c>
      <c r="FC46" s="73">
        <f t="shared" si="633"/>
        <v>-2.9100000000000108</v>
      </c>
      <c r="FD46" s="73">
        <f t="shared" ref="FD46" si="634">FD25-FD$9</f>
        <v>-7.9399999999999977</v>
      </c>
      <c r="FE46" s="73">
        <f t="shared" ref="FE46:FJ46" si="635">FE25-FE$9</f>
        <v>-7.1766666666666481</v>
      </c>
      <c r="FF46" s="73">
        <f t="shared" si="635"/>
        <v>-6.3666666666666742</v>
      </c>
      <c r="FG46" s="73">
        <f t="shared" si="635"/>
        <v>-6.8133333333333326</v>
      </c>
      <c r="FH46" s="73">
        <f t="shared" si="635"/>
        <v>-5.2200000000000131</v>
      </c>
      <c r="FI46" s="73">
        <f t="shared" si="635"/>
        <v>-3.3433333333333337</v>
      </c>
      <c r="FJ46" s="73">
        <f t="shared" si="635"/>
        <v>-3.0230210016155041</v>
      </c>
      <c r="FK46" s="73">
        <f t="shared" ref="FK46:FL46" si="636">FK25-FK$9</f>
        <v>-6.7366666666666646</v>
      </c>
      <c r="FL46" s="73">
        <f t="shared" si="636"/>
        <v>-6.2199999999999989</v>
      </c>
      <c r="FM46" s="73">
        <f t="shared" ref="FM46" si="637">FM25-FM$9</f>
        <v>-5.7266666666666737</v>
      </c>
      <c r="FN46" s="73">
        <f>FN25-FN$9</f>
        <v>-6.8000000000000114</v>
      </c>
      <c r="FO46" s="73">
        <f t="shared" ref="FO46:FP46" si="638">FO25-FO$9</f>
        <v>-7.8733333333333348</v>
      </c>
      <c r="FP46" s="73">
        <f t="shared" si="638"/>
        <v>-3.5178247563823675</v>
      </c>
      <c r="FQ46" s="73">
        <f t="shared" ref="FQ46" si="639">FQ25-FQ$9</f>
        <v>-5.8733333333333348</v>
      </c>
      <c r="FR46" s="73">
        <f t="shared" ref="FR46:FS46" si="640">FR25-FR$9</f>
        <v>-6.4266666666666623</v>
      </c>
      <c r="FS46" s="73">
        <f t="shared" si="640"/>
        <v>-6.3633333333333297</v>
      </c>
      <c r="FT46" s="73">
        <f t="shared" ref="FT46:FU46" si="641">FT25-FT$9</f>
        <v>-6.4399999999999835</v>
      </c>
      <c r="FU46" s="73">
        <f t="shared" si="641"/>
        <v>-8.0900000000000034</v>
      </c>
      <c r="FV46" s="73">
        <f t="shared" ref="FV46:FW46" si="642">FV25-FV$9</f>
        <v>-5.7066666666666634</v>
      </c>
      <c r="FW46" s="73">
        <f t="shared" si="642"/>
        <v>-8.2266666666666595</v>
      </c>
      <c r="FX46" s="73">
        <f t="shared" ref="FX46:FY46" si="643">FX25-FX$9</f>
        <v>-8.8700000000000045</v>
      </c>
      <c r="FY46" s="73">
        <f t="shared" si="643"/>
        <v>-8.693333333333328</v>
      </c>
      <c r="FZ46" s="73">
        <f t="shared" ref="FZ46:GA46" si="644">FZ25-FZ$9</f>
        <v>-9.7566666666666606</v>
      </c>
      <c r="GA46" s="73">
        <f t="shared" si="644"/>
        <v>-12.553333333333335</v>
      </c>
      <c r="GB46" s="73">
        <f t="shared" ref="GB46:GC46" si="645">GB25-GB$9</f>
        <v>-9.0733333333333377</v>
      </c>
      <c r="GC46" s="73">
        <f t="shared" si="645"/>
        <v>-9.5433333333333223</v>
      </c>
      <c r="GD46" s="73">
        <f t="shared" ref="GD46:GE46" si="646">GD25-GD$9</f>
        <v>-12.803333333333327</v>
      </c>
      <c r="GE46" s="73">
        <f t="shared" si="646"/>
        <v>-11.689999999999998</v>
      </c>
      <c r="GF46" s="73">
        <f t="shared" ref="GF46:GG46" si="647">GF25-GF$9</f>
        <v>-12.799999999999983</v>
      </c>
      <c r="GG46" s="73">
        <f t="shared" si="647"/>
        <v>-11.579999999999998</v>
      </c>
      <c r="GH46" s="73">
        <f t="shared" ref="GH46" si="648">GH25-GH$9</f>
        <v>-11.72999999999999</v>
      </c>
      <c r="GI46" s="93">
        <f t="shared" si="54"/>
        <v>-4.8447863894089034</v>
      </c>
      <c r="GJ46" s="93">
        <f t="shared" si="55"/>
        <v>-6.0295611363717549</v>
      </c>
      <c r="GK46" s="93">
        <f t="shared" si="91"/>
        <v>-9.234444444444442</v>
      </c>
    </row>
    <row r="47" spans="2:193" ht="34.5" thickBot="1" x14ac:dyDescent="0.3">
      <c r="B47" s="68"/>
      <c r="C47" s="116" t="s">
        <v>202</v>
      </c>
      <c r="D47" s="117"/>
      <c r="E47" s="74">
        <f t="shared" ref="E47:AJ47" si="649">($B$31*E31)+($B$35*E35)+($B$37*E37)+($B$38*E38)+($B$43*E43)</f>
        <v>0</v>
      </c>
      <c r="F47" s="74">
        <f t="shared" si="649"/>
        <v>0</v>
      </c>
      <c r="G47" s="74">
        <f t="shared" si="649"/>
        <v>0</v>
      </c>
      <c r="H47" s="74">
        <f t="shared" si="649"/>
        <v>2.6063624461480916</v>
      </c>
      <c r="I47" s="74">
        <f t="shared" si="649"/>
        <v>-1.8109544522601644</v>
      </c>
      <c r="J47" s="74">
        <f t="shared" si="649"/>
        <v>-3.6634186348261992</v>
      </c>
      <c r="K47" s="74">
        <f t="shared" si="649"/>
        <v>-1.6318654452880459</v>
      </c>
      <c r="L47" s="74">
        <f t="shared" si="649"/>
        <v>-1.8240686489465026</v>
      </c>
      <c r="M47" s="74">
        <f t="shared" si="649"/>
        <v>-4.3153417972923886</v>
      </c>
      <c r="N47" s="74">
        <f t="shared" si="649"/>
        <v>-6.6911830252616387</v>
      </c>
      <c r="O47" s="74">
        <f t="shared" si="649"/>
        <v>-6.1159996900613738</v>
      </c>
      <c r="P47" s="74">
        <f t="shared" si="649"/>
        <v>-5.4351896461989222</v>
      </c>
      <c r="Q47" s="74">
        <f t="shared" si="649"/>
        <v>-9.125969084230114</v>
      </c>
      <c r="R47" s="74">
        <f t="shared" si="649"/>
        <v>-8.7628875756729165</v>
      </c>
      <c r="S47" s="74">
        <f t="shared" si="649"/>
        <v>-8.8810082272112929</v>
      </c>
      <c r="T47" s="74">
        <f t="shared" si="649"/>
        <v>-2.1259535623865</v>
      </c>
      <c r="U47" s="74">
        <f t="shared" si="649"/>
        <v>-2.0612281546647466</v>
      </c>
      <c r="V47" s="74">
        <f t="shared" si="649"/>
        <v>-3.1036150225442904</v>
      </c>
      <c r="W47" s="74">
        <f t="shared" si="649"/>
        <v>-1.4094490449840382</v>
      </c>
      <c r="X47" s="74">
        <f t="shared" si="649"/>
        <v>0.91146408675511292</v>
      </c>
      <c r="Y47" s="74">
        <f t="shared" si="649"/>
        <v>0.47135220459309157</v>
      </c>
      <c r="Z47" s="74">
        <f t="shared" si="649"/>
        <v>1.928127140032549</v>
      </c>
      <c r="AA47" s="74">
        <f t="shared" si="649"/>
        <v>1.7869441915417088</v>
      </c>
      <c r="AB47" s="74">
        <f t="shared" si="649"/>
        <v>2.4124954062284685</v>
      </c>
      <c r="AC47" s="74">
        <f t="shared" si="649"/>
        <v>1.4298439792684896</v>
      </c>
      <c r="AD47" s="74">
        <f t="shared" si="649"/>
        <v>1.1033824295924566</v>
      </c>
      <c r="AE47" s="74">
        <f t="shared" si="649"/>
        <v>1.6871998228643623</v>
      </c>
      <c r="AF47" s="74">
        <f t="shared" si="649"/>
        <v>1.0193240141417566</v>
      </c>
      <c r="AG47" s="74">
        <f t="shared" si="649"/>
        <v>-0.13108685614488447</v>
      </c>
      <c r="AH47" s="74">
        <f t="shared" si="649"/>
        <v>-0.26886346021828456</v>
      </c>
      <c r="AI47" s="74">
        <f t="shared" si="649"/>
        <v>-0.17515262752410521</v>
      </c>
      <c r="AJ47" s="74">
        <f t="shared" si="649"/>
        <v>-1.0232203924284857</v>
      </c>
      <c r="AK47" s="74">
        <f t="shared" ref="AK47:BP47" si="650">($B$31*AK31)+($B$35*AK35)+($B$37*AK37)+($B$38*AK38)+($B$43*AK43)</f>
        <v>-1.0765618274156858</v>
      </c>
      <c r="AL47" s="74">
        <f t="shared" si="650"/>
        <v>-0.15408877824676226</v>
      </c>
      <c r="AM47" s="74">
        <f t="shared" si="650"/>
        <v>1.5264996374891218</v>
      </c>
      <c r="AN47" s="74">
        <f t="shared" si="650"/>
        <v>3.0498676091511245E-2</v>
      </c>
      <c r="AO47" s="74">
        <f t="shared" si="650"/>
        <v>-0.7746763673103807</v>
      </c>
      <c r="AP47" s="74">
        <f t="shared" si="650"/>
        <v>0.38782550675728189</v>
      </c>
      <c r="AQ47" s="74">
        <f t="shared" si="650"/>
        <v>0.4423114091218065</v>
      </c>
      <c r="AR47" s="74">
        <f t="shared" si="650"/>
        <v>0.38689313779064161</v>
      </c>
      <c r="AS47" s="74">
        <f t="shared" si="650"/>
        <v>-1.0705875708682322</v>
      </c>
      <c r="AT47" s="74">
        <f t="shared" si="650"/>
        <v>1.4305790523356579</v>
      </c>
      <c r="AU47" s="74">
        <f t="shared" si="650"/>
        <v>1.8379284412263723</v>
      </c>
      <c r="AV47" s="74">
        <f t="shared" si="650"/>
        <v>0.68653908204527081</v>
      </c>
      <c r="AW47" s="74">
        <f t="shared" si="650"/>
        <v>1.1010811878606672</v>
      </c>
      <c r="AX47" s="74">
        <f t="shared" si="650"/>
        <v>1.3369262159110487</v>
      </c>
      <c r="AY47" s="74">
        <f t="shared" si="650"/>
        <v>0.71666299510663278</v>
      </c>
      <c r="AZ47" s="74">
        <f t="shared" si="650"/>
        <v>0.6820669181193576</v>
      </c>
      <c r="BA47" s="74">
        <f t="shared" si="650"/>
        <v>1.4760684082267272</v>
      </c>
      <c r="BB47" s="74">
        <f t="shared" si="650"/>
        <v>0.83748015397139242</v>
      </c>
      <c r="BC47" s="74">
        <f t="shared" si="650"/>
        <v>2.3112471512674313</v>
      </c>
      <c r="BD47" s="74">
        <f t="shared" si="650"/>
        <v>0.62515158430988282</v>
      </c>
      <c r="BE47" s="74">
        <f t="shared" si="650"/>
        <v>1.3911464769876207</v>
      </c>
      <c r="BF47" s="74">
        <f t="shared" si="650"/>
        <v>1.3207802340637604</v>
      </c>
      <c r="BG47" s="74">
        <f t="shared" si="650"/>
        <v>3.2834237035677569</v>
      </c>
      <c r="BH47" s="74">
        <f t="shared" si="650"/>
        <v>1.5224071994794652</v>
      </c>
      <c r="BI47" s="74">
        <f t="shared" si="650"/>
        <v>0.55539419307667171</v>
      </c>
      <c r="BJ47" s="74">
        <f t="shared" si="650"/>
        <v>1.2525521945805325</v>
      </c>
      <c r="BK47" s="74">
        <f t="shared" si="650"/>
        <v>0.34394526350941712</v>
      </c>
      <c r="BL47" s="74">
        <f t="shared" si="650"/>
        <v>0.69294668718465346</v>
      </c>
      <c r="BM47" s="74">
        <f t="shared" si="650"/>
        <v>0.2938744084438325</v>
      </c>
      <c r="BN47" s="74">
        <f t="shared" si="650"/>
        <v>0.92578185571750682</v>
      </c>
      <c r="BO47" s="74">
        <f t="shared" si="650"/>
        <v>0.25502665919295375</v>
      </c>
      <c r="BP47" s="74">
        <f t="shared" si="650"/>
        <v>0.11739048711656097</v>
      </c>
      <c r="BQ47" s="74">
        <f t="shared" ref="BQ47:DQ47" si="651">($B$31*BQ31)+($B$35*BQ35)+($B$37*BQ37)+($B$38*BQ38)+($B$43*BQ43)</f>
        <v>2.2836968031808662</v>
      </c>
      <c r="BR47" s="74">
        <f t="shared" si="651"/>
        <v>2.6267049265936873</v>
      </c>
      <c r="BS47" s="74">
        <f t="shared" si="651"/>
        <v>3.6339030844861249</v>
      </c>
      <c r="BT47" s="74">
        <f t="shared" si="651"/>
        <v>5.4845959321236233</v>
      </c>
      <c r="BU47" s="74">
        <f t="shared" si="651"/>
        <v>4.7997577936710574</v>
      </c>
      <c r="BV47" s="74">
        <f t="shared" si="651"/>
        <v>3.0839789359234153</v>
      </c>
      <c r="BW47" s="74">
        <f t="shared" si="651"/>
        <v>1.2912293954051322</v>
      </c>
      <c r="BX47" s="74">
        <f t="shared" si="651"/>
        <v>1.232156732545969</v>
      </c>
      <c r="BY47" s="74">
        <f t="shared" si="651"/>
        <v>3.8301418951960158</v>
      </c>
      <c r="BZ47" s="74">
        <f t="shared" si="651"/>
        <v>2.8010178908042582</v>
      </c>
      <c r="CA47" s="74">
        <f t="shared" si="651"/>
        <v>2.8567594221006996</v>
      </c>
      <c r="CB47" s="74">
        <f t="shared" si="651"/>
        <v>2.4458125015204475</v>
      </c>
      <c r="CC47" s="74">
        <f t="shared" si="651"/>
        <v>2.2384170628123301</v>
      </c>
      <c r="CD47" s="74">
        <f t="shared" si="651"/>
        <v>3.286910797960604</v>
      </c>
      <c r="CE47" s="74">
        <f t="shared" si="651"/>
        <v>4.3582849586327823</v>
      </c>
      <c r="CF47" s="74">
        <f t="shared" si="651"/>
        <v>4.3019323587880365</v>
      </c>
      <c r="CG47" s="74">
        <f t="shared" si="651"/>
        <v>3.5343476725598411</v>
      </c>
      <c r="CH47" s="74">
        <f t="shared" si="651"/>
        <v>3.301120942279784</v>
      </c>
      <c r="CI47" s="74">
        <f t="shared" si="651"/>
        <v>4.534762273309096</v>
      </c>
      <c r="CJ47" s="74">
        <f t="shared" si="651"/>
        <v>5.3748959645742156</v>
      </c>
      <c r="CK47" s="74">
        <f t="shared" si="651"/>
        <v>3.8198385273406337</v>
      </c>
      <c r="CL47" s="74">
        <f t="shared" si="651"/>
        <v>2.9244902207676224</v>
      </c>
      <c r="CM47" s="74">
        <f t="shared" si="651"/>
        <v>5.0937868835648663</v>
      </c>
      <c r="CN47" s="74">
        <f t="shared" si="651"/>
        <v>6.0932960156931495</v>
      </c>
      <c r="CO47" s="74">
        <f t="shared" si="651"/>
        <v>5.8364261706141578</v>
      </c>
      <c r="CP47" s="74">
        <f t="shared" si="651"/>
        <v>7.4340608287648191</v>
      </c>
      <c r="CQ47" s="74">
        <f t="shared" si="651"/>
        <v>7.5050001008160301</v>
      </c>
      <c r="CR47" s="74">
        <f t="shared" si="651"/>
        <v>7.7935859799333524</v>
      </c>
      <c r="CS47" s="74">
        <f t="shared" si="651"/>
        <v>5.8222967723786185</v>
      </c>
      <c r="CT47" s="74">
        <f t="shared" si="651"/>
        <v>9.5177471088112018</v>
      </c>
      <c r="CU47" s="74">
        <f t="shared" si="651"/>
        <v>8.3942953648253784</v>
      </c>
      <c r="CV47" s="74">
        <f t="shared" si="651"/>
        <v>8.772405194519191</v>
      </c>
      <c r="CW47" s="74">
        <f t="shared" si="651"/>
        <v>7.1236867149838021</v>
      </c>
      <c r="CX47" s="74">
        <f t="shared" si="651"/>
        <v>5.9759796646196515</v>
      </c>
      <c r="CY47" s="74">
        <f t="shared" si="651"/>
        <v>3.8551913796171795</v>
      </c>
      <c r="CZ47" s="74">
        <f t="shared" si="651"/>
        <v>2.8290647477697815</v>
      </c>
      <c r="DA47" s="74">
        <f t="shared" si="651"/>
        <v>7.2592773384699907</v>
      </c>
      <c r="DB47" s="74">
        <f t="shared" si="651"/>
        <v>6.9786564406238476</v>
      </c>
      <c r="DC47" s="74">
        <f t="shared" si="651"/>
        <v>8.0153333153040016</v>
      </c>
      <c r="DD47" s="74">
        <f t="shared" si="651"/>
        <v>7.4585167887496677</v>
      </c>
      <c r="DE47" s="74">
        <f t="shared" si="651"/>
        <v>9.5912972407080623</v>
      </c>
      <c r="DF47" s="74">
        <f t="shared" si="651"/>
        <v>7.8197738300699964</v>
      </c>
      <c r="DG47" s="74">
        <f t="shared" si="651"/>
        <v>7.8986864965965218</v>
      </c>
      <c r="DH47" s="74">
        <f t="shared" si="651"/>
        <v>7.829182476299299</v>
      </c>
      <c r="DI47" s="74">
        <f t="shared" si="651"/>
        <v>11.830713668245536</v>
      </c>
      <c r="DJ47" s="74">
        <f t="shared" si="651"/>
        <v>10.018995259329444</v>
      </c>
      <c r="DK47" s="74">
        <f t="shared" si="651"/>
        <v>7.7410271159501587</v>
      </c>
      <c r="DL47" s="74">
        <f t="shared" ref="DL47" si="652">($B$31*DL31)+($B$35*DL35)+($B$37*DL37)+($B$38*DL38)+($B$43*DL43)</f>
        <v>8.7345937584122595</v>
      </c>
      <c r="DM47" s="74">
        <f t="shared" ref="DM47:DN47" si="653">($B$31*DM31)+($B$35*DM35)+($B$37*DM37)+($B$38*DM38)+($B$43*DM43)</f>
        <v>14.472567702355468</v>
      </c>
      <c r="DN47" s="74">
        <f t="shared" si="653"/>
        <v>6.9631600381671914</v>
      </c>
      <c r="DO47" s="74">
        <f t="shared" si="651"/>
        <v>12.526708718231275</v>
      </c>
      <c r="DP47" s="74">
        <f t="shared" si="651"/>
        <v>15.238466696120005</v>
      </c>
      <c r="DQ47" s="74">
        <f t="shared" si="651"/>
        <v>15.345724087799278</v>
      </c>
      <c r="DR47" s="74">
        <f t="shared" ref="DR47:DV47" si="654">($B$31*DR31)+($B$35*DR35)+($B$37*DR37)+($B$38*DR38)+($B$43*DR43)</f>
        <v>18.68699343555593</v>
      </c>
      <c r="DS47" s="74">
        <f t="shared" si="654"/>
        <v>24.070231176219185</v>
      </c>
      <c r="DT47" s="74">
        <f t="shared" si="654"/>
        <v>27.741602551661448</v>
      </c>
      <c r="DU47" s="74">
        <f t="shared" si="654"/>
        <v>27.881294352772656</v>
      </c>
      <c r="DV47" s="74">
        <f t="shared" si="654"/>
        <v>33.595214138896075</v>
      </c>
      <c r="DW47" s="74">
        <f t="shared" ref="DW47:EB47" si="655">($B$31*DW31)+($B$35*DW35)+($B$37*DW37)+($B$38*DW38)+($B$43*DW43)</f>
        <v>30.251907930523839</v>
      </c>
      <c r="DX47" s="74">
        <f t="shared" si="655"/>
        <v>26.024714896153007</v>
      </c>
      <c r="DY47" s="74">
        <f t="shared" si="655"/>
        <v>25.934601284046988</v>
      </c>
      <c r="DZ47" s="74">
        <f t="shared" si="655"/>
        <v>26.347591380161081</v>
      </c>
      <c r="EA47" s="74">
        <f t="shared" si="655"/>
        <v>30.963000692989539</v>
      </c>
      <c r="EB47" s="74">
        <f t="shared" si="655"/>
        <v>33.71982652219554</v>
      </c>
      <c r="EC47" s="74">
        <f t="shared" ref="EC47:EH47" si="656">($B$31*EC31)+($B$35*EC35)+($B$37*EC37)+($B$38*EC38)+($B$43*EC43)</f>
        <v>43.368118401835986</v>
      </c>
      <c r="ED47" s="74">
        <f t="shared" si="656"/>
        <v>39.014676789073583</v>
      </c>
      <c r="EE47" s="74">
        <f t="shared" si="656"/>
        <v>28.200813075156304</v>
      </c>
      <c r="EF47" s="74">
        <f t="shared" si="656"/>
        <v>18.591726531155899</v>
      </c>
      <c r="EG47" s="74">
        <f t="shared" si="656"/>
        <v>12.915911682435944</v>
      </c>
      <c r="EH47" s="74">
        <f t="shared" si="656"/>
        <v>9.8692095780642646</v>
      </c>
      <c r="EI47" s="74">
        <f t="shared" ref="EI47:EJ47" si="657">($B$31*EI31)+($B$35*EI35)+($B$37*EI37)+($B$38*EI38)+($B$43*EI43)</f>
        <v>15.842214999284572</v>
      </c>
      <c r="EJ47" s="74">
        <f t="shared" si="657"/>
        <v>11.398287066379318</v>
      </c>
      <c r="EK47" s="74">
        <f t="shared" ref="EK47:EL47" si="658">($B$31*EK31)+($B$35*EK35)+($B$37*EK37)+($B$38*EK38)+($B$43*EK43)</f>
        <v>16.492474528843918</v>
      </c>
      <c r="EL47" s="74">
        <f t="shared" si="658"/>
        <v>17.677127718530766</v>
      </c>
      <c r="EM47" s="74">
        <f t="shared" ref="EM47:EN47" si="659">($B$31*EM31)+($B$35*EM35)+($B$37*EM37)+($B$38*EM38)+($B$43*EM43)</f>
        <v>21.500995026380576</v>
      </c>
      <c r="EN47" s="74">
        <f t="shared" si="659"/>
        <v>15.712107216806178</v>
      </c>
      <c r="EO47" s="74">
        <f t="shared" ref="EO47:EP47" si="660">($B$31*EO31)+($B$35*EO35)+($B$37*EO37)+($B$38*EO38)+($B$43*EO43)</f>
        <v>14.666236038057431</v>
      </c>
      <c r="EP47" s="74">
        <f t="shared" si="660"/>
        <v>2.2169051071892607</v>
      </c>
      <c r="EQ47" s="74">
        <f t="shared" ref="EQ47:ER47" si="661">($B$31*EQ31)+($B$35*EQ35)+($B$37*EQ37)+($B$38*EQ38)+($B$43*EQ43)</f>
        <v>9.59293922137104</v>
      </c>
      <c r="ER47" s="74">
        <f t="shared" si="661"/>
        <v>10.478331987059669</v>
      </c>
      <c r="ES47" s="74">
        <f t="shared" ref="ES47" si="662">($B$31*ES31)+($B$35*ES35)+($B$37*ES37)+($B$38*ES38)+($B$43*ES43)</f>
        <v>15.159943515163672</v>
      </c>
      <c r="ET47" s="74">
        <f t="shared" ref="ET47:EU47" si="663">($B$31*ET31)+($B$35*ET35)+($B$37*ET37)+($B$38*ET38)+($B$43*ET43)</f>
        <v>16.051596150186942</v>
      </c>
      <c r="EU47" s="74">
        <f t="shared" si="663"/>
        <v>12.028610163922892</v>
      </c>
      <c r="EV47" s="74">
        <f t="shared" ref="EV47:EW47" si="664">($B$31*EV31)+($B$35*EV35)+($B$37*EV37)+($B$38*EV38)+($B$43*EV43)</f>
        <v>15.234785141242179</v>
      </c>
      <c r="EW47" s="74">
        <f t="shared" si="664"/>
        <v>15.045931115940679</v>
      </c>
      <c r="EX47" s="74">
        <f t="shared" ref="EX47:EY47" si="665">($B$31*EX31)+($B$35*EX35)+($B$37*EX37)+($B$38*EX38)+($B$43*EX43)</f>
        <v>15.56829959782282</v>
      </c>
      <c r="EY47" s="74">
        <f t="shared" si="665"/>
        <v>14.454571038110842</v>
      </c>
      <c r="EZ47" s="74">
        <f t="shared" ref="EZ47:FA47" si="666">($B$31*EZ31)+($B$35*EZ35)+($B$37*EZ37)+($B$38*EZ38)+($B$43*EZ43)</f>
        <v>11.804316277313177</v>
      </c>
      <c r="FA47" s="74">
        <f t="shared" si="666"/>
        <v>10.789911653060372</v>
      </c>
      <c r="FB47" s="74">
        <f t="shared" ref="FB47:FC47" si="667">($B$31*FB31)+($B$35*FB35)+($B$37*FB37)+($B$38*FB38)+($B$43*FB43)</f>
        <v>10.293640645433481</v>
      </c>
      <c r="FC47" s="74">
        <f t="shared" si="667"/>
        <v>15.925706886509662</v>
      </c>
      <c r="FD47" s="74">
        <f t="shared" ref="FD47:FI47" si="668">($B$31*FD31)+($B$35*FD35)+($B$37*FD37)+($B$38*FD38)+($B$43*FD43)</f>
        <v>9.9202785793349904</v>
      </c>
      <c r="FE47" s="74">
        <f t="shared" si="668"/>
        <v>11.723148741293457</v>
      </c>
      <c r="FF47" s="74">
        <f t="shared" si="668"/>
        <v>10.135330862992038</v>
      </c>
      <c r="FG47" s="74">
        <f t="shared" si="668"/>
        <v>13.742260226162522</v>
      </c>
      <c r="FH47" s="74">
        <f t="shared" si="668"/>
        <v>17.684909363871583</v>
      </c>
      <c r="FI47" s="74">
        <f t="shared" si="668"/>
        <v>19.066918272712833</v>
      </c>
      <c r="FJ47" s="74">
        <f t="shared" ref="FJ47:FK47" si="669">($B$31*FJ31)+($B$35*FJ35)+($B$37*FJ37)+($B$38*FJ38)+($B$43*FJ43)</f>
        <v>15.115072543620595</v>
      </c>
      <c r="FK47" s="74">
        <f t="shared" si="669"/>
        <v>8.5179475607483752</v>
      </c>
      <c r="FL47" s="74">
        <f t="shared" ref="FL47:FR47" si="670">($B$31*FL31)+($B$35*FL35)+($B$37*FL37)+($B$38*FL38)+($B$43*FL43)</f>
        <v>7.6681925819522885</v>
      </c>
      <c r="FM47" s="74">
        <f t="shared" si="670"/>
        <v>8.4775648334306233</v>
      </c>
      <c r="FN47" s="74">
        <f t="shared" si="670"/>
        <v>11.019471938687069</v>
      </c>
      <c r="FO47" s="74">
        <f t="shared" si="670"/>
        <v>7.199548064259143</v>
      </c>
      <c r="FP47" s="74">
        <f t="shared" si="670"/>
        <v>14.279527021547896</v>
      </c>
      <c r="FQ47" s="74">
        <f t="shared" si="670"/>
        <v>12.343209514250645</v>
      </c>
      <c r="FR47" s="74">
        <f t="shared" si="670"/>
        <v>8.8284286018305078</v>
      </c>
      <c r="FS47" s="74">
        <f t="shared" ref="FS47:FW47" si="671">($B$31*FS31)+($B$35*FS35)+($B$37*FS37)+($B$38*FS38)+($B$43*FS43)</f>
        <v>8.2223491842731669</v>
      </c>
      <c r="FT47" s="74">
        <f t="shared" si="671"/>
        <v>5.9681509499872343</v>
      </c>
      <c r="FU47" s="74">
        <f t="shared" si="671"/>
        <v>3.3913202118683601</v>
      </c>
      <c r="FV47" s="74">
        <f t="shared" si="671"/>
        <v>4.2835169226454646</v>
      </c>
      <c r="FW47" s="74">
        <f t="shared" si="671"/>
        <v>3.6297066885159222</v>
      </c>
      <c r="FX47" s="74">
        <f t="shared" ref="FX47:GC47" si="672">($B$31*FX31)+($B$35*FX35)+($B$37*FX37)+($B$38*FX38)+($B$43*FX43)</f>
        <v>6.1381857260047212</v>
      </c>
      <c r="FY47" s="74">
        <f t="shared" si="672"/>
        <v>8.8530077903826427</v>
      </c>
      <c r="FZ47" s="74">
        <f t="shared" si="672"/>
        <v>6.170859563918885</v>
      </c>
      <c r="GA47" s="74">
        <f t="shared" si="672"/>
        <v>4.271663710546548</v>
      </c>
      <c r="GB47" s="74">
        <f t="shared" si="672"/>
        <v>9.8717767284315681</v>
      </c>
      <c r="GC47" s="74">
        <f t="shared" si="672"/>
        <v>9.961481056370932</v>
      </c>
      <c r="GD47" s="74">
        <f t="shared" ref="GD47:GE47" si="673">($B$31*GD31)+($B$35*GD35)+($B$37*GD37)+($B$38*GD38)+($B$43*GD43)</f>
        <v>7.5963500835732587</v>
      </c>
      <c r="GE47" s="74">
        <f t="shared" si="673"/>
        <v>8.6968790737252313</v>
      </c>
      <c r="GF47" s="74">
        <f t="shared" ref="GF47:GG47" si="674">($B$31*GF31)+($B$35*GF35)+($B$37*GF37)+($B$38*GF38)+($B$43*GF43)</f>
        <v>9.6684552305318885</v>
      </c>
      <c r="GG47" s="74">
        <f t="shared" si="674"/>
        <v>11.481838587710781</v>
      </c>
      <c r="GH47" s="74">
        <f t="shared" ref="GH47" si="675">($B$31*GH31)+($B$35*GH35)+($B$37*GH37)+($B$38*GH38)+($B$43*GH43)</f>
        <v>14.231406820767797</v>
      </c>
      <c r="GI47" s="75">
        <f t="shared" si="54"/>
        <v>5.6796537377426963</v>
      </c>
      <c r="GJ47" s="75">
        <f t="shared" si="55"/>
        <v>17.596312695998453</v>
      </c>
      <c r="GK47" s="75">
        <f t="shared" si="91"/>
        <v>7.9782548025186424</v>
      </c>
    </row>
    <row r="48" spans="2:193" ht="25.5" thickBot="1" x14ac:dyDescent="0.3">
      <c r="D48" s="34"/>
      <c r="E48" s="34"/>
      <c r="F48" s="34"/>
      <c r="G48" s="34"/>
      <c r="H48" s="34"/>
    </row>
    <row r="49" spans="3:193" ht="36" customHeight="1" thickBot="1" x14ac:dyDescent="0.3">
      <c r="C49" s="106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  <c r="DI49" s="107"/>
      <c r="DJ49" s="107"/>
      <c r="DK49" s="107"/>
      <c r="DL49" s="107"/>
      <c r="DM49" s="107"/>
      <c r="DN49" s="107"/>
      <c r="DO49" s="107"/>
      <c r="DP49" s="107"/>
      <c r="DQ49" s="107"/>
      <c r="DR49" s="107"/>
      <c r="DS49" s="107"/>
      <c r="DT49" s="107"/>
      <c r="DU49" s="107"/>
      <c r="DV49" s="107"/>
      <c r="DW49" s="107"/>
      <c r="DX49" s="107"/>
      <c r="DY49" s="107"/>
      <c r="DZ49" s="107"/>
      <c r="EA49" s="107"/>
      <c r="EB49" s="107"/>
      <c r="EC49" s="107"/>
      <c r="ED49" s="107"/>
      <c r="EE49" s="107"/>
      <c r="EF49" s="107"/>
      <c r="EG49" s="107"/>
      <c r="EH49" s="107"/>
      <c r="EI49" s="107"/>
      <c r="EJ49" s="107"/>
      <c r="EK49" s="107"/>
      <c r="EL49" s="107"/>
      <c r="EM49" s="107"/>
      <c r="EN49" s="107"/>
      <c r="EO49" s="107"/>
      <c r="EP49" s="107"/>
      <c r="EQ49" s="107"/>
      <c r="ER49" s="107"/>
      <c r="ES49" s="107"/>
      <c r="ET49" s="107"/>
      <c r="EU49" s="107"/>
      <c r="EV49" s="107"/>
      <c r="EW49" s="107"/>
      <c r="EX49" s="107"/>
      <c r="EY49" s="107"/>
      <c r="EZ49" s="107"/>
      <c r="FA49" s="107"/>
      <c r="FB49" s="107"/>
      <c r="FC49" s="107"/>
      <c r="FD49" s="105" t="s">
        <v>267</v>
      </c>
      <c r="FE49" s="105"/>
      <c r="FF49" s="105"/>
      <c r="FG49" s="105"/>
      <c r="FH49" s="105"/>
      <c r="FI49" s="105"/>
      <c r="FJ49" s="105"/>
      <c r="FK49" s="105"/>
      <c r="FL49" s="105"/>
      <c r="FM49" s="105"/>
      <c r="FN49" s="105"/>
      <c r="FO49" s="105"/>
      <c r="FP49" s="105"/>
      <c r="FQ49" s="114" t="s">
        <v>267</v>
      </c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5"/>
      <c r="GI49" s="118" t="str">
        <f>GI29</f>
        <v>میانگین 1400</v>
      </c>
      <c r="GJ49" s="118" t="str">
        <f>GJ29</f>
        <v>میانگین 1401</v>
      </c>
      <c r="GK49" s="118" t="str">
        <f>GK29</f>
        <v>میانگین 1402</v>
      </c>
    </row>
    <row r="50" spans="3:193" ht="25.5" thickBot="1" x14ac:dyDescent="0.3">
      <c r="C50" s="37" t="s">
        <v>0</v>
      </c>
      <c r="D50" s="36" t="s">
        <v>1</v>
      </c>
      <c r="BN50" s="39" t="s">
        <v>63</v>
      </c>
      <c r="BO50" s="39" t="s">
        <v>64</v>
      </c>
      <c r="BP50" s="39" t="s">
        <v>65</v>
      </c>
      <c r="BQ50" s="39" t="s">
        <v>183</v>
      </c>
      <c r="BR50" s="39" t="s">
        <v>66</v>
      </c>
      <c r="BS50" s="39" t="s">
        <v>67</v>
      </c>
      <c r="BT50" s="39" t="s">
        <v>68</v>
      </c>
      <c r="BU50" s="39" t="s">
        <v>69</v>
      </c>
      <c r="BV50" s="39" t="s">
        <v>70</v>
      </c>
      <c r="BW50" s="39" t="s">
        <v>71</v>
      </c>
      <c r="BX50" s="39" t="s">
        <v>72</v>
      </c>
      <c r="BY50" s="39" t="s">
        <v>73</v>
      </c>
      <c r="BZ50" s="39" t="s">
        <v>74</v>
      </c>
      <c r="CA50" s="39" t="s">
        <v>75</v>
      </c>
      <c r="CB50" s="39" t="s">
        <v>76</v>
      </c>
      <c r="CC50" s="39" t="s">
        <v>184</v>
      </c>
      <c r="CD50" s="39" t="s">
        <v>77</v>
      </c>
      <c r="CE50" s="39" t="s">
        <v>78</v>
      </c>
      <c r="CF50" s="39" t="s">
        <v>79</v>
      </c>
      <c r="CG50" s="39" t="s">
        <v>80</v>
      </c>
      <c r="CH50" s="39" t="s">
        <v>81</v>
      </c>
      <c r="CI50" s="39" t="s">
        <v>82</v>
      </c>
      <c r="CJ50" s="39" t="s">
        <v>107</v>
      </c>
      <c r="CK50" s="39" t="s">
        <v>108</v>
      </c>
      <c r="CL50" s="39" t="s">
        <v>109</v>
      </c>
      <c r="CM50" s="39" t="s">
        <v>110</v>
      </c>
      <c r="CN50" s="39" t="s">
        <v>111</v>
      </c>
      <c r="CO50" s="39" t="s">
        <v>113</v>
      </c>
      <c r="CP50" s="39" t="s">
        <v>112</v>
      </c>
      <c r="CQ50" s="39" t="s">
        <v>118</v>
      </c>
      <c r="CR50" s="39" t="s">
        <v>185</v>
      </c>
      <c r="CS50" s="39" t="s">
        <v>120</v>
      </c>
      <c r="CT50" s="39" t="s">
        <v>119</v>
      </c>
      <c r="CU50" s="39" t="s">
        <v>121</v>
      </c>
      <c r="CV50" s="39" t="s">
        <v>122</v>
      </c>
      <c r="CW50" s="39" t="s">
        <v>123</v>
      </c>
      <c r="CX50" s="39" t="s">
        <v>124</v>
      </c>
      <c r="CY50" s="39" t="s">
        <v>125</v>
      </c>
      <c r="CZ50" s="39" t="s">
        <v>126</v>
      </c>
      <c r="DA50" s="39" t="s">
        <v>127</v>
      </c>
      <c r="DB50" s="39" t="s">
        <v>128</v>
      </c>
      <c r="DC50" s="39" t="s">
        <v>129</v>
      </c>
      <c r="DD50" s="39" t="s">
        <v>130</v>
      </c>
      <c r="DE50" s="39" t="s">
        <v>131</v>
      </c>
      <c r="DF50" s="39" t="s">
        <v>132</v>
      </c>
      <c r="DG50" s="39" t="s">
        <v>133</v>
      </c>
      <c r="DH50" s="39" t="s">
        <v>134</v>
      </c>
      <c r="DI50" s="39" t="s">
        <v>186</v>
      </c>
      <c r="DJ50" s="39" t="s">
        <v>199</v>
      </c>
      <c r="DK50" s="39" t="s">
        <v>244</v>
      </c>
      <c r="DL50" s="39" t="s">
        <v>243</v>
      </c>
      <c r="DM50" s="39" t="s">
        <v>238</v>
      </c>
      <c r="DN50" s="39" t="s">
        <v>240</v>
      </c>
      <c r="DO50" s="39" t="s">
        <v>236</v>
      </c>
      <c r="DP50" s="79" t="s">
        <v>250</v>
      </c>
      <c r="DQ50" s="39" t="s">
        <v>249</v>
      </c>
      <c r="DR50" s="39" t="s">
        <v>248</v>
      </c>
      <c r="DS50" s="39" t="s">
        <v>253</v>
      </c>
      <c r="DT50" s="39" t="s">
        <v>255</v>
      </c>
      <c r="DU50" s="79" t="s">
        <v>256</v>
      </c>
      <c r="DV50" s="79" t="s">
        <v>260</v>
      </c>
      <c r="DW50" s="39" t="s">
        <v>263</v>
      </c>
      <c r="DX50" s="39" t="s">
        <v>265</v>
      </c>
      <c r="DY50" s="39" t="s">
        <v>269</v>
      </c>
      <c r="DZ50" s="39" t="s">
        <v>271</v>
      </c>
      <c r="EA50" s="39" t="s">
        <v>273</v>
      </c>
      <c r="EB50" s="39" t="s">
        <v>275</v>
      </c>
      <c r="EC50" s="39" t="s">
        <v>277</v>
      </c>
      <c r="ED50" s="39" t="s">
        <v>279</v>
      </c>
      <c r="EE50" s="39" t="s">
        <v>281</v>
      </c>
      <c r="EF50" s="39" t="s">
        <v>283</v>
      </c>
      <c r="EG50" s="39" t="s">
        <v>285</v>
      </c>
      <c r="EH50" s="39" t="s">
        <v>287</v>
      </c>
      <c r="EI50" s="39" t="s">
        <v>289</v>
      </c>
      <c r="EJ50" s="39" t="s">
        <v>290</v>
      </c>
      <c r="EK50" s="39" t="s">
        <v>291</v>
      </c>
      <c r="EL50" s="39" t="s">
        <v>294</v>
      </c>
      <c r="EM50" s="39" t="s">
        <v>297</v>
      </c>
      <c r="EN50" s="39" t="s">
        <v>299</v>
      </c>
      <c r="EO50" s="39" t="s">
        <v>301</v>
      </c>
      <c r="EP50" s="39" t="s">
        <v>303</v>
      </c>
      <c r="EQ50" s="39" t="s">
        <v>305</v>
      </c>
      <c r="ER50" s="39" t="s">
        <v>306</v>
      </c>
      <c r="ES50" s="100" t="s">
        <v>309</v>
      </c>
      <c r="ET50" s="100" t="s">
        <v>311</v>
      </c>
      <c r="EU50" s="100" t="s">
        <v>313</v>
      </c>
      <c r="EV50" s="100" t="s">
        <v>315</v>
      </c>
      <c r="EW50" s="100" t="s">
        <v>317</v>
      </c>
      <c r="EX50" s="100" t="s">
        <v>319</v>
      </c>
      <c r="EY50" s="100" t="s">
        <v>320</v>
      </c>
      <c r="EZ50" s="100" t="s">
        <v>322</v>
      </c>
      <c r="FA50" s="100" t="s">
        <v>324</v>
      </c>
      <c r="FB50" s="100" t="s">
        <v>327</v>
      </c>
      <c r="FC50" s="100" t="s">
        <v>328</v>
      </c>
      <c r="FD50" s="100" t="s">
        <v>331</v>
      </c>
      <c r="FE50" s="100" t="s">
        <v>333</v>
      </c>
      <c r="FF50" s="100" t="s">
        <v>335</v>
      </c>
      <c r="FG50" s="100" t="s">
        <v>337</v>
      </c>
      <c r="FH50" s="100" t="s">
        <v>339</v>
      </c>
      <c r="FI50" s="100" t="s">
        <v>341</v>
      </c>
      <c r="FJ50" s="100" t="s">
        <v>343</v>
      </c>
      <c r="FK50" s="100" t="s">
        <v>344</v>
      </c>
      <c r="FL50" s="100" t="s">
        <v>346</v>
      </c>
      <c r="FM50" s="100" t="s">
        <v>348</v>
      </c>
      <c r="FN50" s="100" t="s">
        <v>351</v>
      </c>
      <c r="FO50" s="100" t="s">
        <v>352</v>
      </c>
      <c r="FP50" s="100" t="s">
        <v>355</v>
      </c>
      <c r="FQ50" s="100" t="s">
        <v>360</v>
      </c>
      <c r="FR50" s="100" t="s">
        <v>359</v>
      </c>
      <c r="FS50" s="100" t="s">
        <v>362</v>
      </c>
      <c r="FT50" s="100" t="str">
        <f>FT5</f>
        <v>1402/01/25</v>
      </c>
      <c r="FU50" s="100" t="s">
        <v>365</v>
      </c>
      <c r="FV50" s="100" t="s">
        <v>367</v>
      </c>
      <c r="FW50" s="100" t="s">
        <v>369</v>
      </c>
      <c r="FX50" s="100" t="s">
        <v>371</v>
      </c>
      <c r="FY50" s="100" t="s">
        <v>373</v>
      </c>
      <c r="FZ50" s="100" t="s">
        <v>375</v>
      </c>
      <c r="GA50" s="100" t="s">
        <v>377</v>
      </c>
      <c r="GB50" s="100" t="s">
        <v>378</v>
      </c>
      <c r="GC50" s="100" t="s">
        <v>381</v>
      </c>
      <c r="GD50" s="100" t="s">
        <v>383</v>
      </c>
      <c r="GE50" s="100" t="s">
        <v>385</v>
      </c>
      <c r="GF50" s="100" t="s">
        <v>386</v>
      </c>
      <c r="GG50" s="100" t="s">
        <v>389</v>
      </c>
      <c r="GH50" s="100" t="s">
        <v>391</v>
      </c>
      <c r="GI50" s="119"/>
      <c r="GJ50" s="119"/>
      <c r="GK50" s="119"/>
    </row>
    <row r="51" spans="3:193" ht="30" x14ac:dyDescent="0.25">
      <c r="C51" s="26" t="s">
        <v>88</v>
      </c>
      <c r="D51" s="27" t="s">
        <v>99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9"/>
      <c r="AP51" s="29"/>
      <c r="AQ51" s="28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3">
        <f t="shared" ref="BN51:BP53" si="676">BN10-BN$25</f>
        <v>15.530000000000001</v>
      </c>
      <c r="BO51" s="3">
        <f t="shared" si="676"/>
        <v>15.159999999999997</v>
      </c>
      <c r="BP51" s="3">
        <f t="shared" si="676"/>
        <v>17.899999999999991</v>
      </c>
      <c r="BQ51" s="3">
        <f t="shared" ref="BQ51:DW53" si="677">BQ10-BQ$25</f>
        <v>17.300000000000004</v>
      </c>
      <c r="BR51" s="3">
        <f t="shared" si="677"/>
        <v>17.590000000000003</v>
      </c>
      <c r="BS51" s="3">
        <f t="shared" si="677"/>
        <v>15.760000000000005</v>
      </c>
      <c r="BT51" s="3">
        <f t="shared" si="677"/>
        <v>16.560000000000002</v>
      </c>
      <c r="BU51" s="3">
        <f t="shared" si="677"/>
        <v>17.099999999999994</v>
      </c>
      <c r="BV51" s="3">
        <f t="shared" si="677"/>
        <v>16.21</v>
      </c>
      <c r="BW51" s="3">
        <f t="shared" si="677"/>
        <v>13.889999999999993</v>
      </c>
      <c r="BX51" s="3">
        <f t="shared" si="677"/>
        <v>14.720000000000006</v>
      </c>
      <c r="BY51" s="3">
        <f t="shared" si="677"/>
        <v>14.759999999999991</v>
      </c>
      <c r="BZ51" s="3">
        <f t="shared" si="677"/>
        <v>13.560000000000002</v>
      </c>
      <c r="CA51" s="3">
        <f t="shared" si="677"/>
        <v>14.38000000000001</v>
      </c>
      <c r="CB51" s="3">
        <f t="shared" si="677"/>
        <v>13.769999999999996</v>
      </c>
      <c r="CC51" s="3">
        <f t="shared" si="677"/>
        <v>14.25</v>
      </c>
      <c r="CD51" s="3">
        <f t="shared" si="677"/>
        <v>15.290000000000006</v>
      </c>
      <c r="CE51" s="3">
        <f t="shared" si="677"/>
        <v>18.61</v>
      </c>
      <c r="CF51" s="3">
        <f t="shared" si="677"/>
        <v>18.150000000000006</v>
      </c>
      <c r="CG51" s="3">
        <f t="shared" si="677"/>
        <v>16.960000000000008</v>
      </c>
      <c r="CH51" s="3">
        <f t="shared" si="677"/>
        <v>17.260000000000005</v>
      </c>
      <c r="CI51" s="3">
        <f t="shared" si="677"/>
        <v>17.239999999999995</v>
      </c>
      <c r="CJ51" s="3">
        <f t="shared" si="677"/>
        <v>17.310000000000002</v>
      </c>
      <c r="CK51" s="3">
        <f t="shared" si="677"/>
        <v>16.97</v>
      </c>
      <c r="CL51" s="3">
        <f t="shared" si="677"/>
        <v>14.440000000000005</v>
      </c>
      <c r="CM51" s="3">
        <f t="shared" si="677"/>
        <v>14.120000000000005</v>
      </c>
      <c r="CN51" s="3">
        <f t="shared" si="677"/>
        <v>15.090000000000003</v>
      </c>
      <c r="CO51" s="3">
        <f t="shared" si="677"/>
        <v>14.459999999999994</v>
      </c>
      <c r="CP51" s="3">
        <f t="shared" si="677"/>
        <v>14.090000000000003</v>
      </c>
      <c r="CQ51" s="3">
        <f t="shared" si="677"/>
        <v>14.739999999999995</v>
      </c>
      <c r="CR51" s="3">
        <f t="shared" si="677"/>
        <v>15.709999999999994</v>
      </c>
      <c r="CS51" s="3">
        <f t="shared" si="677"/>
        <v>16.070000000000007</v>
      </c>
      <c r="CT51" s="3">
        <f t="shared" si="677"/>
        <v>19.569999999999993</v>
      </c>
      <c r="CU51" s="3">
        <f t="shared" si="677"/>
        <v>22.620000000000005</v>
      </c>
      <c r="CV51" s="3">
        <f t="shared" si="677"/>
        <v>22.600000000000009</v>
      </c>
      <c r="CW51" s="3">
        <f t="shared" si="677"/>
        <v>21.78</v>
      </c>
      <c r="CX51" s="3">
        <f t="shared" si="677"/>
        <v>18.710000000000008</v>
      </c>
      <c r="CY51" s="3">
        <f t="shared" si="677"/>
        <v>15.760000000000005</v>
      </c>
      <c r="CZ51" s="3">
        <f t="shared" si="677"/>
        <v>12.590000000000003</v>
      </c>
      <c r="DA51" s="3">
        <f t="shared" si="677"/>
        <v>14.700000000000003</v>
      </c>
      <c r="DB51" s="3">
        <f t="shared" si="677"/>
        <v>18.420000000000002</v>
      </c>
      <c r="DC51" s="3">
        <f t="shared" si="677"/>
        <v>17.22</v>
      </c>
      <c r="DD51" s="3">
        <f t="shared" si="677"/>
        <v>17.78</v>
      </c>
      <c r="DE51" s="3">
        <f t="shared" si="677"/>
        <v>17.019999999999996</v>
      </c>
      <c r="DF51" s="3">
        <f t="shared" si="677"/>
        <v>17.13000000000001</v>
      </c>
      <c r="DG51" s="3">
        <f t="shared" si="677"/>
        <v>17.340000000000003</v>
      </c>
      <c r="DH51" s="3">
        <f t="shared" si="677"/>
        <v>16.700000000000003</v>
      </c>
      <c r="DI51" s="3">
        <f t="shared" si="677"/>
        <v>19.310000000000002</v>
      </c>
      <c r="DJ51" s="3">
        <f t="shared" si="677"/>
        <v>21.02000000000001</v>
      </c>
      <c r="DK51" s="3">
        <f t="shared" si="677"/>
        <v>22.490000000000009</v>
      </c>
      <c r="DL51" s="3">
        <f t="shared" si="677"/>
        <v>21.480000000000004</v>
      </c>
      <c r="DM51" s="3">
        <f t="shared" si="677"/>
        <v>23.239999999999995</v>
      </c>
      <c r="DN51" s="3">
        <f t="shared" si="677"/>
        <v>25.86</v>
      </c>
      <c r="DO51" s="3">
        <f t="shared" si="677"/>
        <v>25.300000000000011</v>
      </c>
      <c r="DP51" s="3">
        <f t="shared" si="677"/>
        <v>26.939999999999984</v>
      </c>
      <c r="DQ51" s="3">
        <f t="shared" si="677"/>
        <v>21.83</v>
      </c>
      <c r="DR51" s="3">
        <f t="shared" si="677"/>
        <v>23.120000000000005</v>
      </c>
      <c r="DS51" s="3">
        <f t="shared" si="677"/>
        <v>23.550000000000011</v>
      </c>
      <c r="DT51" s="3">
        <f t="shared" si="677"/>
        <v>23.799999999999997</v>
      </c>
      <c r="DU51" s="3">
        <f t="shared" si="677"/>
        <v>29.629999999999981</v>
      </c>
      <c r="DV51" s="3">
        <f t="shared" si="677"/>
        <v>31.289999999999992</v>
      </c>
      <c r="DW51" s="3">
        <f t="shared" si="677"/>
        <v>38.25</v>
      </c>
      <c r="DX51" s="3">
        <f t="shared" ref="DX51:EC51" si="678">DX10-DX$25</f>
        <v>40.329999999999984</v>
      </c>
      <c r="DY51" s="3">
        <f t="shared" si="678"/>
        <v>52.860000000000014</v>
      </c>
      <c r="DZ51" s="3">
        <f t="shared" si="678"/>
        <v>46.349999999999994</v>
      </c>
      <c r="EA51" s="3">
        <f t="shared" si="678"/>
        <v>47.61</v>
      </c>
      <c r="EB51" s="3">
        <f t="shared" si="678"/>
        <v>49.14</v>
      </c>
      <c r="EC51" s="3">
        <f t="shared" si="678"/>
        <v>48.420000000000016</v>
      </c>
      <c r="ED51" s="3">
        <f t="shared" ref="ED51" si="679">ED10-ED$25</f>
        <v>53.760000000000005</v>
      </c>
      <c r="EE51" s="3">
        <f t="shared" ref="EE51:EF53" si="680">EE10-EE$25</f>
        <v>47.28</v>
      </c>
      <c r="EF51" s="3">
        <f t="shared" si="680"/>
        <v>29.230000000000004</v>
      </c>
      <c r="EG51" s="3">
        <f t="shared" ref="EG51:EH51" si="681">EG10-EG$25</f>
        <v>19.939999999999998</v>
      </c>
      <c r="EH51" s="3">
        <f t="shared" si="681"/>
        <v>11.939999999999998</v>
      </c>
      <c r="EI51" s="3">
        <f t="shared" ref="EI51:EJ51" si="682">EI10-EI$25</f>
        <v>20.72</v>
      </c>
      <c r="EJ51" s="3">
        <f t="shared" si="682"/>
        <v>16.079999999999998</v>
      </c>
      <c r="EK51" s="3">
        <f t="shared" ref="EK51:EL51" si="683">EK10-EK$25</f>
        <v>21.789999999999992</v>
      </c>
      <c r="EL51" s="3">
        <f t="shared" si="683"/>
        <v>24.299999999999997</v>
      </c>
      <c r="EM51" s="3">
        <f t="shared" ref="EM51:EN51" si="684">EM10-EM$25</f>
        <v>18.129999999999995</v>
      </c>
      <c r="EN51" s="3">
        <f t="shared" si="684"/>
        <v>16.349999999999994</v>
      </c>
      <c r="EO51" s="3">
        <f t="shared" ref="EO51:EP51" si="685">EO10-EO$25</f>
        <v>19.28</v>
      </c>
      <c r="EP51" s="3">
        <f t="shared" si="685"/>
        <v>9.4199999999999875</v>
      </c>
      <c r="EQ51" s="3">
        <f t="shared" ref="EQ51:ER51" si="686">EQ10-EQ$25</f>
        <v>9.4100000000000108</v>
      </c>
      <c r="ER51" s="3">
        <f t="shared" si="686"/>
        <v>11.700000000000003</v>
      </c>
      <c r="ES51" s="3">
        <f t="shared" ref="ES51:ET51" si="687">ES10-ES$25</f>
        <v>10.019999999999996</v>
      </c>
      <c r="ET51" s="3">
        <f t="shared" si="687"/>
        <v>9.6200000000000045</v>
      </c>
      <c r="EU51" s="3">
        <f t="shared" ref="EU51:EV51" si="688">EU10-EU$25</f>
        <v>11.540000000000006</v>
      </c>
      <c r="EV51" s="3">
        <f t="shared" si="688"/>
        <v>9.9000000000000057</v>
      </c>
      <c r="EW51" s="3">
        <f t="shared" ref="EW51:EY52" si="689">EW10-EW$25</f>
        <v>17.78</v>
      </c>
      <c r="EX51" s="3">
        <f t="shared" si="689"/>
        <v>15.259999999999991</v>
      </c>
      <c r="EY51" s="3">
        <f t="shared" si="689"/>
        <v>16.549999999999997</v>
      </c>
      <c r="EZ51" s="3">
        <f t="shared" ref="EZ51:FD51" si="690">EZ10-EZ$25</f>
        <v>16.160000000000011</v>
      </c>
      <c r="FA51" s="3">
        <f t="shared" si="690"/>
        <v>12.290000000000006</v>
      </c>
      <c r="FB51" s="3">
        <f t="shared" si="690"/>
        <v>13.709999999999994</v>
      </c>
      <c r="FC51" s="3">
        <f t="shared" si="690"/>
        <v>14.730000000000004</v>
      </c>
      <c r="FD51" s="3">
        <f t="shared" si="690"/>
        <v>18.519999999999996</v>
      </c>
      <c r="FE51" s="3">
        <f t="shared" ref="FE51:FJ51" si="691">FE10-FE$25</f>
        <v>21.039999999999992</v>
      </c>
      <c r="FF51" s="3">
        <f t="shared" si="691"/>
        <v>19.909999999999997</v>
      </c>
      <c r="FG51" s="3">
        <f t="shared" si="691"/>
        <v>22.86999999999999</v>
      </c>
      <c r="FH51" s="3">
        <f t="shared" si="691"/>
        <v>29.28</v>
      </c>
      <c r="FI51" s="3">
        <f t="shared" si="691"/>
        <v>26.739999999999995</v>
      </c>
      <c r="FJ51" s="3">
        <f t="shared" si="691"/>
        <v>23.89</v>
      </c>
      <c r="FK51" s="3">
        <f t="shared" ref="FK51:FO51" si="692">FK10-FK$25</f>
        <v>23.129999999999995</v>
      </c>
      <c r="FL51" s="3">
        <f t="shared" si="692"/>
        <v>20.840000000000003</v>
      </c>
      <c r="FM51" s="3">
        <f t="shared" si="692"/>
        <v>21.629999999999995</v>
      </c>
      <c r="FN51" s="3">
        <f t="shared" si="692"/>
        <v>22.17</v>
      </c>
      <c r="FO51" s="3">
        <f t="shared" si="692"/>
        <v>23.67</v>
      </c>
      <c r="FP51" s="3">
        <f t="shared" ref="FP51:FU51" si="693">FP10-FP$25</f>
        <v>25.400000000000006</v>
      </c>
      <c r="FQ51" s="3">
        <f t="shared" si="693"/>
        <v>29.659999999999997</v>
      </c>
      <c r="FR51" s="3">
        <f t="shared" si="693"/>
        <v>25.419999999999987</v>
      </c>
      <c r="FS51" s="3">
        <f t="shared" si="693"/>
        <v>26.22999999999999</v>
      </c>
      <c r="FT51" s="3">
        <f t="shared" si="693"/>
        <v>24.399999999999991</v>
      </c>
      <c r="FU51" s="3">
        <f t="shared" si="693"/>
        <v>21.560000000000002</v>
      </c>
      <c r="FV51" s="3">
        <f t="shared" ref="FV51" si="694">FV10-FV$25</f>
        <v>19.549999999999997</v>
      </c>
      <c r="FW51" s="3">
        <f t="shared" ref="FW51:FX51" si="695">FW10-FW$25</f>
        <v>20.239999999999995</v>
      </c>
      <c r="FX51" s="3">
        <f t="shared" si="695"/>
        <v>22.800000000000011</v>
      </c>
      <c r="FY51" s="3">
        <f t="shared" ref="FY51:FZ51" si="696">FY10-FY$25</f>
        <v>26.980000000000004</v>
      </c>
      <c r="FZ51" s="3">
        <f t="shared" si="696"/>
        <v>26.149999999999991</v>
      </c>
      <c r="GA51" s="3">
        <f t="shared" ref="GA51:GB51" si="697">GA10-GA$25</f>
        <v>27.119999999999997</v>
      </c>
      <c r="GB51" s="3">
        <f t="shared" si="697"/>
        <v>29.450000000000003</v>
      </c>
      <c r="GC51" s="3">
        <f t="shared" ref="GC51:GD51" si="698">GC10-GC$25</f>
        <v>29.22999999999999</v>
      </c>
      <c r="GD51" s="3">
        <f t="shared" si="698"/>
        <v>28.680000000000007</v>
      </c>
      <c r="GE51" s="3">
        <f t="shared" ref="GE51" si="699">GE10-GE$25</f>
        <v>28.989999999999995</v>
      </c>
      <c r="GF51" s="3">
        <f>GF10-GF$25</f>
        <v>28.819999999999993</v>
      </c>
      <c r="GG51" s="3">
        <f>GG10-GG$25</f>
        <v>30.040000000000006</v>
      </c>
      <c r="GH51" s="3">
        <f>GH10-GH$25</f>
        <v>34.319999999999993</v>
      </c>
      <c r="GI51" s="38">
        <f t="shared" ref="GI51:GI65" si="700">AVERAGE(BM51:DP51)</f>
        <v>17.464181818181821</v>
      </c>
      <c r="GJ51" s="38">
        <f t="shared" ref="GJ51:GJ65" si="701">AVERAGE(DQ51:FP51)</f>
        <v>24.08</v>
      </c>
      <c r="GK51" s="38">
        <f>AVERAGE(FQ51:GH51)</f>
        <v>26.646666666666665</v>
      </c>
    </row>
    <row r="52" spans="3:193" ht="30" x14ac:dyDescent="0.25">
      <c r="C52" s="20" t="s">
        <v>189</v>
      </c>
      <c r="D52" s="21" t="s">
        <v>99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9"/>
      <c r="AP52" s="19"/>
      <c r="AQ52" s="18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4">
        <f t="shared" si="676"/>
        <v>14.689999999999998</v>
      </c>
      <c r="BO52" s="4">
        <f t="shared" si="676"/>
        <v>14.310000000000002</v>
      </c>
      <c r="BP52" s="4">
        <f t="shared" si="676"/>
        <v>16.260000000000005</v>
      </c>
      <c r="BQ52" s="4">
        <f t="shared" si="677"/>
        <v>16.199999999999996</v>
      </c>
      <c r="BR52" s="4">
        <f t="shared" si="677"/>
        <v>16.22</v>
      </c>
      <c r="BS52" s="4">
        <f t="shared" si="677"/>
        <v>14.290000000000006</v>
      </c>
      <c r="BT52" s="4">
        <f t="shared" si="677"/>
        <v>15.299999999999997</v>
      </c>
      <c r="BU52" s="4">
        <f t="shared" si="677"/>
        <v>15.799999999999997</v>
      </c>
      <c r="BV52" s="4">
        <f t="shared" si="677"/>
        <v>15.369999999999997</v>
      </c>
      <c r="BW52" s="4">
        <f t="shared" si="677"/>
        <v>12.009999999999998</v>
      </c>
      <c r="BX52" s="4">
        <f t="shared" si="677"/>
        <v>14.100000000000001</v>
      </c>
      <c r="BY52" s="4">
        <f t="shared" si="677"/>
        <v>14.179999999999993</v>
      </c>
      <c r="BZ52" s="4">
        <f t="shared" si="677"/>
        <v>12.349999999999994</v>
      </c>
      <c r="CA52" s="4">
        <f t="shared" si="677"/>
        <v>14.430000000000007</v>
      </c>
      <c r="CB52" s="4">
        <f t="shared" si="677"/>
        <v>13.810000000000002</v>
      </c>
      <c r="CC52" s="4">
        <f t="shared" si="677"/>
        <v>14.290000000000006</v>
      </c>
      <c r="CD52" s="4">
        <f t="shared" si="677"/>
        <v>15.040000000000006</v>
      </c>
      <c r="CE52" s="4">
        <f t="shared" si="677"/>
        <v>17.510000000000005</v>
      </c>
      <c r="CF52" s="4">
        <f t="shared" si="677"/>
        <v>17</v>
      </c>
      <c r="CG52" s="4">
        <f t="shared" si="677"/>
        <v>15.980000000000004</v>
      </c>
      <c r="CH52" s="4">
        <f t="shared" si="677"/>
        <v>16.170000000000002</v>
      </c>
      <c r="CI52" s="4">
        <f t="shared" si="677"/>
        <v>16.200000000000003</v>
      </c>
      <c r="CJ52" s="4">
        <f t="shared" si="677"/>
        <v>16.170000000000002</v>
      </c>
      <c r="CK52" s="4">
        <f t="shared" si="677"/>
        <v>15.779999999999987</v>
      </c>
      <c r="CL52" s="4">
        <f t="shared" si="677"/>
        <v>13.410000000000004</v>
      </c>
      <c r="CM52" s="4">
        <f t="shared" si="677"/>
        <v>13.39</v>
      </c>
      <c r="CN52" s="4">
        <f t="shared" si="677"/>
        <v>14.39</v>
      </c>
      <c r="CO52" s="4">
        <f t="shared" si="677"/>
        <v>13.689999999999998</v>
      </c>
      <c r="CP52" s="4">
        <f t="shared" si="677"/>
        <v>13.120000000000005</v>
      </c>
      <c r="CQ52" s="4">
        <f t="shared" si="677"/>
        <v>13.049999999999997</v>
      </c>
      <c r="CR52" s="4">
        <f t="shared" si="677"/>
        <v>14.170000000000002</v>
      </c>
      <c r="CS52" s="4">
        <f t="shared" si="677"/>
        <v>14.670000000000002</v>
      </c>
      <c r="CT52" s="4">
        <f t="shared" si="677"/>
        <v>16.439999999999998</v>
      </c>
      <c r="CU52" s="4">
        <f t="shared" si="677"/>
        <v>20.200000000000003</v>
      </c>
      <c r="CV52" s="4">
        <f t="shared" si="677"/>
        <v>20.070000000000007</v>
      </c>
      <c r="CW52" s="4">
        <f t="shared" si="677"/>
        <v>19.25</v>
      </c>
      <c r="CX52" s="4">
        <f t="shared" si="677"/>
        <v>16.820000000000007</v>
      </c>
      <c r="CY52" s="4">
        <f t="shared" si="677"/>
        <v>14.530000000000001</v>
      </c>
      <c r="CZ52" s="4">
        <f t="shared" si="677"/>
        <v>11.189999999999998</v>
      </c>
      <c r="DA52" s="4">
        <f t="shared" si="677"/>
        <v>13.230000000000004</v>
      </c>
      <c r="DB52" s="4">
        <f t="shared" si="677"/>
        <v>16.819999999999993</v>
      </c>
      <c r="DC52" s="4">
        <f t="shared" si="677"/>
        <v>15.769999999999996</v>
      </c>
      <c r="DD52" s="4">
        <f t="shared" si="677"/>
        <v>16.839999999999989</v>
      </c>
      <c r="DE52" s="4">
        <f t="shared" si="677"/>
        <v>15.980000000000004</v>
      </c>
      <c r="DF52" s="4">
        <f t="shared" si="677"/>
        <v>16.230000000000004</v>
      </c>
      <c r="DG52" s="4">
        <f t="shared" si="677"/>
        <v>16.540000000000006</v>
      </c>
      <c r="DH52" s="4">
        <f t="shared" si="677"/>
        <v>15.900000000000006</v>
      </c>
      <c r="DI52" s="4">
        <f t="shared" si="677"/>
        <v>17.769999999999996</v>
      </c>
      <c r="DJ52" s="4">
        <f t="shared" si="677"/>
        <v>19.439999999999998</v>
      </c>
      <c r="DK52" s="4">
        <f t="shared" si="677"/>
        <v>21.430000000000007</v>
      </c>
      <c r="DL52" s="4">
        <f t="shared" si="677"/>
        <v>19.960000000000008</v>
      </c>
      <c r="DM52" s="4">
        <f t="shared" si="677"/>
        <v>21.25</v>
      </c>
      <c r="DN52" s="4">
        <f t="shared" si="677"/>
        <v>22.990000000000009</v>
      </c>
      <c r="DO52" s="4">
        <f t="shared" si="677"/>
        <v>23.15100000000001</v>
      </c>
      <c r="DP52" s="4">
        <f t="shared" si="677"/>
        <v>24.509999999999991</v>
      </c>
      <c r="DQ52" s="4">
        <f t="shared" si="677"/>
        <v>19.899999999999991</v>
      </c>
      <c r="DR52" s="4">
        <f t="shared" si="677"/>
        <v>20.64</v>
      </c>
      <c r="DS52" s="4">
        <f t="shared" si="677"/>
        <v>21.940000000000012</v>
      </c>
      <c r="DT52" s="4">
        <f t="shared" si="677"/>
        <v>22.689999999999998</v>
      </c>
      <c r="DU52" s="4">
        <f t="shared" si="677"/>
        <v>26.269999999999996</v>
      </c>
      <c r="DV52" s="4">
        <f t="shared" si="677"/>
        <v>28.170000000000016</v>
      </c>
      <c r="DW52" s="4">
        <f t="shared" si="677"/>
        <v>35.239999999999981</v>
      </c>
      <c r="DX52" s="4">
        <f t="shared" ref="DX52:DY65" si="702">DX11-DX$25</f>
        <v>37.829999999999984</v>
      </c>
      <c r="DY52" s="4">
        <f t="shared" si="702"/>
        <v>46.47999999999999</v>
      </c>
      <c r="DZ52" s="4">
        <f t="shared" ref="DZ52:EA52" si="703">DZ11-DZ$25</f>
        <v>40.170000000000016</v>
      </c>
      <c r="EA52" s="4">
        <f t="shared" si="703"/>
        <v>43.820000000000007</v>
      </c>
      <c r="EB52" s="4">
        <f t="shared" ref="EB52:EC52" si="704">EB11-EB$25</f>
        <v>46.989999999999995</v>
      </c>
      <c r="EC52" s="4">
        <f t="shared" si="704"/>
        <v>44.620000000000005</v>
      </c>
      <c r="ED52" s="4">
        <f t="shared" ref="ED52" si="705">ED11-ED$25</f>
        <v>50.029999999999987</v>
      </c>
      <c r="EE52" s="4">
        <f t="shared" si="680"/>
        <v>42.03</v>
      </c>
      <c r="EF52" s="4">
        <f t="shared" si="680"/>
        <v>26.689999999999998</v>
      </c>
      <c r="EG52" s="4">
        <f t="shared" ref="EG52:EH52" si="706">EG11-EG$25</f>
        <v>19.199999999999989</v>
      </c>
      <c r="EH52" s="4">
        <f t="shared" si="706"/>
        <v>10.980000000000004</v>
      </c>
      <c r="EI52" s="4">
        <f t="shared" ref="EI52:EJ52" si="707">EI11-EI$25</f>
        <v>18.489999999999995</v>
      </c>
      <c r="EJ52" s="4">
        <f t="shared" si="707"/>
        <v>14.86</v>
      </c>
      <c r="EK52" s="4">
        <f t="shared" ref="EK52:EL52" si="708">EK11-EK$25</f>
        <v>20.78</v>
      </c>
      <c r="EL52" s="4">
        <f t="shared" si="708"/>
        <v>22.72</v>
      </c>
      <c r="EM52" s="4">
        <f t="shared" ref="EM52:EN52" si="709">EM11-EM$25</f>
        <v>17.959999999999994</v>
      </c>
      <c r="EN52" s="4">
        <f t="shared" si="709"/>
        <v>14.509999999999991</v>
      </c>
      <c r="EO52" s="4">
        <f t="shared" ref="EO52:EP52" si="710">EO11-EO$25</f>
        <v>17.36</v>
      </c>
      <c r="EP52" s="4">
        <f t="shared" si="710"/>
        <v>8.3999999999999915</v>
      </c>
      <c r="EQ52" s="4">
        <f t="shared" ref="EQ52:ER52" si="711">EQ11-EQ$25</f>
        <v>8.9100000000000108</v>
      </c>
      <c r="ER52" s="4">
        <f t="shared" si="711"/>
        <v>11.299999999999997</v>
      </c>
      <c r="ES52" s="4">
        <f t="shared" ref="ES52:ET52" si="712">ES11-ES$25</f>
        <v>10.339999999999989</v>
      </c>
      <c r="ET52" s="4">
        <f t="shared" si="712"/>
        <v>8.8300000000000125</v>
      </c>
      <c r="EU52" s="4">
        <f t="shared" ref="EU52:EV52" si="713">EU11-EU$25</f>
        <v>9.4300000000000068</v>
      </c>
      <c r="EV52" s="4">
        <f t="shared" si="713"/>
        <v>7.6200000000000045</v>
      </c>
      <c r="EW52" s="4">
        <f t="shared" si="689"/>
        <v>13.689999999999998</v>
      </c>
      <c r="EX52" s="4">
        <f t="shared" si="689"/>
        <v>11.289999999999992</v>
      </c>
      <c r="EY52" s="4">
        <f t="shared" si="689"/>
        <v>13.47999999999999</v>
      </c>
      <c r="EZ52" s="4">
        <f t="shared" ref="EZ52:FA52" si="714">EZ11-EZ$25</f>
        <v>13.150000000000006</v>
      </c>
      <c r="FA52" s="4">
        <f t="shared" si="714"/>
        <v>10.989999999999995</v>
      </c>
      <c r="FB52" s="4">
        <f t="shared" ref="FB52:FC52" si="715">FB11-FB$25</f>
        <v>11.64</v>
      </c>
      <c r="FC52" s="4">
        <f t="shared" si="715"/>
        <v>12.850000000000009</v>
      </c>
      <c r="FD52" s="4">
        <f t="shared" ref="FD52:FE52" si="716">FD11-FD$25</f>
        <v>17.519999999999996</v>
      </c>
      <c r="FE52" s="4">
        <f t="shared" si="716"/>
        <v>20.689999999999998</v>
      </c>
      <c r="FF52" s="4">
        <f t="shared" ref="FF52:FG52" si="717">FF11-FF$25</f>
        <v>18.700000000000003</v>
      </c>
      <c r="FG52" s="4">
        <f t="shared" si="717"/>
        <v>21.939999999999998</v>
      </c>
      <c r="FH52" s="4">
        <f t="shared" ref="FH52:FI52" si="718">FH11-FH$25</f>
        <v>27.189999999999998</v>
      </c>
      <c r="FI52" s="4">
        <f t="shared" si="718"/>
        <v>25.049999999999997</v>
      </c>
      <c r="FJ52" s="4">
        <f t="shared" ref="FJ52:FK52" si="719">FJ11-FJ$25</f>
        <v>23.209999999999994</v>
      </c>
      <c r="FK52" s="4">
        <f t="shared" si="719"/>
        <v>23.17</v>
      </c>
      <c r="FL52" s="4">
        <f t="shared" ref="FL52" si="720">FL11-FL$25</f>
        <v>20.58</v>
      </c>
      <c r="FM52" s="4">
        <f t="shared" ref="FM52:FN52" si="721">FM11-FM$25</f>
        <v>21.349999999999994</v>
      </c>
      <c r="FN52" s="4">
        <f t="shared" si="721"/>
        <v>21.090000000000003</v>
      </c>
      <c r="FO52" s="4">
        <f t="shared" ref="FO52:FP52" si="722">FO11-FO$25</f>
        <v>21.879999999999995</v>
      </c>
      <c r="FP52" s="4">
        <f t="shared" si="722"/>
        <v>23.730000000000004</v>
      </c>
      <c r="FQ52" s="4">
        <f t="shared" ref="FQ52:FS53" si="723">FQ11-FQ$25</f>
        <v>27.620000000000005</v>
      </c>
      <c r="FR52" s="4">
        <f t="shared" si="723"/>
        <v>24.449999999999989</v>
      </c>
      <c r="FS52" s="4">
        <f t="shared" si="723"/>
        <v>26</v>
      </c>
      <c r="FT52" s="4">
        <f t="shared" ref="FT52:FU52" si="724">FT11-FT$25</f>
        <v>24.049999999999997</v>
      </c>
      <c r="FU52" s="4">
        <f t="shared" si="724"/>
        <v>19.049999999999997</v>
      </c>
      <c r="FV52" s="4">
        <f t="shared" ref="FV52" si="725">FV11-FV$25</f>
        <v>17.329999999999998</v>
      </c>
      <c r="FW52" s="4">
        <f t="shared" ref="FW52:FX52" si="726">FW11-FW$25</f>
        <v>17.319999999999993</v>
      </c>
      <c r="FX52" s="4">
        <f t="shared" si="726"/>
        <v>19.89</v>
      </c>
      <c r="FY52" s="4">
        <f t="shared" ref="FY52:FZ52" si="727">FY11-FY$25</f>
        <v>24.540000000000006</v>
      </c>
      <c r="FZ52" s="4">
        <f t="shared" si="727"/>
        <v>23.299999999999997</v>
      </c>
      <c r="GA52" s="4">
        <f t="shared" ref="GA52:GB52" si="728">GA11-GA$25</f>
        <v>24.07</v>
      </c>
      <c r="GB52" s="4">
        <f t="shared" si="728"/>
        <v>26.350000000000009</v>
      </c>
      <c r="GC52" s="4">
        <f t="shared" ref="GC52:GD52" si="729">GC11-GC$25</f>
        <v>24.799999999999997</v>
      </c>
      <c r="GD52" s="4">
        <f t="shared" si="729"/>
        <v>25.599999999999994</v>
      </c>
      <c r="GE52" s="4">
        <f t="shared" ref="GE52:GF52" si="730">GE11-GE$25</f>
        <v>25.75</v>
      </c>
      <c r="GF52" s="4">
        <f t="shared" si="730"/>
        <v>24.58</v>
      </c>
      <c r="GG52" s="4">
        <f t="shared" ref="GG52:GH52" si="731">GG11-GG$25</f>
        <v>26.700000000000003</v>
      </c>
      <c r="GH52" s="4">
        <f t="shared" si="731"/>
        <v>31.649999999999991</v>
      </c>
      <c r="GI52" s="38">
        <f t="shared" si="700"/>
        <v>16.175654545454552</v>
      </c>
      <c r="GJ52" s="38">
        <f t="shared" si="701"/>
        <v>22.084423076923073</v>
      </c>
      <c r="GK52" s="38">
        <f t="shared" ref="GK52:GK65" si="732">AVERAGE(FQ52:GH52)</f>
        <v>24.05833333333333</v>
      </c>
    </row>
    <row r="53" spans="3:193" ht="30" x14ac:dyDescent="0.25">
      <c r="C53" s="20" t="s">
        <v>190</v>
      </c>
      <c r="D53" s="21" t="s">
        <v>99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9"/>
      <c r="AP53" s="19"/>
      <c r="AQ53" s="18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4">
        <f t="shared" si="676"/>
        <v>13.14</v>
      </c>
      <c r="BO53" s="4">
        <f t="shared" si="676"/>
        <v>12.980000000000004</v>
      </c>
      <c r="BP53" s="4">
        <f t="shared" si="676"/>
        <v>15.289999999999992</v>
      </c>
      <c r="BQ53" s="4">
        <f t="shared" si="677"/>
        <v>14.82</v>
      </c>
      <c r="BR53" s="4">
        <f t="shared" si="677"/>
        <v>15.150000000000006</v>
      </c>
      <c r="BS53" s="4">
        <f t="shared" si="677"/>
        <v>13.5</v>
      </c>
      <c r="BT53" s="4">
        <f t="shared" si="677"/>
        <v>14.450000000000003</v>
      </c>
      <c r="BU53" s="4">
        <f t="shared" si="677"/>
        <v>14.920000000000002</v>
      </c>
      <c r="BV53" s="4">
        <f t="shared" si="677"/>
        <v>14.309999999999995</v>
      </c>
      <c r="BW53" s="4">
        <f t="shared" si="677"/>
        <v>12.009999999999998</v>
      </c>
      <c r="BX53" s="4">
        <f t="shared" si="677"/>
        <v>13.060000000000009</v>
      </c>
      <c r="BY53" s="4">
        <f t="shared" si="677"/>
        <v>13.060000000000002</v>
      </c>
      <c r="BZ53" s="4">
        <f t="shared" si="677"/>
        <v>12.25</v>
      </c>
      <c r="CA53" s="4">
        <f t="shared" si="677"/>
        <v>12.920000000000002</v>
      </c>
      <c r="CB53" s="4">
        <f t="shared" si="677"/>
        <v>12.310000000000002</v>
      </c>
      <c r="CC53" s="4">
        <f t="shared" si="677"/>
        <v>12.790000000000006</v>
      </c>
      <c r="CD53" s="4">
        <f t="shared" si="677"/>
        <v>13.590000000000003</v>
      </c>
      <c r="CE53" s="4">
        <f t="shared" si="677"/>
        <v>16.379999999999995</v>
      </c>
      <c r="CF53" s="4">
        <f t="shared" si="677"/>
        <v>15.990000000000009</v>
      </c>
      <c r="CG53" s="4">
        <f t="shared" si="677"/>
        <v>14.540000000000006</v>
      </c>
      <c r="CH53" s="4">
        <f t="shared" si="677"/>
        <v>14.940000000000012</v>
      </c>
      <c r="CI53" s="4">
        <f t="shared" si="677"/>
        <v>15.019999999999996</v>
      </c>
      <c r="CJ53" s="4">
        <f t="shared" si="677"/>
        <v>15.269999999999996</v>
      </c>
      <c r="CK53" s="4">
        <f t="shared" si="677"/>
        <v>14.649999999999991</v>
      </c>
      <c r="CL53" s="4">
        <f t="shared" si="677"/>
        <v>12.740000000000002</v>
      </c>
      <c r="CM53" s="4">
        <f t="shared" si="677"/>
        <v>12.39</v>
      </c>
      <c r="CN53" s="4">
        <f t="shared" si="677"/>
        <v>13.060000000000002</v>
      </c>
      <c r="CO53" s="4">
        <f t="shared" si="677"/>
        <v>12.519999999999996</v>
      </c>
      <c r="CP53" s="4">
        <f t="shared" si="677"/>
        <v>12.330000000000013</v>
      </c>
      <c r="CQ53" s="4">
        <f t="shared" si="677"/>
        <v>12.789999999999992</v>
      </c>
      <c r="CR53" s="4">
        <f t="shared" si="677"/>
        <v>13.349999999999994</v>
      </c>
      <c r="CS53" s="4">
        <f t="shared" si="677"/>
        <v>14.049999999999997</v>
      </c>
      <c r="CT53" s="4">
        <f t="shared" si="677"/>
        <v>17.28</v>
      </c>
      <c r="CU53" s="4">
        <f t="shared" si="677"/>
        <v>19.070000000000007</v>
      </c>
      <c r="CV53" s="4">
        <f t="shared" si="677"/>
        <v>19.100000000000009</v>
      </c>
      <c r="CW53" s="4">
        <f t="shared" si="677"/>
        <v>18.379999999999995</v>
      </c>
      <c r="CX53" s="4">
        <f t="shared" si="677"/>
        <v>15.820000000000007</v>
      </c>
      <c r="CY53" s="4">
        <f t="shared" si="677"/>
        <v>13.590000000000003</v>
      </c>
      <c r="CZ53" s="4">
        <f t="shared" si="677"/>
        <v>10.189999999999998</v>
      </c>
      <c r="DA53" s="4">
        <f t="shared" si="677"/>
        <v>12.230000000000004</v>
      </c>
      <c r="DB53" s="4">
        <f t="shared" si="677"/>
        <v>15.819999999999993</v>
      </c>
      <c r="DC53" s="4">
        <f t="shared" si="677"/>
        <v>14.769999999999996</v>
      </c>
      <c r="DD53" s="4">
        <f t="shared" si="677"/>
        <v>15.839999999999989</v>
      </c>
      <c r="DE53" s="4">
        <f t="shared" si="677"/>
        <v>14.980000000000004</v>
      </c>
      <c r="DF53" s="4">
        <f t="shared" si="677"/>
        <v>15.230000000000004</v>
      </c>
      <c r="DG53" s="4">
        <f t="shared" si="677"/>
        <v>15.530000000000001</v>
      </c>
      <c r="DH53" s="4">
        <f t="shared" si="677"/>
        <v>14.900000000000006</v>
      </c>
      <c r="DI53" s="4">
        <f t="shared" si="677"/>
        <v>16.769999999999996</v>
      </c>
      <c r="DJ53" s="4">
        <f t="shared" si="677"/>
        <v>18.439999999999998</v>
      </c>
      <c r="DK53" s="4">
        <f t="shared" si="677"/>
        <v>20.480000000000004</v>
      </c>
      <c r="DL53" s="4">
        <f t="shared" si="677"/>
        <v>19.010000000000005</v>
      </c>
      <c r="DM53" s="4">
        <f t="shared" si="677"/>
        <v>20.299999999999997</v>
      </c>
      <c r="DN53" s="4">
        <f t="shared" si="677"/>
        <v>21.990000000000009</v>
      </c>
      <c r="DO53" s="4">
        <f t="shared" si="677"/>
        <v>21.370000000000005</v>
      </c>
      <c r="DP53" s="4">
        <f t="shared" si="677"/>
        <v>23.009999999999991</v>
      </c>
      <c r="DQ53" s="4">
        <f t="shared" si="677"/>
        <v>17.949999999999989</v>
      </c>
      <c r="DR53" s="4">
        <f t="shared" si="677"/>
        <v>18.990000000000009</v>
      </c>
      <c r="DS53" s="4">
        <f t="shared" si="677"/>
        <v>20.440000000000012</v>
      </c>
      <c r="DT53" s="4">
        <f t="shared" si="677"/>
        <v>21.39</v>
      </c>
      <c r="DU53" s="4">
        <f t="shared" si="677"/>
        <v>25.269999999999996</v>
      </c>
      <c r="DV53" s="4">
        <f t="shared" si="677"/>
        <v>27.069999999999993</v>
      </c>
      <c r="DW53" s="4">
        <f t="shared" si="677"/>
        <v>33.94</v>
      </c>
      <c r="DX53" s="4">
        <f t="shared" si="702"/>
        <v>36.329999999999984</v>
      </c>
      <c r="DY53" s="4">
        <f t="shared" si="702"/>
        <v>44.680000000000007</v>
      </c>
      <c r="DZ53" s="4">
        <f t="shared" ref="DZ53:EA53" si="733">DZ12-DZ$25</f>
        <v>38.170000000000016</v>
      </c>
      <c r="EA53" s="4">
        <f t="shared" si="733"/>
        <v>41.61999999999999</v>
      </c>
      <c r="EB53" s="4">
        <f t="shared" ref="EB53:EC53" si="734">EB12-EB$25</f>
        <v>44.489999999999995</v>
      </c>
      <c r="EC53" s="4">
        <f t="shared" si="734"/>
        <v>41.920000000000016</v>
      </c>
      <c r="ED53" s="4">
        <f t="shared" ref="ED53" si="735">ED12-ED$25</f>
        <v>47.179999999999993</v>
      </c>
      <c r="EE53" s="4">
        <f t="shared" si="680"/>
        <v>39.129999999999995</v>
      </c>
      <c r="EF53" s="4">
        <f t="shared" si="680"/>
        <v>24.290000000000006</v>
      </c>
      <c r="EG53" s="4">
        <f t="shared" ref="EG53:EH53" si="736">EG12-EG$25</f>
        <v>16.699999999999989</v>
      </c>
      <c r="EH53" s="4">
        <f t="shared" si="736"/>
        <v>8.480000000000004</v>
      </c>
      <c r="EI53" s="4">
        <f t="shared" ref="EI53:EJ53" si="737">EI12-EI$25</f>
        <v>16.089999999999989</v>
      </c>
      <c r="EJ53" s="4">
        <f t="shared" si="737"/>
        <v>12.459999999999994</v>
      </c>
      <c r="EK53" s="4">
        <f t="shared" ref="EK53:EL53" si="738">EK12-EK$25</f>
        <v>18.379999999999995</v>
      </c>
      <c r="EL53" s="4">
        <f t="shared" si="738"/>
        <v>20.02000000000001</v>
      </c>
      <c r="EM53" s="4">
        <f t="shared" ref="EM53:EN53" si="739">EM12-EM$25</f>
        <v>15.260000000000005</v>
      </c>
      <c r="EN53" s="4">
        <f t="shared" si="739"/>
        <v>11.709999999999994</v>
      </c>
      <c r="EO53" s="4">
        <f t="shared" ref="EO53:EP53" si="740">EO12-EO$25</f>
        <v>14.560000000000002</v>
      </c>
      <c r="EP53" s="4">
        <f t="shared" si="740"/>
        <v>5.3999999999999915</v>
      </c>
      <c r="EQ53" s="4">
        <f t="shared" ref="EQ53:ER53" si="741">EQ12-EQ$25</f>
        <v>5.9100000000000108</v>
      </c>
      <c r="ER53" s="4">
        <f t="shared" si="741"/>
        <v>8.2999999999999972</v>
      </c>
      <c r="ES53" s="4">
        <f t="shared" ref="ES53:ET53" si="742">ES12-ES$25</f>
        <v>7.6400000000000006</v>
      </c>
      <c r="ET53" s="4">
        <f t="shared" si="742"/>
        <v>6.1300000000000097</v>
      </c>
      <c r="EU53" s="4">
        <f t="shared" ref="EU53:EV53" si="743">EU12-EU$25</f>
        <v>6.730000000000004</v>
      </c>
      <c r="EV53" s="4">
        <f t="shared" si="743"/>
        <v>5.3200000000000074</v>
      </c>
      <c r="EW53" s="4">
        <f t="shared" ref="EW53:EX53" si="744">EW12-EW$25</f>
        <v>11.689999999999998</v>
      </c>
      <c r="EX53" s="4">
        <f t="shared" si="744"/>
        <v>9.1899999999999977</v>
      </c>
      <c r="EY53" s="4">
        <f t="shared" ref="EY53:EZ53" si="745">EY12-EY$25</f>
        <v>11.379999999999995</v>
      </c>
      <c r="EZ53" s="4">
        <f t="shared" si="745"/>
        <v>10.850000000000009</v>
      </c>
      <c r="FA53" s="4">
        <f t="shared" ref="FA53" si="746">FA12-FA$25</f>
        <v>8.4899999999999949</v>
      </c>
      <c r="FB53" s="4">
        <f t="shared" ref="FB53:FC53" si="747">FB12-FB$25</f>
        <v>9.14</v>
      </c>
      <c r="FC53" s="4">
        <f t="shared" si="747"/>
        <v>10.650000000000006</v>
      </c>
      <c r="FD53" s="4">
        <f t="shared" ref="FD53:FE53" si="748">FD12-FD$25</f>
        <v>15.019999999999996</v>
      </c>
      <c r="FE53" s="4">
        <f t="shared" si="748"/>
        <v>18.079999999999998</v>
      </c>
      <c r="FF53" s="4">
        <f t="shared" ref="FF53:FG53" si="749">FF12-FF$25</f>
        <v>16.400000000000006</v>
      </c>
      <c r="FG53" s="4">
        <f t="shared" si="749"/>
        <v>19.939999999999998</v>
      </c>
      <c r="FH53" s="4">
        <f t="shared" ref="FH53:FI53" si="750">FH12-FH$25</f>
        <v>25.39</v>
      </c>
      <c r="FI53" s="4">
        <f t="shared" si="750"/>
        <v>22.849999999999994</v>
      </c>
      <c r="FJ53" s="4">
        <f t="shared" ref="FJ53:FK53" si="751">FJ12-FJ$25</f>
        <v>20.709999999999994</v>
      </c>
      <c r="FK53" s="4">
        <f t="shared" si="751"/>
        <v>19.769999999999996</v>
      </c>
      <c r="FL53" s="4">
        <f t="shared" ref="FL53" si="752">FL12-FL$25</f>
        <v>17.28</v>
      </c>
      <c r="FM53" s="4">
        <f t="shared" ref="FM53:FN53" si="753">FM12-FM$25</f>
        <v>17.849999999999994</v>
      </c>
      <c r="FN53" s="4">
        <f t="shared" si="753"/>
        <v>18.590000000000003</v>
      </c>
      <c r="FO53" s="4">
        <f t="shared" ref="FO53:FP53" si="754">FO12-FO$25</f>
        <v>19.47999999999999</v>
      </c>
      <c r="FP53" s="4">
        <f t="shared" si="754"/>
        <v>21.129999999999995</v>
      </c>
      <c r="FQ53" s="4">
        <f t="shared" si="723"/>
        <v>25.019999999999996</v>
      </c>
      <c r="FR53" s="4">
        <f t="shared" si="723"/>
        <v>21.449999999999989</v>
      </c>
      <c r="FS53" s="4">
        <f t="shared" si="723"/>
        <v>23</v>
      </c>
      <c r="FT53" s="4">
        <f t="shared" ref="FT53:FU53" si="755">FT12-FT$25</f>
        <v>21.149999999999991</v>
      </c>
      <c r="FU53" s="4">
        <f t="shared" si="755"/>
        <v>16.950000000000003</v>
      </c>
      <c r="FV53" s="4">
        <f t="shared" ref="FV53" si="756">FV12-FV$25</f>
        <v>15.730000000000004</v>
      </c>
      <c r="FW53" s="4">
        <f t="shared" ref="FW53:FX53" si="757">FW12-FW$25</f>
        <v>15.920000000000002</v>
      </c>
      <c r="FX53" s="4">
        <f t="shared" si="757"/>
        <v>18.39</v>
      </c>
      <c r="FY53" s="4">
        <f t="shared" ref="FY53:FZ53" si="758">FY12-FY$25</f>
        <v>22.340000000000003</v>
      </c>
      <c r="FZ53" s="4">
        <f t="shared" si="758"/>
        <v>20.799999999999997</v>
      </c>
      <c r="GA53" s="4">
        <f t="shared" ref="GA53:GB53" si="759">GA12-GA$25</f>
        <v>21.670000000000009</v>
      </c>
      <c r="GB53" s="4">
        <f t="shared" si="759"/>
        <v>24.550000000000011</v>
      </c>
      <c r="GC53" s="4">
        <f t="shared" ref="GC53:GD53" si="760">GC12-GC$25</f>
        <v>22.799999999999997</v>
      </c>
      <c r="GD53" s="4">
        <f t="shared" si="760"/>
        <v>23.599999999999994</v>
      </c>
      <c r="GE53" s="4">
        <f t="shared" ref="GE53:GF53" si="761">GE12-GE$25</f>
        <v>23.950000000000003</v>
      </c>
      <c r="GF53" s="4">
        <f t="shared" si="761"/>
        <v>22.779999999999987</v>
      </c>
      <c r="GG53" s="4">
        <f t="shared" ref="GG53:GH53" si="762">GG12-GG$25</f>
        <v>24.200000000000003</v>
      </c>
      <c r="GH53" s="4">
        <f t="shared" si="762"/>
        <v>28.549999999999997</v>
      </c>
      <c r="GI53" s="38">
        <f t="shared" si="700"/>
        <v>15.175818181818185</v>
      </c>
      <c r="GJ53" s="38">
        <f t="shared" si="701"/>
        <v>19.727499999999999</v>
      </c>
      <c r="GK53" s="38">
        <f t="shared" si="732"/>
        <v>21.824999999999999</v>
      </c>
    </row>
    <row r="54" spans="3:193" ht="30" x14ac:dyDescent="0.25">
      <c r="C54" s="20" t="s">
        <v>98</v>
      </c>
      <c r="D54" s="21" t="s">
        <v>99</v>
      </c>
      <c r="E54" s="18">
        <f t="shared" ref="E54:BP54" si="763">E13/8.45-E$25</f>
        <v>18.701893491124267</v>
      </c>
      <c r="F54" s="18">
        <f t="shared" si="763"/>
        <v>19.353076923076934</v>
      </c>
      <c r="G54" s="18">
        <f t="shared" si="763"/>
        <v>17.926627218934918</v>
      </c>
      <c r="H54" s="18">
        <f t="shared" si="763"/>
        <v>4.4555029585798849</v>
      </c>
      <c r="I54" s="18">
        <f t="shared" si="763"/>
        <v>7.505976331360948</v>
      </c>
      <c r="J54" s="18">
        <f t="shared" si="763"/>
        <v>5.3550295857988317E-2</v>
      </c>
      <c r="K54" s="18">
        <f t="shared" si="763"/>
        <v>3.1676923076923096</v>
      </c>
      <c r="L54" s="18">
        <f t="shared" si="763"/>
        <v>8.9314201183431976</v>
      </c>
      <c r="M54" s="18">
        <f t="shared" si="763"/>
        <v>11.802958579881661</v>
      </c>
      <c r="N54" s="18">
        <f t="shared" si="763"/>
        <v>11.23650887573965</v>
      </c>
      <c r="O54" s="18">
        <f t="shared" si="763"/>
        <v>17.237514792899411</v>
      </c>
      <c r="P54" s="18">
        <f t="shared" si="763"/>
        <v>18.65331360946746</v>
      </c>
      <c r="Q54" s="18">
        <f t="shared" si="763"/>
        <v>16.776863905325445</v>
      </c>
      <c r="R54" s="18">
        <f t="shared" si="763"/>
        <v>22.368940828402373</v>
      </c>
      <c r="S54" s="18">
        <f t="shared" si="763"/>
        <v>23.665739644970415</v>
      </c>
      <c r="T54" s="18">
        <f t="shared" si="763"/>
        <v>23.553491124260358</v>
      </c>
      <c r="U54" s="18">
        <f t="shared" si="763"/>
        <v>21.976982248520716</v>
      </c>
      <c r="V54" s="18">
        <f t="shared" si="763"/>
        <v>22.375443786982256</v>
      </c>
      <c r="W54" s="18">
        <f t="shared" si="763"/>
        <v>28.304378698224863</v>
      </c>
      <c r="X54" s="18">
        <f t="shared" si="763"/>
        <v>19.554201183431957</v>
      </c>
      <c r="Y54" s="18">
        <f t="shared" si="763"/>
        <v>20.178402366863914</v>
      </c>
      <c r="Z54" s="18">
        <f t="shared" si="763"/>
        <v>24.346686390532547</v>
      </c>
      <c r="AA54" s="18">
        <f t="shared" si="763"/>
        <v>17.676094674556218</v>
      </c>
      <c r="AB54" s="18">
        <f t="shared" si="763"/>
        <v>14.575917159763321</v>
      </c>
      <c r="AC54" s="18">
        <f t="shared" si="763"/>
        <v>11.610710059171602</v>
      </c>
      <c r="AD54" s="18">
        <f t="shared" si="763"/>
        <v>10.119112426035507</v>
      </c>
      <c r="AE54" s="18">
        <f t="shared" si="763"/>
        <v>9.3973372781065123</v>
      </c>
      <c r="AF54" s="18">
        <f t="shared" si="763"/>
        <v>10.885857988165689</v>
      </c>
      <c r="AG54" s="18">
        <f t="shared" si="763"/>
        <v>11.617514792899414</v>
      </c>
      <c r="AH54" s="18">
        <f t="shared" si="763"/>
        <v>13.375029585798821</v>
      </c>
      <c r="AI54" s="18">
        <f t="shared" si="763"/>
        <v>11.401420118343196</v>
      </c>
      <c r="AJ54" s="18">
        <f t="shared" si="763"/>
        <v>13.276331360946749</v>
      </c>
      <c r="AK54" s="18">
        <f t="shared" si="763"/>
        <v>13.949408284023669</v>
      </c>
      <c r="AL54" s="18">
        <f t="shared" si="763"/>
        <v>16.104319526627229</v>
      </c>
      <c r="AM54" s="18">
        <f t="shared" si="763"/>
        <v>14.145857988165687</v>
      </c>
      <c r="AN54" s="18">
        <f t="shared" si="763"/>
        <v>14.79591715976332</v>
      </c>
      <c r="AO54" s="19">
        <f t="shared" si="763"/>
        <v>12.39899408284024</v>
      </c>
      <c r="AP54" s="19">
        <f t="shared" si="763"/>
        <v>11.362366863905329</v>
      </c>
      <c r="AQ54" s="18">
        <f t="shared" si="763"/>
        <v>9.1155029585798815</v>
      </c>
      <c r="AR54" s="19">
        <f t="shared" si="763"/>
        <v>8.4037869822485263</v>
      </c>
      <c r="AS54" s="19">
        <f t="shared" si="763"/>
        <v>12.516982248520716</v>
      </c>
      <c r="AT54" s="19">
        <f t="shared" si="763"/>
        <v>11.717218934911251</v>
      </c>
      <c r="AU54" s="19">
        <f t="shared" si="763"/>
        <v>12.370473372781071</v>
      </c>
      <c r="AV54" s="19">
        <f t="shared" si="763"/>
        <v>12.145857988165687</v>
      </c>
      <c r="AW54" s="19">
        <f t="shared" si="763"/>
        <v>11.85757396449705</v>
      </c>
      <c r="AX54" s="19">
        <f t="shared" si="763"/>
        <v>11.702071005917169</v>
      </c>
      <c r="AY54" s="19">
        <f t="shared" si="763"/>
        <v>12.870591715976339</v>
      </c>
      <c r="AZ54" s="19">
        <f t="shared" si="763"/>
        <v>11.938047337278107</v>
      </c>
      <c r="BA54" s="19">
        <f t="shared" si="763"/>
        <v>11.609763313609477</v>
      </c>
      <c r="BB54" s="19">
        <f t="shared" si="763"/>
        <v>11.520591715976337</v>
      </c>
      <c r="BC54" s="19">
        <f t="shared" si="763"/>
        <v>14.733491124260361</v>
      </c>
      <c r="BD54" s="19">
        <f t="shared" si="763"/>
        <v>14.508639053254448</v>
      </c>
      <c r="BE54" s="19">
        <f t="shared" si="763"/>
        <v>16.762366863905328</v>
      </c>
      <c r="BF54" s="19">
        <f t="shared" si="763"/>
        <v>15.103964497041432</v>
      </c>
      <c r="BG54" s="19">
        <f t="shared" si="763"/>
        <v>15.673905325443798</v>
      </c>
      <c r="BH54" s="19">
        <f t="shared" si="763"/>
        <v>17.729230769230774</v>
      </c>
      <c r="BI54" s="19">
        <f t="shared" si="763"/>
        <v>16.099408284023681</v>
      </c>
      <c r="BJ54" s="19">
        <f t="shared" si="763"/>
        <v>18.383905325443799</v>
      </c>
      <c r="BK54" s="19">
        <f t="shared" si="763"/>
        <v>19.958402366863915</v>
      </c>
      <c r="BL54" s="19">
        <f t="shared" si="763"/>
        <v>19.930177514792902</v>
      </c>
      <c r="BM54" s="19">
        <f t="shared" si="763"/>
        <v>20.915384615384625</v>
      </c>
      <c r="BN54" s="4">
        <f t="shared" si="763"/>
        <v>26.958579881656817</v>
      </c>
      <c r="BO54" s="4">
        <f t="shared" si="763"/>
        <v>25.82183431952663</v>
      </c>
      <c r="BP54" s="4">
        <f t="shared" si="763"/>
        <v>29.340355029585808</v>
      </c>
      <c r="BQ54" s="4">
        <f t="shared" ref="BQ54:DW54" si="764">BQ13/8.45-BQ$25</f>
        <v>27.957692307692319</v>
      </c>
      <c r="BR54" s="4">
        <f t="shared" si="764"/>
        <v>29.262248520710074</v>
      </c>
      <c r="BS54" s="4">
        <f t="shared" si="764"/>
        <v>27.578816568047344</v>
      </c>
      <c r="BT54" s="4">
        <f t="shared" si="764"/>
        <v>28.35005917159765</v>
      </c>
      <c r="BU54" s="4">
        <f t="shared" si="764"/>
        <v>26.287218934911252</v>
      </c>
      <c r="BV54" s="4">
        <f t="shared" si="764"/>
        <v>27.097278106508888</v>
      </c>
      <c r="BW54" s="4">
        <f t="shared" si="764"/>
        <v>22.293491124260363</v>
      </c>
      <c r="BX54" s="4">
        <f t="shared" si="764"/>
        <v>24.623550295858003</v>
      </c>
      <c r="BY54" s="4">
        <f t="shared" si="764"/>
        <v>24.104733727810654</v>
      </c>
      <c r="BZ54" s="4">
        <f t="shared" si="764"/>
        <v>22.510591715976332</v>
      </c>
      <c r="CA54" s="4">
        <f t="shared" si="764"/>
        <v>23.275739644970429</v>
      </c>
      <c r="CB54" s="4">
        <f t="shared" si="764"/>
        <v>22.49650887573965</v>
      </c>
      <c r="CC54" s="4">
        <f t="shared" si="764"/>
        <v>23.196627218934921</v>
      </c>
      <c r="CD54" s="4">
        <f t="shared" si="764"/>
        <v>24.31940828402368</v>
      </c>
      <c r="CE54" s="4">
        <f t="shared" si="764"/>
        <v>10.740414201183427</v>
      </c>
      <c r="CF54" s="4">
        <f t="shared" si="764"/>
        <v>23.657633136094688</v>
      </c>
      <c r="CG54" s="4">
        <f t="shared" si="764"/>
        <v>22.230828402366882</v>
      </c>
      <c r="CH54" s="4">
        <f t="shared" si="764"/>
        <v>23.501005917159773</v>
      </c>
      <c r="CI54" s="4">
        <f t="shared" si="764"/>
        <v>22.497692307692319</v>
      </c>
      <c r="CJ54" s="4">
        <f t="shared" si="764"/>
        <v>20.035502958579883</v>
      </c>
      <c r="CK54" s="4">
        <f t="shared" si="764"/>
        <v>22.875680473372782</v>
      </c>
      <c r="CL54" s="4">
        <f t="shared" si="764"/>
        <v>18.946686390532555</v>
      </c>
      <c r="CM54" s="4">
        <f t="shared" si="764"/>
        <v>18.970473372781072</v>
      </c>
      <c r="CN54" s="4">
        <f t="shared" si="764"/>
        <v>18.552189349112439</v>
      </c>
      <c r="CO54" s="4">
        <f t="shared" si="764"/>
        <v>15.668579881656811</v>
      </c>
      <c r="CP54" s="4">
        <f t="shared" si="764"/>
        <v>16.772248520710079</v>
      </c>
      <c r="CQ54" s="4">
        <f t="shared" si="764"/>
        <v>19.042603550295865</v>
      </c>
      <c r="CR54" s="4">
        <f t="shared" si="764"/>
        <v>19.909763313609474</v>
      </c>
      <c r="CS54" s="4">
        <f t="shared" si="764"/>
        <v>17.66100591715977</v>
      </c>
      <c r="CT54" s="4">
        <f t="shared" si="764"/>
        <v>21.886745562130187</v>
      </c>
      <c r="CU54" s="4">
        <f t="shared" si="764"/>
        <v>23.960355029585813</v>
      </c>
      <c r="CV54" s="4">
        <f t="shared" si="764"/>
        <v>21.696804733727831</v>
      </c>
      <c r="CW54" s="4">
        <f t="shared" si="764"/>
        <v>20.851420118343199</v>
      </c>
      <c r="CX54" s="4">
        <f t="shared" si="764"/>
        <v>18.167988165680484</v>
      </c>
      <c r="CY54" s="4">
        <f t="shared" si="764"/>
        <v>17.284437869822497</v>
      </c>
      <c r="CZ54" s="4">
        <f t="shared" si="764"/>
        <v>18.459408284023681</v>
      </c>
      <c r="DA54" s="4">
        <f t="shared" si="764"/>
        <v>19.037278106508893</v>
      </c>
      <c r="DB54" s="4">
        <f t="shared" si="764"/>
        <v>23.192840236686393</v>
      </c>
      <c r="DC54" s="4">
        <f t="shared" si="764"/>
        <v>22.024437869822492</v>
      </c>
      <c r="DD54" s="4">
        <f t="shared" si="764"/>
        <v>23.237988165680477</v>
      </c>
      <c r="DE54" s="4">
        <f t="shared" si="764"/>
        <v>22.594023668639068</v>
      </c>
      <c r="DF54" s="4">
        <f t="shared" si="764"/>
        <v>22.991715976331378</v>
      </c>
      <c r="DG54" s="4">
        <f t="shared" si="764"/>
        <v>18.153195266272206</v>
      </c>
      <c r="DH54" s="4">
        <f t="shared" si="764"/>
        <v>20.480236686390541</v>
      </c>
      <c r="DI54" s="4">
        <f t="shared" si="764"/>
        <v>23.481538461538463</v>
      </c>
      <c r="DJ54" s="4">
        <f t="shared" si="764"/>
        <v>28.605443786982249</v>
      </c>
      <c r="DK54" s="4">
        <f t="shared" si="764"/>
        <v>29.688047337278121</v>
      </c>
      <c r="DL54" s="4">
        <f t="shared" si="764"/>
        <v>26.652781065088774</v>
      </c>
      <c r="DM54" s="4">
        <f t="shared" si="764"/>
        <v>28.340059171597645</v>
      </c>
      <c r="DN54" s="4">
        <f t="shared" si="764"/>
        <v>36.994911242603564</v>
      </c>
      <c r="DO54" s="4">
        <f t="shared" si="764"/>
        <v>29.036094674556239</v>
      </c>
      <c r="DP54" s="4">
        <f t="shared" si="764"/>
        <v>29.722662721893485</v>
      </c>
      <c r="DQ54" s="4">
        <f t="shared" si="764"/>
        <v>27.256272189349133</v>
      </c>
      <c r="DR54" s="4">
        <f t="shared" si="764"/>
        <v>27.738875739644982</v>
      </c>
      <c r="DS54" s="4">
        <f t="shared" si="764"/>
        <v>32.977337278106518</v>
      </c>
      <c r="DT54" s="4">
        <f t="shared" si="764"/>
        <v>32.329289940828417</v>
      </c>
      <c r="DU54" s="4">
        <f t="shared" si="764"/>
        <v>32.07816568047339</v>
      </c>
      <c r="DV54" s="4">
        <f t="shared" si="764"/>
        <v>36.25982248520711</v>
      </c>
      <c r="DW54" s="4">
        <f t="shared" si="764"/>
        <v>43.571479289940839</v>
      </c>
      <c r="DX54" s="4">
        <f t="shared" ref="DX54:EC54" si="765">DX13/8.45-DX$25</f>
        <v>46.113313609467468</v>
      </c>
      <c r="DY54" s="4">
        <f t="shared" si="765"/>
        <v>49.301124260355039</v>
      </c>
      <c r="DZ54" s="4">
        <f t="shared" si="765"/>
        <v>36.350355029585813</v>
      </c>
      <c r="EA54" s="4">
        <f t="shared" si="765"/>
        <v>45.617633136094682</v>
      </c>
      <c r="EB54" s="4">
        <f t="shared" si="765"/>
        <v>52.024437869822506</v>
      </c>
      <c r="EC54" s="4">
        <f t="shared" si="765"/>
        <v>51.08005917159764</v>
      </c>
      <c r="ED54" s="4">
        <f t="shared" ref="ED54" si="766">ED13/8.45-ED$25</f>
        <v>57.283076923076933</v>
      </c>
      <c r="EE54" s="4">
        <f t="shared" ref="EE54:EK54" si="767">EE13/8.45-EE$25</f>
        <v>51.768343195266283</v>
      </c>
      <c r="EF54" s="4">
        <f t="shared" si="767"/>
        <v>35.249230769230778</v>
      </c>
      <c r="EG54" s="4">
        <f t="shared" si="767"/>
        <v>30.143313609467455</v>
      </c>
      <c r="EH54" s="4">
        <f t="shared" si="767"/>
        <v>23.073195266272208</v>
      </c>
      <c r="EI54" s="4">
        <f t="shared" si="767"/>
        <v>25.71041420118344</v>
      </c>
      <c r="EJ54" s="4">
        <f t="shared" si="767"/>
        <v>25.072721893491135</v>
      </c>
      <c r="EK54" s="4">
        <f t="shared" si="767"/>
        <v>32.805384615384625</v>
      </c>
      <c r="EL54" s="4">
        <f t="shared" ref="EL54:EM54" si="768">EL13/8.45-EL$25</f>
        <v>36.54153846153848</v>
      </c>
      <c r="EM54" s="4">
        <f t="shared" si="768"/>
        <v>29.431479289940825</v>
      </c>
      <c r="EN54" s="4">
        <f t="shared" ref="EN54:EO54" si="769">EN13/8.45-EN$25</f>
        <v>24.001301775147937</v>
      </c>
      <c r="EO54" s="4">
        <f t="shared" si="769"/>
        <v>26.725976331360954</v>
      </c>
      <c r="EP54" s="4">
        <f t="shared" ref="EP54:EQ54" si="770">EP13/8.45-EP$25</f>
        <v>14.788934911242606</v>
      </c>
      <c r="EQ54" s="4">
        <f t="shared" si="770"/>
        <v>18.518343195266283</v>
      </c>
      <c r="ER54" s="4">
        <f t="shared" ref="ER54:ES54" si="771">ER13/8.45-ER$25</f>
        <v>25.419349112426048</v>
      </c>
      <c r="ES54" s="4">
        <f t="shared" si="771"/>
        <v>24.275917159763324</v>
      </c>
      <c r="ET54" s="4">
        <f t="shared" ref="ET54:EU54" si="772">ET13/8.45-ET$25</f>
        <v>19.30627218934913</v>
      </c>
      <c r="EU54" s="4">
        <f t="shared" si="772"/>
        <v>21.365562130177523</v>
      </c>
      <c r="EV54" s="4">
        <f t="shared" ref="EV54" si="773">EV13/8.45-EV$25</f>
        <v>25.091065088757404</v>
      </c>
      <c r="EW54" s="4">
        <f t="shared" ref="EW54:FB54" si="774">EW13/8.45-EW$25</f>
        <v>34.835207100591717</v>
      </c>
      <c r="EX54" s="4">
        <f t="shared" si="774"/>
        <v>31.638224852071019</v>
      </c>
      <c r="EY54" s="4">
        <f t="shared" si="774"/>
        <v>32.941183431952666</v>
      </c>
      <c r="EZ54" s="4">
        <f t="shared" si="774"/>
        <v>30.947455621301785</v>
      </c>
      <c r="FA54" s="4">
        <f t="shared" si="774"/>
        <v>28.113905325443795</v>
      </c>
      <c r="FB54" s="4">
        <f t="shared" si="774"/>
        <v>23.22970414201184</v>
      </c>
      <c r="FC54" s="4">
        <f t="shared" ref="FC54:FD54" si="775">FC13/8.45-FC$25</f>
        <v>22.965621301775158</v>
      </c>
      <c r="FD54" s="4">
        <f t="shared" si="775"/>
        <v>28.037692307692311</v>
      </c>
      <c r="FE54" s="4">
        <f t="shared" ref="FE54:FF54" si="776">FE13/8.45-FE$25</f>
        <v>31.745502958579891</v>
      </c>
      <c r="FF54" s="4">
        <f t="shared" si="776"/>
        <v>26.340532544378704</v>
      </c>
      <c r="FG54" s="4">
        <f t="shared" ref="FG54:FH54" si="777">FG13/8.45-FG$25</f>
        <v>28.640355029585805</v>
      </c>
      <c r="FH54" s="4">
        <f t="shared" si="777"/>
        <v>33.546923076923093</v>
      </c>
      <c r="FI54" s="4">
        <f t="shared" ref="FI54:FJ54" si="778">FI13/8.45-FI$25</f>
        <v>35.929112426035516</v>
      </c>
      <c r="FJ54" s="4">
        <f t="shared" si="778"/>
        <v>32.802426035502961</v>
      </c>
      <c r="FK54" s="4">
        <f t="shared" ref="FK54:FL54" si="779">FK13/8.45-FK$25</f>
        <v>32.153964497041429</v>
      </c>
      <c r="FL54" s="4">
        <f t="shared" si="779"/>
        <v>29.172130177514802</v>
      </c>
      <c r="FM54" s="4">
        <f t="shared" ref="FM54:FN54" si="780">FM13/8.45-FM$25</f>
        <v>35.676035502958584</v>
      </c>
      <c r="FN54" s="4">
        <f t="shared" si="780"/>
        <v>34.484319526627232</v>
      </c>
      <c r="FO54" s="4">
        <f t="shared" ref="FO54:FP54" si="781">FO13/8.45-FO$25</f>
        <v>35.105798816568054</v>
      </c>
      <c r="FP54" s="4">
        <f t="shared" si="781"/>
        <v>40.239112426035518</v>
      </c>
      <c r="FQ54" s="4">
        <f t="shared" ref="FQ54:FV54" si="782">FQ13/8.45-FQ$25</f>
        <v>45.988816568047341</v>
      </c>
      <c r="FR54" s="4">
        <f t="shared" si="782"/>
        <v>41.416153846153847</v>
      </c>
      <c r="FS54" s="4">
        <f t="shared" si="782"/>
        <v>41.735029585798827</v>
      </c>
      <c r="FT54" s="4">
        <f t="shared" si="782"/>
        <v>40.91449704142012</v>
      </c>
      <c r="FU54" s="4">
        <f t="shared" si="782"/>
        <v>37.923076923076934</v>
      </c>
      <c r="FV54" s="4">
        <f t="shared" si="782"/>
        <v>36.017810650887583</v>
      </c>
      <c r="FW54" s="4">
        <f t="shared" ref="FW54:FX54" si="783">FW13/8.45-FW$25</f>
        <v>35.656804733727824</v>
      </c>
      <c r="FX54" s="4">
        <f t="shared" si="783"/>
        <v>38.340295857988181</v>
      </c>
      <c r="FY54" s="4">
        <f t="shared" ref="FY54:FZ54" si="784">FY13/8.45-FY$25</f>
        <v>46.236035502958586</v>
      </c>
      <c r="FZ54" s="4">
        <f t="shared" si="784"/>
        <v>49.500473372781073</v>
      </c>
      <c r="GA54" s="4">
        <f t="shared" ref="GA54:GB54" si="785">GA13/8.45-GA$25</f>
        <v>45.593017751479302</v>
      </c>
      <c r="GB54" s="4">
        <f t="shared" si="785"/>
        <v>51.139230769230792</v>
      </c>
      <c r="GC54" s="4">
        <f t="shared" ref="GC54:GD54" si="786">GC13/8.45-GC$25</f>
        <v>45.444615384615389</v>
      </c>
      <c r="GD54" s="4">
        <f t="shared" si="786"/>
        <v>51.136094674556219</v>
      </c>
      <c r="GE54" s="4">
        <f t="shared" ref="GE54:GF54" si="787">GE13/8.45-GE$25</f>
        <v>47.356745562130186</v>
      </c>
      <c r="GF54" s="4">
        <f t="shared" si="787"/>
        <v>45.742544378698227</v>
      </c>
      <c r="GG54" s="4">
        <f t="shared" ref="GG54:GH54" si="788">GG13/8.45-GG$25</f>
        <v>43.234733727810664</v>
      </c>
      <c r="GH54" s="4">
        <f t="shared" si="788"/>
        <v>46.722248520710053</v>
      </c>
      <c r="GI54" s="38">
        <f t="shared" si="700"/>
        <v>23.107015004226554</v>
      </c>
      <c r="GJ54" s="38">
        <f t="shared" si="701"/>
        <v>32.457976786527084</v>
      </c>
      <c r="GK54" s="38">
        <f t="shared" si="732"/>
        <v>43.89434582511506</v>
      </c>
    </row>
    <row r="55" spans="3:193" ht="30" x14ac:dyDescent="0.25">
      <c r="C55" s="20" t="s">
        <v>85</v>
      </c>
      <c r="D55" s="21" t="s">
        <v>86</v>
      </c>
      <c r="E55" s="18">
        <f t="shared" ref="E55:BP55" si="789">E14/9-E$25</f>
        <v>-5.0244444444444341</v>
      </c>
      <c r="F55" s="18">
        <f t="shared" si="789"/>
        <v>-2.1444444444444457</v>
      </c>
      <c r="G55" s="18">
        <f t="shared" si="789"/>
        <v>-1.2611111111111128</v>
      </c>
      <c r="H55" s="18">
        <f t="shared" si="789"/>
        <v>-5.8377777777777755</v>
      </c>
      <c r="I55" s="18">
        <f t="shared" si="789"/>
        <v>-9.3122222222222231</v>
      </c>
      <c r="J55" s="18">
        <f t="shared" si="789"/>
        <v>-9</v>
      </c>
      <c r="K55" s="18">
        <f t="shared" si="789"/>
        <v>-7.4233333333333338</v>
      </c>
      <c r="L55" s="18">
        <f t="shared" si="789"/>
        <v>-4.0566666666666649</v>
      </c>
      <c r="M55" s="18">
        <f t="shared" si="789"/>
        <v>-1.0644444444444447</v>
      </c>
      <c r="N55" s="18">
        <f t="shared" si="789"/>
        <v>-2.7044444444444444</v>
      </c>
      <c r="O55" s="18">
        <f t="shared" si="789"/>
        <v>-2.8922222222222214</v>
      </c>
      <c r="P55" s="18">
        <f t="shared" si="789"/>
        <v>-2.0722222222222211</v>
      </c>
      <c r="Q55" s="18">
        <f t="shared" si="789"/>
        <v>-3.2466666666666661</v>
      </c>
      <c r="R55" s="18">
        <f t="shared" si="789"/>
        <v>-0.44322222222221974</v>
      </c>
      <c r="S55" s="18">
        <f t="shared" si="789"/>
        <v>-0.637777777777778</v>
      </c>
      <c r="T55" s="18">
        <f t="shared" si="789"/>
        <v>4.0755555555555567</v>
      </c>
      <c r="U55" s="18">
        <f t="shared" si="789"/>
        <v>5.8111111111111136</v>
      </c>
      <c r="V55" s="18">
        <f t="shared" si="789"/>
        <v>5.9066666666666663</v>
      </c>
      <c r="W55" s="18">
        <f t="shared" si="789"/>
        <v>8.1600000000000072</v>
      </c>
      <c r="X55" s="18">
        <f t="shared" si="789"/>
        <v>4.1144444444444446</v>
      </c>
      <c r="Y55" s="18">
        <f t="shared" si="789"/>
        <v>4.82</v>
      </c>
      <c r="Z55" s="18">
        <f t="shared" si="789"/>
        <v>4.5100000000000051</v>
      </c>
      <c r="AA55" s="18">
        <f t="shared" si="789"/>
        <v>5.2288888888888891</v>
      </c>
      <c r="AB55" s="18">
        <f t="shared" si="789"/>
        <v>5.7633333333333354</v>
      </c>
      <c r="AC55" s="18">
        <f t="shared" si="789"/>
        <v>4.7161111111111111</v>
      </c>
      <c r="AD55" s="18">
        <f t="shared" si="789"/>
        <v>2.6061111111111117</v>
      </c>
      <c r="AE55" s="18">
        <f t="shared" si="789"/>
        <v>2.4394444444444474</v>
      </c>
      <c r="AF55" s="18">
        <f t="shared" si="789"/>
        <v>2.992777777777782</v>
      </c>
      <c r="AG55" s="18">
        <f t="shared" si="789"/>
        <v>2.987222222222222</v>
      </c>
      <c r="AH55" s="18">
        <f t="shared" si="789"/>
        <v>5.2066666666666706</v>
      </c>
      <c r="AI55" s="18">
        <f t="shared" si="789"/>
        <v>5.2638888888888857</v>
      </c>
      <c r="AJ55" s="18">
        <f t="shared" si="789"/>
        <v>7.4855555555555569</v>
      </c>
      <c r="AK55" s="18">
        <f t="shared" si="789"/>
        <v>6.6527777777777786</v>
      </c>
      <c r="AL55" s="18">
        <f t="shared" si="789"/>
        <v>6.671666666666674</v>
      </c>
      <c r="AM55" s="18">
        <f t="shared" si="789"/>
        <v>6.7583333333333329</v>
      </c>
      <c r="AN55" s="18">
        <f t="shared" si="789"/>
        <v>6.2027777777777757</v>
      </c>
      <c r="AO55" s="19">
        <f t="shared" si="789"/>
        <v>6.9294444444444423</v>
      </c>
      <c r="AP55" s="19">
        <f t="shared" si="789"/>
        <v>6.6494444444444412</v>
      </c>
      <c r="AQ55" s="18">
        <f t="shared" si="789"/>
        <v>5.7305555555555543</v>
      </c>
      <c r="AR55" s="19">
        <f t="shared" si="789"/>
        <v>4.3094444444444449</v>
      </c>
      <c r="AS55" s="19">
        <f t="shared" si="789"/>
        <v>5.2672222222222196</v>
      </c>
      <c r="AT55" s="19">
        <f t="shared" si="789"/>
        <v>3.8250000000000028</v>
      </c>
      <c r="AU55" s="19">
        <f t="shared" si="789"/>
        <v>1.9094444444444463</v>
      </c>
      <c r="AV55" s="19">
        <f t="shared" si="789"/>
        <v>2.1038888888888962</v>
      </c>
      <c r="AW55" s="19">
        <f t="shared" si="789"/>
        <v>1.849444444444444</v>
      </c>
      <c r="AX55" s="19">
        <f t="shared" si="789"/>
        <v>2.2961111111111094</v>
      </c>
      <c r="AY55" s="19">
        <f t="shared" si="789"/>
        <v>1.9155555555555566</v>
      </c>
      <c r="AZ55" s="19">
        <f t="shared" si="789"/>
        <v>2.7977777777777746</v>
      </c>
      <c r="BA55" s="19">
        <f t="shared" si="789"/>
        <v>3.9266666666666694</v>
      </c>
      <c r="BB55" s="19">
        <f t="shared" si="789"/>
        <v>4.1511111111111134</v>
      </c>
      <c r="BC55" s="19">
        <f t="shared" si="789"/>
        <v>5.1511111111111134</v>
      </c>
      <c r="BD55" s="19">
        <f t="shared" si="789"/>
        <v>4.7000000000000028</v>
      </c>
      <c r="BE55" s="19">
        <f t="shared" si="789"/>
        <v>5.504444444444438</v>
      </c>
      <c r="BF55" s="19">
        <f t="shared" si="789"/>
        <v>3.3127777777777823</v>
      </c>
      <c r="BG55" s="19">
        <f t="shared" si="789"/>
        <v>3.6483333333333405</v>
      </c>
      <c r="BH55" s="19">
        <f t="shared" si="789"/>
        <v>3.8433333333333408</v>
      </c>
      <c r="BI55" s="19">
        <f t="shared" si="789"/>
        <v>1.7650000000000077</v>
      </c>
      <c r="BJ55" s="19">
        <f t="shared" si="789"/>
        <v>1.6950000000000074</v>
      </c>
      <c r="BK55" s="19">
        <f t="shared" si="789"/>
        <v>3.2705555555555534</v>
      </c>
      <c r="BL55" s="19">
        <f t="shared" si="789"/>
        <v>4.24444444444444</v>
      </c>
      <c r="BM55" s="19">
        <f t="shared" si="789"/>
        <v>3.2888888888888772</v>
      </c>
      <c r="BN55" s="4">
        <f t="shared" si="789"/>
        <v>4.0522222222222268</v>
      </c>
      <c r="BO55" s="4">
        <f t="shared" si="789"/>
        <v>4.4466666666666725</v>
      </c>
      <c r="BP55" s="4">
        <f t="shared" si="789"/>
        <v>3.7499999999999929</v>
      </c>
      <c r="BQ55" s="4">
        <f t="shared" ref="BQ55:DW55" si="790">BQ14/9-BQ$25</f>
        <v>3.9966666666666626</v>
      </c>
      <c r="BR55" s="4">
        <f t="shared" si="790"/>
        <v>3.0377777777777837</v>
      </c>
      <c r="BS55" s="4">
        <f t="shared" si="790"/>
        <v>3.1777777777777843</v>
      </c>
      <c r="BT55" s="4">
        <f t="shared" si="790"/>
        <v>3.2322222222222265</v>
      </c>
      <c r="BU55" s="4">
        <f t="shared" si="790"/>
        <v>4.1388888888888857</v>
      </c>
      <c r="BV55" s="4">
        <f t="shared" si="790"/>
        <v>3.9299999999999997</v>
      </c>
      <c r="BW55" s="4">
        <f t="shared" si="790"/>
        <v>3.708888888888886</v>
      </c>
      <c r="BX55" s="4">
        <f t="shared" si="790"/>
        <v>3.4311111111111217</v>
      </c>
      <c r="BY55" s="4">
        <f t="shared" si="790"/>
        <v>3.1488888888888908</v>
      </c>
      <c r="BZ55" s="4">
        <f t="shared" si="790"/>
        <v>3.6577777777777811</v>
      </c>
      <c r="CA55" s="4">
        <f t="shared" si="790"/>
        <v>3.4000000000000057</v>
      </c>
      <c r="CB55" s="4">
        <f t="shared" si="790"/>
        <v>2.2094444444444434</v>
      </c>
      <c r="CC55" s="4">
        <f t="shared" si="790"/>
        <v>2.460000000000008</v>
      </c>
      <c r="CD55" s="4">
        <f t="shared" si="790"/>
        <v>3.1400000000000006</v>
      </c>
      <c r="CE55" s="4">
        <f t="shared" si="790"/>
        <v>5.8655555555555452</v>
      </c>
      <c r="CF55" s="4">
        <f t="shared" si="790"/>
        <v>6.5950000000000131</v>
      </c>
      <c r="CG55" s="4">
        <f t="shared" si="790"/>
        <v>5.7183333333333479</v>
      </c>
      <c r="CH55" s="4">
        <f t="shared" si="790"/>
        <v>6.1227777777777845</v>
      </c>
      <c r="CI55" s="4">
        <f t="shared" si="790"/>
        <v>5.730000000000004</v>
      </c>
      <c r="CJ55" s="4">
        <f t="shared" si="790"/>
        <v>6.0388888888888914</v>
      </c>
      <c r="CK55" s="4">
        <f t="shared" si="790"/>
        <v>4.4788888888888749</v>
      </c>
      <c r="CL55" s="4">
        <f t="shared" si="790"/>
        <v>2.5294444444444437</v>
      </c>
      <c r="CM55" s="4">
        <f t="shared" si="790"/>
        <v>3.1777777777777914</v>
      </c>
      <c r="CN55" s="4">
        <f t="shared" si="790"/>
        <v>3.482777777777784</v>
      </c>
      <c r="CO55" s="4">
        <f t="shared" si="790"/>
        <v>4.4883333333333297</v>
      </c>
      <c r="CP55" s="4">
        <f t="shared" si="790"/>
        <v>4.1794444444444565</v>
      </c>
      <c r="CQ55" s="4">
        <f t="shared" si="790"/>
        <v>3.8261111111111035</v>
      </c>
      <c r="CR55" s="4">
        <f t="shared" si="790"/>
        <v>3.9350000000000023</v>
      </c>
      <c r="CS55" s="4">
        <f t="shared" si="790"/>
        <v>3.5844444444444576</v>
      </c>
      <c r="CT55" s="4">
        <f t="shared" si="790"/>
        <v>4.3827777777777754</v>
      </c>
      <c r="CU55" s="4">
        <f t="shared" si="790"/>
        <v>3.7605555555555554</v>
      </c>
      <c r="CV55" s="4">
        <f t="shared" si="790"/>
        <v>4.3272222222222325</v>
      </c>
      <c r="CW55" s="4">
        <f t="shared" si="790"/>
        <v>5.5544444444444565</v>
      </c>
      <c r="CX55" s="4">
        <f t="shared" si="790"/>
        <v>5.6338888888888903</v>
      </c>
      <c r="CY55" s="4">
        <f t="shared" si="790"/>
        <v>3.153333333333336</v>
      </c>
      <c r="CZ55" s="4">
        <f t="shared" si="790"/>
        <v>2.6000000000000085</v>
      </c>
      <c r="DA55" s="4">
        <f t="shared" si="790"/>
        <v>2.8299999999999983</v>
      </c>
      <c r="DB55" s="4">
        <f t="shared" si="790"/>
        <v>3.6372222222222206</v>
      </c>
      <c r="DC55" s="4">
        <f t="shared" si="790"/>
        <v>3.6588888888888818</v>
      </c>
      <c r="DD55" s="4">
        <f t="shared" si="790"/>
        <v>2.9066666666666663</v>
      </c>
      <c r="DE55" s="4">
        <f t="shared" si="790"/>
        <v>4.0266666666666708</v>
      </c>
      <c r="DF55" s="4">
        <f t="shared" si="790"/>
        <v>2.1194444444444542</v>
      </c>
      <c r="DG55" s="4">
        <f t="shared" si="790"/>
        <v>3.0622222222222177</v>
      </c>
      <c r="DH55" s="4">
        <f t="shared" si="790"/>
        <v>1.153333333333336</v>
      </c>
      <c r="DI55" s="4">
        <f t="shared" si="790"/>
        <v>1.7455555555555549</v>
      </c>
      <c r="DJ55" s="4">
        <f t="shared" si="790"/>
        <v>3.7027777777777828</v>
      </c>
      <c r="DK55" s="4">
        <f t="shared" si="790"/>
        <v>3.0666666666666629</v>
      </c>
      <c r="DL55" s="4">
        <f t="shared" si="790"/>
        <v>2.6027777777777743</v>
      </c>
      <c r="DM55" s="4">
        <f t="shared" si="790"/>
        <v>5.6688888888888869</v>
      </c>
      <c r="DN55" s="4">
        <f t="shared" si="790"/>
        <v>7.0216666666666612</v>
      </c>
      <c r="DO55" s="4">
        <f t="shared" si="790"/>
        <v>3.1450000000000102</v>
      </c>
      <c r="DP55" s="4">
        <f t="shared" si="790"/>
        <v>-2.3900000000000148</v>
      </c>
      <c r="DQ55" s="4">
        <f t="shared" si="790"/>
        <v>-6.1044444444444537</v>
      </c>
      <c r="DR55" s="4">
        <f t="shared" si="790"/>
        <v>-5.2222222222222285</v>
      </c>
      <c r="DS55" s="4">
        <f t="shared" si="790"/>
        <v>-4.1044444444444252</v>
      </c>
      <c r="DT55" s="4">
        <f t="shared" si="790"/>
        <v>-4.903333333333336</v>
      </c>
      <c r="DU55" s="4">
        <f t="shared" si="790"/>
        <v>-8.8905555555555509</v>
      </c>
      <c r="DV55" s="4">
        <f t="shared" si="790"/>
        <v>-11.642222222222216</v>
      </c>
      <c r="DW55" s="4">
        <f t="shared" si="790"/>
        <v>-12.382222222222239</v>
      </c>
      <c r="DX55" s="4">
        <f t="shared" ref="DX55:EC55" si="791">DX14/9-DX$25</f>
        <v>-10.319444444444443</v>
      </c>
      <c r="DY55" s="4">
        <f t="shared" si="791"/>
        <v>-12.754444444444445</v>
      </c>
      <c r="DZ55" s="4">
        <f t="shared" si="791"/>
        <v>-17.948888888888888</v>
      </c>
      <c r="EA55" s="4">
        <f t="shared" si="791"/>
        <v>-18.075555555555567</v>
      </c>
      <c r="EB55" s="4">
        <f t="shared" si="791"/>
        <v>-29.189444444444447</v>
      </c>
      <c r="EC55" s="4">
        <f t="shared" si="791"/>
        <v>-27.398333333333326</v>
      </c>
      <c r="ED55" s="4">
        <f t="shared" ref="ED55" si="792">ED14/9-ED$25</f>
        <v>-19.043333333333337</v>
      </c>
      <c r="EE55" s="4">
        <f t="shared" ref="EE55:EK55" si="793">EE14/9-EE$25</f>
        <v>-14.507777777777761</v>
      </c>
      <c r="EF55" s="4">
        <f t="shared" si="793"/>
        <v>-12.651111111111106</v>
      </c>
      <c r="EG55" s="4">
        <f t="shared" si="793"/>
        <v>-14.666666666666671</v>
      </c>
      <c r="EH55" s="4">
        <f t="shared" si="793"/>
        <v>-18.758888888888876</v>
      </c>
      <c r="EI55" s="4">
        <f t="shared" si="793"/>
        <v>-22.223333333333329</v>
      </c>
      <c r="EJ55" s="4">
        <f t="shared" si="793"/>
        <v>-17.187777777777782</v>
      </c>
      <c r="EK55" s="4">
        <f t="shared" si="793"/>
        <v>-20.524444444444441</v>
      </c>
      <c r="EL55" s="4">
        <f t="shared" ref="EL55:EM55" si="794">EL14/9-EL$25</f>
        <v>-19.712222222222223</v>
      </c>
      <c r="EM55" s="4">
        <f t="shared" si="794"/>
        <v>-27.401111111111121</v>
      </c>
      <c r="EN55" s="4">
        <f t="shared" ref="EN55:EO55" si="795">EN14/9-EN$25</f>
        <v>-21.282222222222231</v>
      </c>
      <c r="EO55" s="4">
        <f t="shared" si="795"/>
        <v>-20.62777777777778</v>
      </c>
      <c r="EP55" s="4">
        <f t="shared" ref="EP55:EQ55" si="796">EP14/9-EP$25</f>
        <v>-18.862222222222229</v>
      </c>
      <c r="EQ55" s="4">
        <f t="shared" si="796"/>
        <v>-15.36</v>
      </c>
      <c r="ER55" s="4">
        <f t="shared" ref="ER55:ES55" si="797">ER14/9-ER$25</f>
        <v>-14.181111111111107</v>
      </c>
      <c r="ES55" s="4">
        <f t="shared" si="797"/>
        <v>-14.441111111111113</v>
      </c>
      <c r="ET55" s="4">
        <f t="shared" ref="ET55:EU55" si="798">ET14/9-ET$25</f>
        <v>-17.077777777777769</v>
      </c>
      <c r="EU55" s="4">
        <f t="shared" si="798"/>
        <v>-16.501666666666665</v>
      </c>
      <c r="EV55" s="4">
        <f t="shared" ref="EV55" si="799">EV14/9-EV$25</f>
        <v>-16.943888888888878</v>
      </c>
      <c r="EW55" s="4">
        <f t="shared" ref="EW55:EX55" si="800">EW14/9-EW$25</f>
        <v>-16.895555555555561</v>
      </c>
      <c r="EX55" s="4">
        <f t="shared" si="800"/>
        <v>-13.99111111111111</v>
      </c>
      <c r="EY55" s="4">
        <f t="shared" ref="EY55:EZ55" si="801">EY14/9-EY$25</f>
        <v>-7.4055555555555515</v>
      </c>
      <c r="EZ55" s="4">
        <f t="shared" si="801"/>
        <v>-10.018888888888881</v>
      </c>
      <c r="FA55" s="4">
        <f t="shared" ref="FA55" si="802">FA14/9-FA$25</f>
        <v>-13.766666666666666</v>
      </c>
      <c r="FB55" s="4">
        <f t="shared" ref="FB55:FC55" si="803">FB14/9-FB$25</f>
        <v>-10.948888888888895</v>
      </c>
      <c r="FC55" s="4">
        <f t="shared" si="803"/>
        <v>-14.161111111111111</v>
      </c>
      <c r="FD55" s="4">
        <f t="shared" ref="FD55:FE55" si="804">FD14/9-FD$25</f>
        <v>-12.842222222222219</v>
      </c>
      <c r="FE55" s="4">
        <f t="shared" si="804"/>
        <v>-13.442222222222227</v>
      </c>
      <c r="FF55" s="4">
        <f t="shared" ref="FF55:FG55" si="805">FF14/9-FF$25</f>
        <v>-9.3544444444444395</v>
      </c>
      <c r="FG55" s="4">
        <f t="shared" si="805"/>
        <v>-4.6500000000000057</v>
      </c>
      <c r="FH55" s="4">
        <f t="shared" ref="FH55:FI55" si="806">FH14/9-FH$25</f>
        <v>-5.9361111111111029</v>
      </c>
      <c r="FI55" s="4">
        <f t="shared" si="806"/>
        <v>-5.6899999999999977</v>
      </c>
      <c r="FJ55" s="4">
        <f t="shared" ref="FJ55:FK55" si="807">FJ14/9-FJ$25</f>
        <v>-1.0416666666666714</v>
      </c>
      <c r="FK55" s="4">
        <f t="shared" si="807"/>
        <v>-2.7972222222222314</v>
      </c>
      <c r="FL55" s="4">
        <f t="shared" ref="FL55" si="808">FL14/9-FL$25</f>
        <v>-4.6933333333333422</v>
      </c>
      <c r="FM55" s="4">
        <f t="shared" ref="FM55:FN55" si="809">FM14/9-FM$25</f>
        <v>-3.8155555555555623</v>
      </c>
      <c r="FN55" s="4">
        <f t="shared" si="809"/>
        <v>-3.1199999999999903</v>
      </c>
      <c r="FO55" s="4">
        <f t="shared" ref="FO55:FP55" si="810">FO14/9-FO$25</f>
        <v>-5.4100000000000108</v>
      </c>
      <c r="FP55" s="4">
        <f t="shared" si="810"/>
        <v>-5.6444444444444386</v>
      </c>
      <c r="FQ55" s="4">
        <f t="shared" ref="FQ55:FV55" si="811">FQ14/9-FQ$25</f>
        <v>-4.031111111111116</v>
      </c>
      <c r="FR55" s="4">
        <f t="shared" si="811"/>
        <v>-7.8072222222222223</v>
      </c>
      <c r="FS55" s="4">
        <f t="shared" si="811"/>
        <v>-9.8738888888888852</v>
      </c>
      <c r="FT55" s="4">
        <f t="shared" si="811"/>
        <v>-9.7694444444444599</v>
      </c>
      <c r="FU55" s="4">
        <f t="shared" si="811"/>
        <v>-7.7849999999999966</v>
      </c>
      <c r="FV55" s="4">
        <f t="shared" si="811"/>
        <v>-8.9155555555555637</v>
      </c>
      <c r="FW55" s="4">
        <f t="shared" ref="FW55:FX55" si="812">FW14/9-FW$25</f>
        <v>-7.4644444444444389</v>
      </c>
      <c r="FX55" s="4">
        <f t="shared" si="812"/>
        <v>-5.971666666666664</v>
      </c>
      <c r="FY55" s="4">
        <f t="shared" ref="FY55:FZ55" si="813">FY14/9-FY$25</f>
        <v>-6.5122222222222206</v>
      </c>
      <c r="FZ55" s="4">
        <f t="shared" si="813"/>
        <v>-5.9466666666666725</v>
      </c>
      <c r="GA55" s="4">
        <f t="shared" ref="GA55:GB55" si="814">GA14/9-GA$25</f>
        <v>-5.2877777777777766</v>
      </c>
      <c r="GB55" s="4">
        <f t="shared" si="814"/>
        <v>-8.5161111111111083</v>
      </c>
      <c r="GC55" s="4">
        <f t="shared" ref="GC55:GD55" si="815">GC14/9-GC$25</f>
        <v>-11.120000000000005</v>
      </c>
      <c r="GD55" s="4">
        <f t="shared" si="815"/>
        <v>-11.81444444444444</v>
      </c>
      <c r="GE55" s="4">
        <f t="shared" ref="GE55:GF55" si="816">GE14/9-GE$25</f>
        <v>-9.4350000000000023</v>
      </c>
      <c r="GF55" s="4">
        <f t="shared" si="816"/>
        <v>-7.9666666666666686</v>
      </c>
      <c r="GG55" s="4">
        <f t="shared" ref="GG55:GH55" si="817">GG14/9-GG$25</f>
        <v>-7.1216666666666626</v>
      </c>
      <c r="GH55" s="4">
        <f t="shared" si="817"/>
        <v>-6.0800000000000054</v>
      </c>
      <c r="GI55" s="102">
        <f t="shared" si="700"/>
        <v>3.7380357142857159</v>
      </c>
      <c r="GJ55" s="93">
        <f t="shared" si="701"/>
        <v>-13.009903846153843</v>
      </c>
      <c r="GK55" s="93">
        <f t="shared" si="732"/>
        <v>-7.8566049382716061</v>
      </c>
    </row>
    <row r="56" spans="3:193" ht="30" x14ac:dyDescent="0.25">
      <c r="C56" s="20" t="s">
        <v>88</v>
      </c>
      <c r="D56" s="21" t="s">
        <v>86</v>
      </c>
      <c r="E56" s="18">
        <f t="shared" ref="E56:BP58" si="818">E15-E$25</f>
        <v>8.5100000000000051</v>
      </c>
      <c r="F56" s="18">
        <f t="shared" si="818"/>
        <v>8.470000000000006</v>
      </c>
      <c r="G56" s="18">
        <f t="shared" si="818"/>
        <v>9.9399999999999977</v>
      </c>
      <c r="H56" s="18">
        <f t="shared" si="818"/>
        <v>-5.4399999999999977</v>
      </c>
      <c r="I56" s="18">
        <f t="shared" si="818"/>
        <v>-4.9600000000000009</v>
      </c>
      <c r="J56" s="18">
        <f t="shared" si="818"/>
        <v>-8.7700000000000014</v>
      </c>
      <c r="K56" s="18">
        <f t="shared" si="818"/>
        <v>-6.09</v>
      </c>
      <c r="L56" s="18">
        <f t="shared" si="818"/>
        <v>-0.89999999999999858</v>
      </c>
      <c r="M56" s="18">
        <f t="shared" si="818"/>
        <v>0.72999999999999954</v>
      </c>
      <c r="N56" s="18">
        <f t="shared" si="818"/>
        <v>-1.1899999999999995</v>
      </c>
      <c r="O56" s="18">
        <f t="shared" si="818"/>
        <v>4.7000000000000011</v>
      </c>
      <c r="P56" s="18">
        <f t="shared" si="818"/>
        <v>5.4699999999999989</v>
      </c>
      <c r="Q56" s="18">
        <f t="shared" si="818"/>
        <v>4.0600000000000005</v>
      </c>
      <c r="R56" s="18">
        <f t="shared" si="818"/>
        <v>8.2490000000000023</v>
      </c>
      <c r="S56" s="18">
        <f t="shared" si="818"/>
        <v>11.919999999999998</v>
      </c>
      <c r="T56" s="18">
        <f t="shared" si="818"/>
        <v>12.690000000000001</v>
      </c>
      <c r="U56" s="18">
        <f t="shared" si="818"/>
        <v>10.710000000000004</v>
      </c>
      <c r="V56" s="18">
        <f t="shared" si="818"/>
        <v>11.27</v>
      </c>
      <c r="W56" s="18">
        <f t="shared" si="818"/>
        <v>13.970000000000002</v>
      </c>
      <c r="X56" s="18">
        <f t="shared" si="818"/>
        <v>9.1899999999999977</v>
      </c>
      <c r="Y56" s="18">
        <f t="shared" si="818"/>
        <v>9.68</v>
      </c>
      <c r="Z56" s="18">
        <f t="shared" si="818"/>
        <v>11.759999999999998</v>
      </c>
      <c r="AA56" s="18">
        <f t="shared" si="818"/>
        <v>9.2999999999999972</v>
      </c>
      <c r="AB56" s="18">
        <f t="shared" si="818"/>
        <v>9.1499999999999986</v>
      </c>
      <c r="AC56" s="18">
        <f t="shared" si="818"/>
        <v>8.240000000000002</v>
      </c>
      <c r="AD56" s="18">
        <f t="shared" si="818"/>
        <v>5.230000000000004</v>
      </c>
      <c r="AE56" s="18">
        <f t="shared" si="818"/>
        <v>3.6300000000000026</v>
      </c>
      <c r="AF56" s="18">
        <f t="shared" si="818"/>
        <v>7.1300000000000026</v>
      </c>
      <c r="AG56" s="18">
        <f t="shared" si="818"/>
        <v>8.0599999999999952</v>
      </c>
      <c r="AH56" s="18">
        <f t="shared" si="818"/>
        <v>9.82</v>
      </c>
      <c r="AI56" s="18">
        <f t="shared" si="818"/>
        <v>8.1899999999999977</v>
      </c>
      <c r="AJ56" s="18">
        <f t="shared" si="818"/>
        <v>9.68</v>
      </c>
      <c r="AK56" s="18">
        <f t="shared" si="818"/>
        <v>10.399999999999999</v>
      </c>
      <c r="AL56" s="18">
        <f t="shared" si="818"/>
        <v>10.730000000000004</v>
      </c>
      <c r="AM56" s="18">
        <f t="shared" si="818"/>
        <v>10.039999999999999</v>
      </c>
      <c r="AN56" s="18">
        <f t="shared" si="818"/>
        <v>10.93</v>
      </c>
      <c r="AO56" s="19">
        <f t="shared" si="818"/>
        <v>10.100000000000001</v>
      </c>
      <c r="AP56" s="19">
        <f t="shared" si="818"/>
        <v>9.0200000000000031</v>
      </c>
      <c r="AQ56" s="18">
        <f t="shared" si="818"/>
        <v>7.3399999999999963</v>
      </c>
      <c r="AR56" s="19">
        <f t="shared" si="818"/>
        <v>6.43</v>
      </c>
      <c r="AS56" s="19">
        <f t="shared" si="818"/>
        <v>6.620000000000001</v>
      </c>
      <c r="AT56" s="19">
        <f t="shared" si="818"/>
        <v>7.8300000000000054</v>
      </c>
      <c r="AU56" s="19">
        <f t="shared" si="818"/>
        <v>6.8399999999999963</v>
      </c>
      <c r="AV56" s="19">
        <f t="shared" si="818"/>
        <v>6.32</v>
      </c>
      <c r="AW56" s="19">
        <f t="shared" si="818"/>
        <v>6.9399999999999977</v>
      </c>
      <c r="AX56" s="19">
        <f t="shared" si="818"/>
        <v>6.3599999999999994</v>
      </c>
      <c r="AY56" s="19">
        <f t="shared" si="818"/>
        <v>7.2800000000000011</v>
      </c>
      <c r="AZ56" s="19">
        <f t="shared" si="818"/>
        <v>6.7899999999999991</v>
      </c>
      <c r="BA56" s="19">
        <f t="shared" si="818"/>
        <v>7.8500000000000014</v>
      </c>
      <c r="BB56" s="19">
        <f t="shared" si="818"/>
        <v>7.8000000000000043</v>
      </c>
      <c r="BC56" s="19">
        <f t="shared" si="818"/>
        <v>8.1200000000000045</v>
      </c>
      <c r="BD56" s="19">
        <f t="shared" si="818"/>
        <v>7.740000000000002</v>
      </c>
      <c r="BE56" s="19">
        <f t="shared" si="818"/>
        <v>7.93</v>
      </c>
      <c r="BF56" s="19">
        <f t="shared" si="818"/>
        <v>6.5900000000000034</v>
      </c>
      <c r="BG56" s="19">
        <f t="shared" si="818"/>
        <v>7.6000000000000014</v>
      </c>
      <c r="BH56" s="19">
        <f t="shared" si="818"/>
        <v>8.759999999999998</v>
      </c>
      <c r="BI56" s="19">
        <f t="shared" si="818"/>
        <v>7.0600000000000023</v>
      </c>
      <c r="BJ56" s="19">
        <f t="shared" si="818"/>
        <v>8.8900000000000077</v>
      </c>
      <c r="BK56" s="19">
        <f t="shared" si="818"/>
        <v>9.9499999999999957</v>
      </c>
      <c r="BL56" s="19">
        <f t="shared" si="818"/>
        <v>9.4299999999999926</v>
      </c>
      <c r="BM56" s="19">
        <f t="shared" si="818"/>
        <v>11.799999999999997</v>
      </c>
      <c r="BN56" s="4">
        <f t="shared" si="818"/>
        <v>12.909999999999997</v>
      </c>
      <c r="BO56" s="4">
        <f t="shared" si="818"/>
        <v>12.579999999999998</v>
      </c>
      <c r="BP56" s="4">
        <f t="shared" si="818"/>
        <v>15.239999999999995</v>
      </c>
      <c r="BQ56" s="4">
        <f t="shared" ref="BQ56:DW57" si="819">BQ15-BQ$25</f>
        <v>14.719999999999992</v>
      </c>
      <c r="BR56" s="4">
        <f t="shared" si="819"/>
        <v>15.170000000000002</v>
      </c>
      <c r="BS56" s="4">
        <f t="shared" si="819"/>
        <v>13.590000000000003</v>
      </c>
      <c r="BT56" s="4">
        <f t="shared" si="819"/>
        <v>14.420000000000002</v>
      </c>
      <c r="BU56" s="4">
        <f t="shared" si="819"/>
        <v>14.810000000000002</v>
      </c>
      <c r="BV56" s="4">
        <f t="shared" si="819"/>
        <v>13.800000000000004</v>
      </c>
      <c r="BW56" s="4">
        <f t="shared" si="819"/>
        <v>11.57</v>
      </c>
      <c r="BX56" s="4">
        <f t="shared" si="819"/>
        <v>12.140000000000008</v>
      </c>
      <c r="BY56" s="4">
        <f t="shared" si="819"/>
        <v>12.099999999999994</v>
      </c>
      <c r="BZ56" s="4">
        <f t="shared" si="819"/>
        <v>11.049999999999997</v>
      </c>
      <c r="CA56" s="4">
        <f t="shared" si="819"/>
        <v>12.170000000000002</v>
      </c>
      <c r="CB56" s="4">
        <f t="shared" si="819"/>
        <v>11.810000000000002</v>
      </c>
      <c r="CC56" s="4">
        <f t="shared" si="819"/>
        <v>12.11</v>
      </c>
      <c r="CD56" s="4">
        <f t="shared" si="819"/>
        <v>13.180000000000007</v>
      </c>
      <c r="CE56" s="4">
        <f t="shared" si="819"/>
        <v>16.64</v>
      </c>
      <c r="CF56" s="4">
        <f t="shared" si="819"/>
        <v>16.269999999999996</v>
      </c>
      <c r="CG56" s="4">
        <f t="shared" si="819"/>
        <v>15.070000000000007</v>
      </c>
      <c r="CH56" s="4">
        <f t="shared" si="819"/>
        <v>15.340000000000003</v>
      </c>
      <c r="CI56" s="4">
        <f t="shared" si="819"/>
        <v>15.25</v>
      </c>
      <c r="CJ56" s="4">
        <f t="shared" si="819"/>
        <v>15.060000000000002</v>
      </c>
      <c r="CK56" s="4">
        <f t="shared" si="819"/>
        <v>14.309999999999988</v>
      </c>
      <c r="CL56" s="4">
        <f t="shared" si="819"/>
        <v>11.860000000000007</v>
      </c>
      <c r="CM56" s="4">
        <f t="shared" si="819"/>
        <v>11.540000000000006</v>
      </c>
      <c r="CN56" s="4">
        <f t="shared" si="819"/>
        <v>12.170000000000002</v>
      </c>
      <c r="CO56" s="4">
        <f t="shared" si="819"/>
        <v>11.839999999999989</v>
      </c>
      <c r="CP56" s="4">
        <f t="shared" si="819"/>
        <v>11.650000000000006</v>
      </c>
      <c r="CQ56" s="4">
        <f t="shared" si="819"/>
        <v>12.230000000000004</v>
      </c>
      <c r="CR56" s="4">
        <f t="shared" si="819"/>
        <v>13.209999999999994</v>
      </c>
      <c r="CS56" s="4">
        <f t="shared" si="819"/>
        <v>13.680000000000007</v>
      </c>
      <c r="CT56" s="4">
        <f t="shared" si="819"/>
        <v>17.060000000000002</v>
      </c>
      <c r="CU56" s="4">
        <f t="shared" si="819"/>
        <v>20.120000000000005</v>
      </c>
      <c r="CV56" s="4">
        <f t="shared" si="819"/>
        <v>19.990000000000009</v>
      </c>
      <c r="CW56" s="4">
        <f t="shared" si="819"/>
        <v>19.269999999999996</v>
      </c>
      <c r="CX56" s="4">
        <f t="shared" si="819"/>
        <v>16.200000000000003</v>
      </c>
      <c r="CY56" s="4">
        <f t="shared" si="819"/>
        <v>13.320000000000007</v>
      </c>
      <c r="CZ56" s="4">
        <f t="shared" si="819"/>
        <v>10.189999999999998</v>
      </c>
      <c r="DA56" s="4">
        <f t="shared" si="819"/>
        <v>12.269999999999996</v>
      </c>
      <c r="DB56" s="4">
        <f t="shared" si="819"/>
        <v>15.689999999999998</v>
      </c>
      <c r="DC56" s="4">
        <f t="shared" si="819"/>
        <v>14.489999999999995</v>
      </c>
      <c r="DD56" s="4">
        <f t="shared" si="819"/>
        <v>15.14</v>
      </c>
      <c r="DE56" s="4">
        <f t="shared" si="819"/>
        <v>14.379999999999995</v>
      </c>
      <c r="DF56" s="4">
        <f t="shared" si="819"/>
        <v>14.590000000000003</v>
      </c>
      <c r="DG56" s="4">
        <f t="shared" si="819"/>
        <v>14.700000000000003</v>
      </c>
      <c r="DH56" s="4">
        <f t="shared" si="819"/>
        <v>13.930000000000007</v>
      </c>
      <c r="DI56" s="4">
        <f t="shared" si="819"/>
        <v>16.64</v>
      </c>
      <c r="DJ56" s="4">
        <f t="shared" si="819"/>
        <v>18.260000000000005</v>
      </c>
      <c r="DK56" s="4">
        <f t="shared" si="819"/>
        <v>19.810000000000002</v>
      </c>
      <c r="DL56" s="4">
        <f t="shared" si="819"/>
        <v>18.730000000000004</v>
      </c>
      <c r="DM56" s="4">
        <f t="shared" si="819"/>
        <v>20.339999999999989</v>
      </c>
      <c r="DN56" s="4">
        <f t="shared" si="819"/>
        <v>22.740000000000009</v>
      </c>
      <c r="DO56" s="4">
        <f t="shared" si="819"/>
        <v>20.980000000000004</v>
      </c>
      <c r="DP56" s="4">
        <f t="shared" si="819"/>
        <v>23.019999999999996</v>
      </c>
      <c r="DQ56" s="4">
        <f>DQ15-DQ$25</f>
        <v>17.909999999999997</v>
      </c>
      <c r="DR56" s="4">
        <f t="shared" si="819"/>
        <v>19.28</v>
      </c>
      <c r="DS56" s="4">
        <f t="shared" si="819"/>
        <v>19.63000000000001</v>
      </c>
      <c r="DT56" s="4">
        <f t="shared" si="819"/>
        <v>19.799999999999997</v>
      </c>
      <c r="DU56" s="4">
        <f t="shared" si="819"/>
        <v>25.349999999999994</v>
      </c>
      <c r="DV56" s="4">
        <f t="shared" si="819"/>
        <v>24.810000000000002</v>
      </c>
      <c r="DW56" s="4">
        <f t="shared" si="819"/>
        <v>31.53</v>
      </c>
      <c r="DX56" s="4">
        <f t="shared" si="702"/>
        <v>34.25</v>
      </c>
      <c r="DY56" s="4">
        <f t="shared" si="702"/>
        <v>47.099999999999994</v>
      </c>
      <c r="DZ56" s="4">
        <f t="shared" ref="DZ56:EA56" si="820">DZ15-DZ$25</f>
        <v>40.909999999999997</v>
      </c>
      <c r="EA56" s="4">
        <f t="shared" si="820"/>
        <v>42.409999999999982</v>
      </c>
      <c r="EB56" s="4">
        <f t="shared" ref="EB56:EC56" si="821">EB15-EB$25</f>
        <v>43.059999999999988</v>
      </c>
      <c r="EC56" s="4">
        <f t="shared" si="821"/>
        <v>40.02000000000001</v>
      </c>
      <c r="ED56" s="4">
        <f t="shared" ref="ED56" si="822">ED15-ED$25</f>
        <v>46.559999999999988</v>
      </c>
      <c r="EE56" s="4">
        <f t="shared" ref="EE56:EF62" si="823">EE15-EE$25</f>
        <v>40.480000000000018</v>
      </c>
      <c r="EF56" s="4">
        <f t="shared" si="823"/>
        <v>22.430000000000007</v>
      </c>
      <c r="EG56" s="4">
        <f t="shared" ref="EG56:EH56" si="824">EG15-EG$25</f>
        <v>13.219999999999999</v>
      </c>
      <c r="EH56" s="4">
        <f t="shared" si="824"/>
        <v>5.0600000000000023</v>
      </c>
      <c r="EI56" s="4">
        <f t="shared" ref="EI56:EJ56" si="825">EI15-EI$25</f>
        <v>14.11999999999999</v>
      </c>
      <c r="EJ56" s="4">
        <f t="shared" si="825"/>
        <v>10.64</v>
      </c>
      <c r="EK56" s="4">
        <f t="shared" ref="EK56:EL56" si="826">EK15-EK$25</f>
        <v>17.069999999999993</v>
      </c>
      <c r="EL56" s="4">
        <f t="shared" si="826"/>
        <v>18.86</v>
      </c>
      <c r="EM56" s="4">
        <f t="shared" ref="EM56:EN56" si="827">EM15-EM$25</f>
        <v>12.289999999999992</v>
      </c>
      <c r="EN56" s="4">
        <f t="shared" si="827"/>
        <v>9.8699999999999903</v>
      </c>
      <c r="EO56" s="4">
        <f t="shared" ref="EO56:EP56" si="828">EO15-EO$25</f>
        <v>12.400000000000006</v>
      </c>
      <c r="EP56" s="4">
        <f t="shared" si="828"/>
        <v>2.8599999999999994</v>
      </c>
      <c r="EQ56" s="4">
        <f t="shared" ref="EQ56:ER56" si="829">EQ15-EQ$25</f>
        <v>3.6500000000000057</v>
      </c>
      <c r="ER56" s="4">
        <f t="shared" si="829"/>
        <v>7.5400000000000063</v>
      </c>
      <c r="ES56" s="4">
        <f t="shared" ref="ES56:ET56" si="830">ES15-ES$25</f>
        <v>5.9399999999999977</v>
      </c>
      <c r="ET56" s="4">
        <f t="shared" si="830"/>
        <v>4.8200000000000074</v>
      </c>
      <c r="EU56" s="4">
        <f t="shared" ref="EU56:EV56" si="831">EU15-EU$25</f>
        <v>7.2199999999999989</v>
      </c>
      <c r="EV56" s="4">
        <f t="shared" si="831"/>
        <v>5.019999999999996</v>
      </c>
      <c r="EW56" s="4">
        <f t="shared" ref="EW56:EX58" si="832">EW15-EW$25</f>
        <v>13.059999999999988</v>
      </c>
      <c r="EX56" s="4">
        <f t="shared" si="832"/>
        <v>10.899999999999991</v>
      </c>
      <c r="EY56" s="4">
        <f t="shared" ref="EY56:EZ56" si="833">EY15-EY$25</f>
        <v>12.22999999999999</v>
      </c>
      <c r="EZ56" s="4">
        <f t="shared" si="833"/>
        <v>11.120000000000005</v>
      </c>
      <c r="FA56" s="4">
        <f t="shared" ref="FA56" si="834">FA15-FA$25</f>
        <v>6.2099999999999937</v>
      </c>
      <c r="FB56" s="4">
        <f t="shared" ref="FB56:FC56" si="835">FB15-FB$25</f>
        <v>7.4699999999999989</v>
      </c>
      <c r="FC56" s="4">
        <f t="shared" si="835"/>
        <v>8.6500000000000057</v>
      </c>
      <c r="FD56" s="4">
        <f t="shared" ref="FD56:FE56" si="836">FD15-FD$25</f>
        <v>12.439999999999998</v>
      </c>
      <c r="FE56" s="4">
        <f t="shared" si="836"/>
        <v>15.039999999999992</v>
      </c>
      <c r="FF56" s="4">
        <f t="shared" ref="FF56:FG56" si="837">FF15-FF$25</f>
        <v>14.730000000000004</v>
      </c>
      <c r="FG56" s="4">
        <f t="shared" si="837"/>
        <v>18.599999999999994</v>
      </c>
      <c r="FH56" s="4">
        <f t="shared" ref="FH56:FI56" si="838">FH15-FH$25</f>
        <v>24.88000000000001</v>
      </c>
      <c r="FI56" s="4">
        <f t="shared" si="838"/>
        <v>22.78</v>
      </c>
      <c r="FJ56" s="4">
        <f t="shared" ref="FJ56:FK56" si="839">FJ15-FJ$25</f>
        <v>19.61999999999999</v>
      </c>
      <c r="FK56" s="4">
        <f t="shared" si="839"/>
        <v>18.310000000000002</v>
      </c>
      <c r="FL56" s="4">
        <f t="shared" ref="FL56" si="840">FL15-FL$25</f>
        <v>15.209999999999994</v>
      </c>
      <c r="FM56" s="4">
        <f t="shared" ref="FM56:FN56" si="841">FM15-FM$25</f>
        <v>16.540000000000006</v>
      </c>
      <c r="FN56" s="4">
        <f t="shared" si="841"/>
        <v>17.990000000000009</v>
      </c>
      <c r="FO56" s="4">
        <f t="shared" ref="FO56:FP56" si="842">FO15-FO$25</f>
        <v>19.03</v>
      </c>
      <c r="FP56" s="4">
        <f t="shared" si="842"/>
        <v>20.849999999999994</v>
      </c>
      <c r="FQ56" s="4">
        <f t="shared" ref="FQ56:FR56" si="843">FQ15-FQ$25</f>
        <v>24.929999999999993</v>
      </c>
      <c r="FR56" s="4">
        <f t="shared" si="843"/>
        <v>21.059999999999988</v>
      </c>
      <c r="FS56" s="4">
        <f t="shared" ref="FS56:FT56" si="844">FS15-FS$25</f>
        <v>21.459999999999994</v>
      </c>
      <c r="FT56" s="4">
        <f t="shared" si="844"/>
        <v>19.579999999999998</v>
      </c>
      <c r="FU56" s="4">
        <f t="shared" ref="FU56:FV56" si="845">FU15-FU$25</f>
        <v>16.649999999999991</v>
      </c>
      <c r="FV56" s="4">
        <f t="shared" si="845"/>
        <v>15.049999999999997</v>
      </c>
      <c r="FW56" s="4">
        <f t="shared" ref="FW56:FX56" si="846">FW15-FW$25</f>
        <v>16.599999999999994</v>
      </c>
      <c r="FX56" s="4">
        <f t="shared" si="846"/>
        <v>18.070000000000007</v>
      </c>
      <c r="FY56" s="4">
        <f t="shared" ref="FY56:FZ56" si="847">FY15-FY$25</f>
        <v>22.620000000000005</v>
      </c>
      <c r="FZ56" s="4">
        <f t="shared" si="847"/>
        <v>21.789999999999992</v>
      </c>
      <c r="GA56" s="4">
        <f t="shared" ref="GA56:GB56" si="848">GA15-GA$25</f>
        <v>22.85</v>
      </c>
      <c r="GB56" s="4">
        <f t="shared" si="848"/>
        <v>25.540000000000006</v>
      </c>
      <c r="GC56" s="4">
        <f t="shared" ref="GC56:GD56" si="849">GC15-GC$25</f>
        <v>25.409999999999997</v>
      </c>
      <c r="GD56" s="4">
        <f t="shared" si="849"/>
        <v>24.810000000000002</v>
      </c>
      <c r="GE56" s="4">
        <f t="shared" ref="GE56:GF56" si="850">GE15-GE$25</f>
        <v>25.269999999999996</v>
      </c>
      <c r="GF56" s="4">
        <f t="shared" si="850"/>
        <v>25.629999999999995</v>
      </c>
      <c r="GG56" s="4">
        <f t="shared" ref="GG56:GH56" si="851">GG15-GG$25</f>
        <v>26.53</v>
      </c>
      <c r="GH56" s="4">
        <f t="shared" si="851"/>
        <v>31.039999999999992</v>
      </c>
      <c r="GI56" s="38">
        <f t="shared" si="700"/>
        <v>14.877678571428579</v>
      </c>
      <c r="GJ56" s="38">
        <f t="shared" si="701"/>
        <v>18.687884615384611</v>
      </c>
      <c r="GK56" s="38">
        <f t="shared" si="732"/>
        <v>22.49388888888889</v>
      </c>
    </row>
    <row r="57" spans="3:193" ht="30" x14ac:dyDescent="0.25">
      <c r="C57" s="20" t="s">
        <v>90</v>
      </c>
      <c r="D57" s="21" t="s">
        <v>86</v>
      </c>
      <c r="E57" s="18">
        <f t="shared" si="818"/>
        <v>13.340000000000003</v>
      </c>
      <c r="F57" s="18">
        <f t="shared" si="818"/>
        <v>13.389999999999993</v>
      </c>
      <c r="G57" s="18">
        <f t="shared" si="818"/>
        <v>9.8099999999999952</v>
      </c>
      <c r="H57" s="18">
        <f t="shared" si="818"/>
        <v>3.0100000000000016</v>
      </c>
      <c r="I57" s="18">
        <f t="shared" si="818"/>
        <v>-1.7600000000000016</v>
      </c>
      <c r="J57" s="18">
        <f t="shared" si="818"/>
        <v>-4.2699999999999996</v>
      </c>
      <c r="K57" s="18">
        <f t="shared" si="818"/>
        <v>-0.76999999999999957</v>
      </c>
      <c r="L57" s="18">
        <f t="shared" si="818"/>
        <v>1.9400000000000013</v>
      </c>
      <c r="M57" s="18">
        <f t="shared" si="818"/>
        <v>-2.66</v>
      </c>
      <c r="N57" s="18">
        <f t="shared" si="818"/>
        <v>-3.1199999999999992</v>
      </c>
      <c r="O57" s="18">
        <f t="shared" si="818"/>
        <v>-2.0399999999999991</v>
      </c>
      <c r="P57" s="18">
        <f t="shared" si="818"/>
        <v>-1.3699999999999992</v>
      </c>
      <c r="Q57" s="18">
        <f t="shared" si="818"/>
        <v>-3.5500000000000007</v>
      </c>
      <c r="R57" s="18">
        <f t="shared" si="818"/>
        <v>-1.3709999999999987</v>
      </c>
      <c r="S57" s="18">
        <f t="shared" si="818"/>
        <v>2.3200000000000003</v>
      </c>
      <c r="T57" s="18">
        <f t="shared" si="818"/>
        <v>7.4400000000000013</v>
      </c>
      <c r="U57" s="18">
        <f t="shared" si="818"/>
        <v>9.7000000000000028</v>
      </c>
      <c r="V57" s="18">
        <f t="shared" si="818"/>
        <v>8.8300000000000018</v>
      </c>
      <c r="W57" s="18">
        <f t="shared" si="818"/>
        <v>9.620000000000001</v>
      </c>
      <c r="X57" s="18">
        <f t="shared" si="818"/>
        <v>6.8599999999999994</v>
      </c>
      <c r="Y57" s="18">
        <f t="shared" si="818"/>
        <v>7.0600000000000023</v>
      </c>
      <c r="Z57" s="18">
        <f t="shared" si="818"/>
        <v>6.7800000000000011</v>
      </c>
      <c r="AA57" s="18">
        <f t="shared" si="818"/>
        <v>5.3800000000000026</v>
      </c>
      <c r="AB57" s="18">
        <f t="shared" si="818"/>
        <v>5.32</v>
      </c>
      <c r="AC57" s="18">
        <f t="shared" si="818"/>
        <v>5.3000000000000043</v>
      </c>
      <c r="AD57" s="18">
        <f t="shared" si="818"/>
        <v>4.5200000000000031</v>
      </c>
      <c r="AE57" s="18">
        <f t="shared" si="818"/>
        <v>4.009999999999998</v>
      </c>
      <c r="AF57" s="18">
        <f t="shared" si="818"/>
        <v>2.8000000000000043</v>
      </c>
      <c r="AG57" s="18">
        <f t="shared" si="818"/>
        <v>2.4299999999999997</v>
      </c>
      <c r="AH57" s="18">
        <f t="shared" si="818"/>
        <v>4.2800000000000011</v>
      </c>
      <c r="AI57" s="18">
        <f t="shared" si="818"/>
        <v>2.2800000000000011</v>
      </c>
      <c r="AJ57" s="18">
        <f t="shared" si="818"/>
        <v>1.9199999999999946</v>
      </c>
      <c r="AK57" s="18">
        <f t="shared" si="818"/>
        <v>2.1599999999999966</v>
      </c>
      <c r="AL57" s="18">
        <f t="shared" si="818"/>
        <v>2.6000000000000014</v>
      </c>
      <c r="AM57" s="18">
        <f t="shared" si="818"/>
        <v>3.240000000000002</v>
      </c>
      <c r="AN57" s="18">
        <f t="shared" si="818"/>
        <v>3.1300000000000026</v>
      </c>
      <c r="AO57" s="19">
        <f t="shared" si="818"/>
        <v>5.2800000000000011</v>
      </c>
      <c r="AP57" s="19">
        <f t="shared" si="818"/>
        <v>4.4699999999999989</v>
      </c>
      <c r="AQ57" s="18">
        <f t="shared" si="818"/>
        <v>4.5799999999999983</v>
      </c>
      <c r="AR57" s="19">
        <f t="shared" si="818"/>
        <v>3.730000000000004</v>
      </c>
      <c r="AS57" s="19">
        <f t="shared" si="818"/>
        <v>5.59</v>
      </c>
      <c r="AT57" s="19">
        <f t="shared" si="818"/>
        <v>6.1500000000000057</v>
      </c>
      <c r="AU57" s="19">
        <f t="shared" si="818"/>
        <v>5.5599999999999952</v>
      </c>
      <c r="AV57" s="19">
        <f t="shared" si="818"/>
        <v>6.8000000000000043</v>
      </c>
      <c r="AW57" s="19">
        <f t="shared" si="818"/>
        <v>8.4799999999999969</v>
      </c>
      <c r="AX57" s="19">
        <f t="shared" si="818"/>
        <v>7.93</v>
      </c>
      <c r="AY57" s="19">
        <f t="shared" si="818"/>
        <v>7.1400000000000006</v>
      </c>
      <c r="AZ57" s="19">
        <f t="shared" si="818"/>
        <v>7.279999999999994</v>
      </c>
      <c r="BA57" s="19">
        <f t="shared" si="818"/>
        <v>8.0600000000000023</v>
      </c>
      <c r="BB57" s="19">
        <f t="shared" si="818"/>
        <v>7.8599999999999994</v>
      </c>
      <c r="BC57" s="19">
        <f t="shared" si="818"/>
        <v>7.75</v>
      </c>
      <c r="BD57" s="19">
        <f t="shared" si="818"/>
        <v>5.9000000000000057</v>
      </c>
      <c r="BE57" s="19">
        <f t="shared" si="818"/>
        <v>6.6499999999999986</v>
      </c>
      <c r="BF57" s="19">
        <f t="shared" si="818"/>
        <v>6.07</v>
      </c>
      <c r="BG57" s="19">
        <f t="shared" si="818"/>
        <v>5.3100000000000023</v>
      </c>
      <c r="BH57" s="19">
        <f t="shared" si="818"/>
        <v>6.240000000000002</v>
      </c>
      <c r="BI57" s="19">
        <f t="shared" si="818"/>
        <v>5.93</v>
      </c>
      <c r="BJ57" s="19">
        <f t="shared" si="818"/>
        <v>7.1199999999999974</v>
      </c>
      <c r="BK57" s="19">
        <f t="shared" si="818"/>
        <v>6.1100000000000065</v>
      </c>
      <c r="BL57" s="19">
        <f t="shared" si="818"/>
        <v>5.2199999999999989</v>
      </c>
      <c r="BM57" s="19">
        <f t="shared" si="818"/>
        <v>4.7999999999999972</v>
      </c>
      <c r="BN57" s="4">
        <f t="shared" si="818"/>
        <v>5.93</v>
      </c>
      <c r="BO57" s="4">
        <f t="shared" si="818"/>
        <v>5.07</v>
      </c>
      <c r="BP57" s="4">
        <f t="shared" si="818"/>
        <v>5.1999999999999957</v>
      </c>
      <c r="BQ57" s="4">
        <f t="shared" si="819"/>
        <v>7.0599999999999952</v>
      </c>
      <c r="BR57" s="4">
        <f t="shared" si="819"/>
        <v>8.0400000000000063</v>
      </c>
      <c r="BS57" s="4">
        <f t="shared" si="819"/>
        <v>8.4300000000000068</v>
      </c>
      <c r="BT57" s="4">
        <f t="shared" si="819"/>
        <v>8.6800000000000068</v>
      </c>
      <c r="BU57" s="4">
        <f t="shared" si="819"/>
        <v>9.0600000000000023</v>
      </c>
      <c r="BV57" s="4">
        <f t="shared" si="819"/>
        <v>9.3299999999999912</v>
      </c>
      <c r="BW57" s="4">
        <f t="shared" si="819"/>
        <v>9.4600000000000009</v>
      </c>
      <c r="BX57" s="4">
        <f t="shared" si="819"/>
        <v>8.93</v>
      </c>
      <c r="BY57" s="4">
        <f t="shared" si="819"/>
        <v>8.0600000000000023</v>
      </c>
      <c r="BZ57" s="4">
        <f t="shared" si="819"/>
        <v>8.14</v>
      </c>
      <c r="CA57" s="4">
        <f t="shared" si="819"/>
        <v>8.710000000000008</v>
      </c>
      <c r="CB57" s="4">
        <f t="shared" si="819"/>
        <v>8.1800000000000068</v>
      </c>
      <c r="CC57" s="4">
        <f t="shared" si="819"/>
        <v>8.3400000000000034</v>
      </c>
      <c r="CD57" s="4">
        <f t="shared" si="819"/>
        <v>7.6000000000000085</v>
      </c>
      <c r="CE57" s="4">
        <f t="shared" si="819"/>
        <v>8.36</v>
      </c>
      <c r="CF57" s="4">
        <f t="shared" si="819"/>
        <v>8.3299999999999983</v>
      </c>
      <c r="CG57" s="4">
        <f t="shared" si="819"/>
        <v>7.7000000000000028</v>
      </c>
      <c r="CH57" s="4">
        <f t="shared" si="819"/>
        <v>7.230000000000004</v>
      </c>
      <c r="CI57" s="4">
        <f t="shared" si="819"/>
        <v>7.289999999999992</v>
      </c>
      <c r="CJ57" s="4">
        <f t="shared" si="819"/>
        <v>7.5300000000000011</v>
      </c>
      <c r="CK57" s="4">
        <f t="shared" si="819"/>
        <v>6.269999999999996</v>
      </c>
      <c r="CL57" s="4">
        <f t="shared" si="819"/>
        <v>6.07</v>
      </c>
      <c r="CM57" s="4">
        <f t="shared" si="819"/>
        <v>6.8300000000000125</v>
      </c>
      <c r="CN57" s="4">
        <f t="shared" si="819"/>
        <v>7.769999999999996</v>
      </c>
      <c r="CO57" s="4">
        <f t="shared" si="819"/>
        <v>7.7299999999999898</v>
      </c>
      <c r="CP57" s="4">
        <f t="shared" si="819"/>
        <v>8.1800000000000068</v>
      </c>
      <c r="CQ57" s="4">
        <f t="shared" si="819"/>
        <v>9.5799999999999983</v>
      </c>
      <c r="CR57" s="4">
        <f t="shared" si="819"/>
        <v>11.429999999999993</v>
      </c>
      <c r="CS57" s="4">
        <f t="shared" si="819"/>
        <v>11.469999999999999</v>
      </c>
      <c r="CT57" s="4">
        <f t="shared" si="819"/>
        <v>12.89</v>
      </c>
      <c r="CU57" s="4">
        <f t="shared" si="819"/>
        <v>12.159999999999997</v>
      </c>
      <c r="CV57" s="4">
        <f t="shared" si="819"/>
        <v>11.170000000000002</v>
      </c>
      <c r="CW57" s="4">
        <f t="shared" si="819"/>
        <v>12.150000000000006</v>
      </c>
      <c r="CX57" s="4">
        <f t="shared" si="819"/>
        <v>11.120000000000005</v>
      </c>
      <c r="CY57" s="4">
        <f t="shared" si="819"/>
        <v>9</v>
      </c>
      <c r="CZ57" s="4">
        <f t="shared" si="819"/>
        <v>6.5499999999999972</v>
      </c>
      <c r="DA57" s="4">
        <f t="shared" si="819"/>
        <v>9.9000000000000057</v>
      </c>
      <c r="DB57" s="4">
        <f t="shared" si="819"/>
        <v>10.950000000000003</v>
      </c>
      <c r="DC57" s="4">
        <f t="shared" si="819"/>
        <v>11.289999999999992</v>
      </c>
      <c r="DD57" s="4">
        <f t="shared" si="819"/>
        <v>9.7599999999999909</v>
      </c>
      <c r="DE57" s="4">
        <f t="shared" si="819"/>
        <v>9</v>
      </c>
      <c r="DF57" s="4">
        <f t="shared" si="819"/>
        <v>11.900000000000006</v>
      </c>
      <c r="DG57" s="4">
        <f t="shared" si="819"/>
        <v>14.719999999999999</v>
      </c>
      <c r="DH57" s="4">
        <f t="shared" si="819"/>
        <v>12.540000000000006</v>
      </c>
      <c r="DI57" s="4">
        <f t="shared" si="819"/>
        <v>14.839999999999989</v>
      </c>
      <c r="DJ57" s="4">
        <f t="shared" si="819"/>
        <v>16.990000000000009</v>
      </c>
      <c r="DK57" s="4">
        <f t="shared" si="819"/>
        <v>15.86</v>
      </c>
      <c r="DL57" s="4">
        <f t="shared" si="819"/>
        <v>14.400000000000006</v>
      </c>
      <c r="DM57" s="4">
        <f t="shared" si="819"/>
        <v>15.429999999999993</v>
      </c>
      <c r="DN57" s="4">
        <f t="shared" si="819"/>
        <v>21.14</v>
      </c>
      <c r="DO57" s="4">
        <f t="shared" si="819"/>
        <v>14.810000000000002</v>
      </c>
      <c r="DP57" s="4">
        <f t="shared" si="819"/>
        <v>22.239999999999995</v>
      </c>
      <c r="DQ57" s="4">
        <f t="shared" si="819"/>
        <v>30.61999999999999</v>
      </c>
      <c r="DR57" s="4">
        <f t="shared" si="819"/>
        <v>31.060000000000016</v>
      </c>
      <c r="DS57" s="4">
        <f t="shared" si="819"/>
        <v>23.64</v>
      </c>
      <c r="DT57" s="4">
        <f t="shared" si="819"/>
        <v>31.83</v>
      </c>
      <c r="DU57" s="4">
        <f t="shared" si="819"/>
        <v>28.510000000000005</v>
      </c>
      <c r="DV57" s="4">
        <f t="shared" si="819"/>
        <v>35.550000000000011</v>
      </c>
      <c r="DW57" s="4">
        <f t="shared" si="819"/>
        <v>38.70999999999998</v>
      </c>
      <c r="DX57" s="4">
        <f t="shared" si="702"/>
        <v>31.519999999999982</v>
      </c>
      <c r="DY57" s="4">
        <f t="shared" si="702"/>
        <v>26.810000000000002</v>
      </c>
      <c r="DZ57" s="4">
        <f t="shared" ref="DZ57:EA57" si="852">DZ16-DZ$25</f>
        <v>33.650000000000006</v>
      </c>
      <c r="EA57" s="4">
        <f t="shared" si="852"/>
        <v>51.059999999999988</v>
      </c>
      <c r="EB57" s="4">
        <f t="shared" ref="EB57:EC57" si="853">EB16-EB$25</f>
        <v>53.489999999999995</v>
      </c>
      <c r="EC57" s="4">
        <f t="shared" si="853"/>
        <v>57.710000000000008</v>
      </c>
      <c r="ED57" s="4">
        <f t="shared" ref="ED57" si="854">ED16-ED$25</f>
        <v>57.190000000000012</v>
      </c>
      <c r="EE57" s="4">
        <f t="shared" si="823"/>
        <v>48.75</v>
      </c>
      <c r="EF57" s="4">
        <f t="shared" si="823"/>
        <v>36.36999999999999</v>
      </c>
      <c r="EG57" s="4">
        <f t="shared" ref="EG57:EH57" si="855">EG16-EG$25</f>
        <v>38.28</v>
      </c>
      <c r="EH57" s="4">
        <f t="shared" si="855"/>
        <v>28.120000000000005</v>
      </c>
      <c r="EI57" s="4">
        <f t="shared" ref="EI57:EJ57" si="856">EI16-EI$25</f>
        <v>30.629999999999981</v>
      </c>
      <c r="EJ57" s="4">
        <f t="shared" si="856"/>
        <v>29.519999999999996</v>
      </c>
      <c r="EK57" s="4">
        <f t="shared" ref="EK57:EL57" si="857">EK16-EK$25</f>
        <v>33.19</v>
      </c>
      <c r="EL57" s="4">
        <f t="shared" si="857"/>
        <v>39.210000000000008</v>
      </c>
      <c r="EM57" s="4">
        <f t="shared" ref="EM57:EN57" si="858">EM16-EM$25</f>
        <v>48.540000000000006</v>
      </c>
      <c r="EN57" s="4">
        <f t="shared" si="858"/>
        <v>40.44</v>
      </c>
      <c r="EO57" s="4">
        <f t="shared" ref="EO57:EP57" si="859">EO16-EO$25</f>
        <v>39.840000000000003</v>
      </c>
      <c r="EP57" s="4">
        <f t="shared" si="859"/>
        <v>21.649999999999991</v>
      </c>
      <c r="EQ57" s="4">
        <f t="shared" ref="EQ57:ER57" si="860">EQ16-EQ$25</f>
        <v>25.990000000000009</v>
      </c>
      <c r="ER57" s="4">
        <f t="shared" si="860"/>
        <v>27.03</v>
      </c>
      <c r="ES57" s="4">
        <f t="shared" ref="ES57:ET57" si="861">ES16-ES$25</f>
        <v>39.819999999999993</v>
      </c>
      <c r="ET57" s="4">
        <f t="shared" si="861"/>
        <v>37.910000000000011</v>
      </c>
      <c r="EU57" s="4">
        <f t="shared" ref="EU57:EV57" si="862">EU16-EU$25</f>
        <v>30.540000000000006</v>
      </c>
      <c r="EV57" s="4">
        <f t="shared" si="862"/>
        <v>34.379999999999995</v>
      </c>
      <c r="EW57" s="4">
        <f t="shared" si="832"/>
        <v>35.339999999999989</v>
      </c>
      <c r="EX57" s="4">
        <f t="shared" si="832"/>
        <v>36.97</v>
      </c>
      <c r="EY57" s="4">
        <f t="shared" ref="EY57:EZ57" si="863">EY16-EY$25</f>
        <v>33.899999999999991</v>
      </c>
      <c r="EZ57" s="4">
        <f t="shared" si="863"/>
        <v>30.799999999999997</v>
      </c>
      <c r="FA57" s="4">
        <f t="shared" ref="FA57" si="864">FA16-FA$25</f>
        <v>30.17</v>
      </c>
      <c r="FB57" s="4">
        <f t="shared" ref="FB57:FC57" si="865">FB16-FB$25</f>
        <v>25.839999999999989</v>
      </c>
      <c r="FC57" s="4">
        <f t="shared" si="865"/>
        <v>35.740000000000009</v>
      </c>
      <c r="FD57" s="4">
        <f t="shared" ref="FD57:FE57" si="866">FD16-FD$25</f>
        <v>31.58</v>
      </c>
      <c r="FE57" s="4">
        <f t="shared" si="866"/>
        <v>34.709999999999994</v>
      </c>
      <c r="FF57" s="4">
        <f t="shared" ref="FF57:FG57" si="867">FF16-FF$25</f>
        <v>30.590000000000003</v>
      </c>
      <c r="FG57" s="4">
        <f t="shared" si="867"/>
        <v>35.56</v>
      </c>
      <c r="FH57" s="4">
        <f t="shared" ref="FH57:FI57" si="868">FH16-FH$25</f>
        <v>38.540000000000006</v>
      </c>
      <c r="FI57" s="4">
        <f t="shared" si="868"/>
        <v>39.200000000000003</v>
      </c>
      <c r="FJ57" s="4">
        <f t="shared" ref="FJ57:FK57" si="869">FJ16-FJ$25</f>
        <v>34.44</v>
      </c>
      <c r="FK57" s="4">
        <f t="shared" si="869"/>
        <v>25.060000000000002</v>
      </c>
      <c r="FL57" s="4">
        <f t="shared" ref="FL57" si="870">FL16-FL$25</f>
        <v>21.010000000000005</v>
      </c>
      <c r="FM57" s="4">
        <f t="shared" ref="FM57:FN57" si="871">FM16-FM$25</f>
        <v>21.659999999999997</v>
      </c>
      <c r="FN57" s="4">
        <f t="shared" si="871"/>
        <v>24.690000000000012</v>
      </c>
      <c r="FO57" s="4">
        <f t="shared" ref="FO57:FP57" si="872">FO16-FO$25</f>
        <v>18.97</v>
      </c>
      <c r="FP57" s="4">
        <f t="shared" si="872"/>
        <v>23.14</v>
      </c>
      <c r="FQ57" s="4">
        <f t="shared" ref="FQ57:FR57" si="873">FQ16-FQ$25</f>
        <v>21.67</v>
      </c>
      <c r="FR57" s="4">
        <f t="shared" si="873"/>
        <v>16.899999999999991</v>
      </c>
      <c r="FS57" s="4">
        <f t="shared" ref="FS57:FT57" si="874">FS16-FS$25</f>
        <v>16.259999999999991</v>
      </c>
      <c r="FT57" s="4">
        <f t="shared" si="874"/>
        <v>14.909999999999997</v>
      </c>
      <c r="FU57" s="4">
        <f t="shared" ref="FU57:FV57" si="875">FU16-FU$25</f>
        <v>14.649999999999991</v>
      </c>
      <c r="FV57" s="4">
        <f t="shared" si="875"/>
        <v>13.450000000000003</v>
      </c>
      <c r="FW57" s="4">
        <f t="shared" ref="FW57:FX57" si="876">FW16-FW$25</f>
        <v>16.959999999999994</v>
      </c>
      <c r="FX57" s="4">
        <f t="shared" si="876"/>
        <v>18.820000000000007</v>
      </c>
      <c r="FY57" s="4">
        <f t="shared" ref="FY57:FZ57" si="877">FY16-FY$25</f>
        <v>20.170000000000002</v>
      </c>
      <c r="FZ57" s="4">
        <f t="shared" si="877"/>
        <v>18.079999999999998</v>
      </c>
      <c r="GA57" s="4">
        <f t="shared" ref="GA57:GB57" si="878">GA16-GA$25</f>
        <v>18.690000000000005</v>
      </c>
      <c r="GB57" s="4">
        <f t="shared" si="878"/>
        <v>21.400000000000006</v>
      </c>
      <c r="GC57" s="4">
        <f t="shared" ref="GC57:GD57" si="879">GC16-GC$25</f>
        <v>23.289999999999992</v>
      </c>
      <c r="GD57" s="4">
        <f t="shared" si="879"/>
        <v>23.61</v>
      </c>
      <c r="GE57" s="4">
        <f t="shared" ref="GE57:GF57" si="880">GE16-GE$25</f>
        <v>24.289999999999992</v>
      </c>
      <c r="GF57" s="4">
        <f t="shared" si="880"/>
        <v>25.72999999999999</v>
      </c>
      <c r="GG57" s="4">
        <f t="shared" ref="GG57:GH57" si="881">GG16-GG$25</f>
        <v>26.77000000000001</v>
      </c>
      <c r="GH57" s="4">
        <f t="shared" si="881"/>
        <v>29.67</v>
      </c>
      <c r="GI57" s="38">
        <f t="shared" si="700"/>
        <v>10.02857142857143</v>
      </c>
      <c r="GJ57" s="38">
        <f t="shared" si="701"/>
        <v>34.028269230769233</v>
      </c>
      <c r="GK57" s="38">
        <f>AVERAGE(FQ57:GH57)</f>
        <v>20.295555555555556</v>
      </c>
    </row>
    <row r="58" spans="3:193" ht="30" x14ac:dyDescent="0.25">
      <c r="C58" s="20" t="s">
        <v>92</v>
      </c>
      <c r="D58" s="21" t="s">
        <v>86</v>
      </c>
      <c r="E58" s="18">
        <f t="shared" si="818"/>
        <v>14.540000000000006</v>
      </c>
      <c r="F58" s="18">
        <f t="shared" si="818"/>
        <v>13.93</v>
      </c>
      <c r="G58" s="18">
        <f t="shared" si="818"/>
        <v>13.199999999999996</v>
      </c>
      <c r="H58" s="18">
        <f t="shared" si="818"/>
        <v>12.700000000000003</v>
      </c>
      <c r="I58" s="18">
        <f t="shared" si="818"/>
        <v>8.25</v>
      </c>
      <c r="J58" s="18">
        <f t="shared" si="818"/>
        <v>6.2100000000000009</v>
      </c>
      <c r="K58" s="18">
        <f t="shared" si="818"/>
        <v>7.8999999999999986</v>
      </c>
      <c r="L58" s="18">
        <f t="shared" si="818"/>
        <v>10.34</v>
      </c>
      <c r="M58" s="18">
        <f t="shared" si="818"/>
        <v>6.71</v>
      </c>
      <c r="N58" s="18">
        <f t="shared" si="818"/>
        <v>5.9300000000000015</v>
      </c>
      <c r="O58" s="18">
        <f t="shared" si="818"/>
        <v>8.83</v>
      </c>
      <c r="P58" s="18">
        <f t="shared" si="818"/>
        <v>9.9699999999999989</v>
      </c>
      <c r="Q58" s="18">
        <f t="shared" si="818"/>
        <v>9.02</v>
      </c>
      <c r="R58" s="18">
        <f t="shared" si="818"/>
        <v>8.8090000000000011</v>
      </c>
      <c r="S58" s="18">
        <f t="shared" si="818"/>
        <v>9.9499999999999993</v>
      </c>
      <c r="T58" s="18">
        <f t="shared" si="818"/>
        <v>12.98</v>
      </c>
      <c r="U58" s="18">
        <f t="shared" si="818"/>
        <v>13.48</v>
      </c>
      <c r="V58" s="18">
        <f t="shared" si="818"/>
        <v>13.169999999999998</v>
      </c>
      <c r="W58" s="18">
        <f t="shared" si="818"/>
        <v>13.919999999999998</v>
      </c>
      <c r="X58" s="18">
        <f t="shared" si="818"/>
        <v>11.89</v>
      </c>
      <c r="Y58" s="18">
        <f t="shared" si="818"/>
        <v>12.800000000000004</v>
      </c>
      <c r="Z58" s="18">
        <f t="shared" si="818"/>
        <v>11.939999999999998</v>
      </c>
      <c r="AA58" s="18">
        <f t="shared" si="818"/>
        <v>12.350000000000001</v>
      </c>
      <c r="AB58" s="18">
        <f t="shared" si="818"/>
        <v>11.719999999999999</v>
      </c>
      <c r="AC58" s="18">
        <f t="shared" si="818"/>
        <v>11.850000000000001</v>
      </c>
      <c r="AD58" s="18">
        <f t="shared" si="818"/>
        <v>10.340000000000003</v>
      </c>
      <c r="AE58" s="18">
        <f t="shared" si="818"/>
        <v>9.6600000000000037</v>
      </c>
      <c r="AF58" s="18">
        <f t="shared" si="818"/>
        <v>9.0300000000000011</v>
      </c>
      <c r="AG58" s="18">
        <f t="shared" si="818"/>
        <v>8.6599999999999966</v>
      </c>
      <c r="AH58" s="18">
        <f t="shared" si="818"/>
        <v>9.8400000000000034</v>
      </c>
      <c r="AI58" s="18">
        <f t="shared" si="818"/>
        <v>8.8399999999999963</v>
      </c>
      <c r="AJ58" s="18">
        <f t="shared" si="818"/>
        <v>7.9699999999999989</v>
      </c>
      <c r="AK58" s="18">
        <f t="shared" si="818"/>
        <v>7.1099999999999994</v>
      </c>
      <c r="AL58" s="18">
        <f t="shared" si="818"/>
        <v>7</v>
      </c>
      <c r="AM58" s="18">
        <f t="shared" si="818"/>
        <v>6.0500000000000043</v>
      </c>
      <c r="AN58" s="18">
        <f t="shared" si="818"/>
        <v>6.2999999999999972</v>
      </c>
      <c r="AO58" s="18">
        <f t="shared" si="818"/>
        <v>6.93</v>
      </c>
      <c r="AP58" s="18">
        <f t="shared" si="818"/>
        <v>7.1700000000000017</v>
      </c>
      <c r="AQ58" s="18">
        <f t="shared" si="818"/>
        <v>7.0300000000000011</v>
      </c>
      <c r="AR58" s="19">
        <f t="shared" si="818"/>
        <v>6.3500000000000014</v>
      </c>
      <c r="AS58" s="18">
        <f t="shared" si="818"/>
        <v>6.2500000000000036</v>
      </c>
      <c r="AT58" s="18">
        <f t="shared" si="818"/>
        <v>7.1500000000000057</v>
      </c>
      <c r="AU58" s="18">
        <f t="shared" si="818"/>
        <v>7.9600000000000009</v>
      </c>
      <c r="AV58" s="18">
        <f t="shared" si="818"/>
        <v>8.7899999999999991</v>
      </c>
      <c r="AW58" s="19">
        <f t="shared" si="818"/>
        <v>9.36</v>
      </c>
      <c r="AX58" s="19">
        <f t="shared" si="818"/>
        <v>9.490000000000002</v>
      </c>
      <c r="AY58" s="18">
        <f t="shared" si="818"/>
        <v>8.8600000000000065</v>
      </c>
      <c r="AZ58" s="18">
        <f t="shared" si="818"/>
        <v>8.9699999999999989</v>
      </c>
      <c r="BA58" s="19">
        <f t="shared" si="818"/>
        <v>9.5200000000000031</v>
      </c>
      <c r="BB58" s="19">
        <f t="shared" si="818"/>
        <v>9.3299999999999983</v>
      </c>
      <c r="BC58" s="19">
        <f t="shared" si="818"/>
        <v>9.2700000000000031</v>
      </c>
      <c r="BD58" s="19">
        <f t="shared" si="818"/>
        <v>7.5400000000000063</v>
      </c>
      <c r="BE58" s="19">
        <f t="shared" si="818"/>
        <v>8.3100000000000023</v>
      </c>
      <c r="BF58" s="19">
        <f t="shared" si="818"/>
        <v>7.68</v>
      </c>
      <c r="BG58" s="19">
        <f t="shared" si="818"/>
        <v>7.7100000000000009</v>
      </c>
      <c r="BH58" s="19">
        <f t="shared" si="818"/>
        <v>8.6199999999999974</v>
      </c>
      <c r="BI58" s="19">
        <f t="shared" si="818"/>
        <v>9.019999999999996</v>
      </c>
      <c r="BJ58" s="19">
        <f t="shared" si="818"/>
        <v>9.259999999999998</v>
      </c>
      <c r="BK58" s="19">
        <f t="shared" si="818"/>
        <v>5.82</v>
      </c>
      <c r="BL58" s="19">
        <f t="shared" si="818"/>
        <v>8.230000000000004</v>
      </c>
      <c r="BM58" s="19">
        <f t="shared" si="818"/>
        <v>7.7000000000000028</v>
      </c>
      <c r="BN58" s="4">
        <f t="shared" si="818"/>
        <v>8.6800000000000068</v>
      </c>
      <c r="BO58" s="4">
        <f t="shared" si="818"/>
        <v>7.7100000000000009</v>
      </c>
      <c r="BP58" s="4">
        <f t="shared" ref="BP58:DW61" si="882">BP17-BP$25</f>
        <v>7.9799999999999969</v>
      </c>
      <c r="BQ58" s="4">
        <f t="shared" si="882"/>
        <v>9.93</v>
      </c>
      <c r="BR58" s="4">
        <f t="shared" si="882"/>
        <v>10.030000000000001</v>
      </c>
      <c r="BS58" s="4">
        <f t="shared" si="882"/>
        <v>9.7800000000000011</v>
      </c>
      <c r="BT58" s="4">
        <f t="shared" si="882"/>
        <v>10.040000000000006</v>
      </c>
      <c r="BU58" s="4">
        <f t="shared" si="882"/>
        <v>10.25</v>
      </c>
      <c r="BV58" s="4">
        <f t="shared" si="882"/>
        <v>10.770000000000003</v>
      </c>
      <c r="BW58" s="4">
        <f t="shared" si="882"/>
        <v>11.469999999999992</v>
      </c>
      <c r="BX58" s="4">
        <f t="shared" si="882"/>
        <v>11.640000000000008</v>
      </c>
      <c r="BY58" s="4">
        <f t="shared" si="882"/>
        <v>10.75</v>
      </c>
      <c r="BZ58" s="4">
        <f t="shared" si="882"/>
        <v>11.5</v>
      </c>
      <c r="CA58" s="4">
        <f t="shared" si="882"/>
        <v>11.25</v>
      </c>
      <c r="CB58" s="4">
        <f t="shared" si="882"/>
        <v>11.040000000000006</v>
      </c>
      <c r="CC58" s="4">
        <f t="shared" si="882"/>
        <v>11.090000000000003</v>
      </c>
      <c r="CD58" s="4">
        <f t="shared" si="882"/>
        <v>10.299999999999997</v>
      </c>
      <c r="CE58" s="4">
        <f t="shared" si="882"/>
        <v>11.179999999999993</v>
      </c>
      <c r="CF58" s="4">
        <f t="shared" si="882"/>
        <v>10.950000000000003</v>
      </c>
      <c r="CG58" s="4">
        <f t="shared" si="882"/>
        <v>10.060000000000002</v>
      </c>
      <c r="CH58" s="4">
        <f t="shared" si="882"/>
        <v>9.6900000000000119</v>
      </c>
      <c r="CI58" s="4">
        <f t="shared" si="882"/>
        <v>9.5999999999999943</v>
      </c>
      <c r="CJ58" s="4">
        <f t="shared" si="882"/>
        <v>9.6500000000000057</v>
      </c>
      <c r="CK58" s="4">
        <f t="shared" si="882"/>
        <v>8.8099999999999881</v>
      </c>
      <c r="CL58" s="4">
        <f t="shared" si="882"/>
        <v>8.5000000000000071</v>
      </c>
      <c r="CM58" s="4">
        <f t="shared" si="882"/>
        <v>9.210000000000008</v>
      </c>
      <c r="CN58" s="4">
        <f t="shared" si="882"/>
        <v>10.960000000000008</v>
      </c>
      <c r="CO58" s="4">
        <f t="shared" si="882"/>
        <v>10.879999999999995</v>
      </c>
      <c r="CP58" s="4">
        <f t="shared" si="882"/>
        <v>11.060000000000002</v>
      </c>
      <c r="CQ58" s="4">
        <f t="shared" si="882"/>
        <v>11.899999999999991</v>
      </c>
      <c r="CR58" s="4">
        <f t="shared" si="882"/>
        <v>14.069999999999993</v>
      </c>
      <c r="CS58" s="4">
        <f t="shared" si="882"/>
        <v>14.030000000000001</v>
      </c>
      <c r="CT58" s="4">
        <f t="shared" si="882"/>
        <v>15.620000000000005</v>
      </c>
      <c r="CU58" s="4">
        <f t="shared" si="882"/>
        <v>14.240000000000009</v>
      </c>
      <c r="CV58" s="4">
        <f t="shared" si="882"/>
        <v>13.060000000000002</v>
      </c>
      <c r="CW58" s="4">
        <f t="shared" si="882"/>
        <v>14.61</v>
      </c>
      <c r="CX58" s="4">
        <f t="shared" si="882"/>
        <v>13.480000000000004</v>
      </c>
      <c r="CY58" s="4">
        <f t="shared" si="882"/>
        <v>11.420000000000002</v>
      </c>
      <c r="CZ58" s="4">
        <f t="shared" si="882"/>
        <v>8.7900000000000063</v>
      </c>
      <c r="DA58" s="4">
        <f t="shared" si="882"/>
        <v>11.89</v>
      </c>
      <c r="DB58" s="4">
        <f t="shared" si="882"/>
        <v>12.959999999999994</v>
      </c>
      <c r="DC58" s="4">
        <f t="shared" si="882"/>
        <v>12.61999999999999</v>
      </c>
      <c r="DD58" s="4">
        <f t="shared" si="882"/>
        <v>12.259999999999991</v>
      </c>
      <c r="DE58" s="4">
        <f t="shared" si="882"/>
        <v>12.560000000000002</v>
      </c>
      <c r="DF58" s="4">
        <f t="shared" si="882"/>
        <v>14.910000000000011</v>
      </c>
      <c r="DG58" s="4">
        <f t="shared" si="882"/>
        <v>17.810000000000002</v>
      </c>
      <c r="DH58" s="4">
        <f t="shared" si="882"/>
        <v>16.14</v>
      </c>
      <c r="DI58" s="4">
        <f t="shared" si="882"/>
        <v>18.839999999999989</v>
      </c>
      <c r="DJ58" s="4">
        <f t="shared" si="882"/>
        <v>20.25</v>
      </c>
      <c r="DK58" s="4">
        <f t="shared" si="882"/>
        <v>19.88000000000001</v>
      </c>
      <c r="DL58" s="4">
        <f t="shared" si="882"/>
        <v>19.170000000000002</v>
      </c>
      <c r="DM58" s="4">
        <f t="shared" si="882"/>
        <v>20.22999999999999</v>
      </c>
      <c r="DN58" s="4">
        <f t="shared" si="882"/>
        <v>32.449999999999989</v>
      </c>
      <c r="DO58" s="4">
        <f t="shared" si="882"/>
        <v>25.950000000000017</v>
      </c>
      <c r="DP58" s="4">
        <f t="shared" si="882"/>
        <v>28.999999999999986</v>
      </c>
      <c r="DQ58" s="4">
        <f t="shared" si="882"/>
        <v>37.17</v>
      </c>
      <c r="DR58" s="4">
        <f t="shared" si="882"/>
        <v>36.530000000000015</v>
      </c>
      <c r="DS58" s="4">
        <f t="shared" si="882"/>
        <v>36.760000000000019</v>
      </c>
      <c r="DT58" s="4">
        <f t="shared" si="882"/>
        <v>48.029999999999987</v>
      </c>
      <c r="DU58" s="4">
        <f t="shared" si="882"/>
        <v>44.39</v>
      </c>
      <c r="DV58" s="4">
        <f t="shared" si="882"/>
        <v>50.009999999999991</v>
      </c>
      <c r="DW58" s="4">
        <f t="shared" si="882"/>
        <v>50.489999999999981</v>
      </c>
      <c r="DX58" s="4">
        <f t="shared" si="702"/>
        <v>44.489999999999981</v>
      </c>
      <c r="DY58" s="4">
        <f t="shared" si="702"/>
        <v>36.120000000000005</v>
      </c>
      <c r="DZ58" s="4">
        <f t="shared" ref="DZ58:EA58" si="883">DZ17-DZ$25</f>
        <v>42.890000000000015</v>
      </c>
      <c r="EA58" s="4">
        <f t="shared" si="883"/>
        <v>61.239999999999995</v>
      </c>
      <c r="EB58" s="4">
        <f t="shared" ref="EB58:EC58" si="884">EB17-EB$25</f>
        <v>63.679999999999993</v>
      </c>
      <c r="EC58" s="4">
        <f t="shared" si="884"/>
        <v>69.300000000000011</v>
      </c>
      <c r="ED58" s="4">
        <f t="shared" ref="ED58" si="885">ED17-ED$25</f>
        <v>75.190000000000012</v>
      </c>
      <c r="EE58" s="4">
        <f t="shared" si="823"/>
        <v>63.080000000000013</v>
      </c>
      <c r="EF58" s="4">
        <f t="shared" si="823"/>
        <v>49.83</v>
      </c>
      <c r="EG58" s="4">
        <f t="shared" ref="EG58:EH58" si="886">EG17-EG$25</f>
        <v>47.299999999999983</v>
      </c>
      <c r="EH58" s="4">
        <f t="shared" si="886"/>
        <v>35.769999999999996</v>
      </c>
      <c r="EI58" s="4">
        <f t="shared" ref="EI58:EJ58" si="887">EI17-EI$25</f>
        <v>38.64</v>
      </c>
      <c r="EJ58" s="4">
        <f t="shared" si="887"/>
        <v>37.539999999999992</v>
      </c>
      <c r="EK58" s="4">
        <f t="shared" ref="EK58:EL58" si="888">EK17-EK$25</f>
        <v>39.56</v>
      </c>
      <c r="EL58" s="4">
        <f t="shared" si="888"/>
        <v>45.760000000000005</v>
      </c>
      <c r="EM58" s="4">
        <f t="shared" ref="EM58:EN58" si="889">EM17-EM$25</f>
        <v>55.2</v>
      </c>
      <c r="EN58" s="4">
        <f t="shared" si="889"/>
        <v>47.710000000000008</v>
      </c>
      <c r="EO58" s="4">
        <f t="shared" ref="EO58:EP58" si="890">EO17-EO$25</f>
        <v>48.769999999999996</v>
      </c>
      <c r="EP58" s="4">
        <f t="shared" si="890"/>
        <v>28.149999999999991</v>
      </c>
      <c r="EQ58" s="4">
        <f t="shared" ref="EQ58:ER58" si="891">EQ17-EQ$25</f>
        <v>34.430000000000007</v>
      </c>
      <c r="ER58" s="4">
        <f t="shared" si="891"/>
        <v>35.230000000000004</v>
      </c>
      <c r="ES58" s="4">
        <f t="shared" ref="ES58:ET58" si="892">ES17-ES$25</f>
        <v>55.909999999999982</v>
      </c>
      <c r="ET58" s="4">
        <f t="shared" si="892"/>
        <v>51.2</v>
      </c>
      <c r="EU58" s="4">
        <f t="shared" ref="EU58:EV58" si="893">EU17-EU$25</f>
        <v>44.09</v>
      </c>
      <c r="EV58" s="4">
        <f t="shared" si="893"/>
        <v>47.759999999999991</v>
      </c>
      <c r="EW58" s="4">
        <f t="shared" si="832"/>
        <v>44.849999999999994</v>
      </c>
      <c r="EX58" s="4">
        <f t="shared" si="832"/>
        <v>43.72999999999999</v>
      </c>
      <c r="EY58" s="4">
        <f t="shared" ref="EY58:EZ58" si="894">EY17-EY$25</f>
        <v>40.319999999999993</v>
      </c>
      <c r="EZ58" s="4">
        <f t="shared" si="894"/>
        <v>33.03</v>
      </c>
      <c r="FA58" s="4">
        <f t="shared" ref="FA58" si="895">FA17-FA$25</f>
        <v>33.620000000000005</v>
      </c>
      <c r="FB58" s="4">
        <f t="shared" ref="FB58:FC58" si="896">FB17-FB$25</f>
        <v>30.189999999999998</v>
      </c>
      <c r="FC58" s="4">
        <f t="shared" si="896"/>
        <v>39.930000000000007</v>
      </c>
      <c r="FD58" s="4">
        <f t="shared" ref="FD58:FE58" si="897">FD17-FD$25</f>
        <v>33.200000000000003</v>
      </c>
      <c r="FE58" s="4">
        <f t="shared" si="897"/>
        <v>34.789999999999992</v>
      </c>
      <c r="FF58" s="4">
        <f t="shared" ref="FF58:FG58" si="898">FF17-FF$25</f>
        <v>30.790000000000006</v>
      </c>
      <c r="FG58" s="4">
        <f t="shared" si="898"/>
        <v>37.739999999999995</v>
      </c>
      <c r="FH58" s="4">
        <f t="shared" ref="FH58:FI58" si="899">FH17-FH$25</f>
        <v>39.240000000000009</v>
      </c>
      <c r="FI58" s="4">
        <f t="shared" si="899"/>
        <v>39.19</v>
      </c>
      <c r="FJ58" s="4">
        <f t="shared" ref="FJ58:FK58" si="900">FJ17-FJ$25</f>
        <v>32.769999999999996</v>
      </c>
      <c r="FK58" s="4">
        <f t="shared" si="900"/>
        <v>26.159999999999997</v>
      </c>
      <c r="FL58" s="4">
        <f t="shared" ref="FL58" si="901">FL17-FL$25</f>
        <v>23</v>
      </c>
      <c r="FM58" s="4">
        <f t="shared" ref="FM58:FN58" si="902">FM17-FM$25</f>
        <v>23.319999999999993</v>
      </c>
      <c r="FN58" s="4">
        <f t="shared" si="902"/>
        <v>27.600000000000009</v>
      </c>
      <c r="FO58" s="4">
        <f t="shared" ref="FO58:FP58" si="903">FO17-FO$25</f>
        <v>22.67</v>
      </c>
      <c r="FP58" s="4">
        <f t="shared" si="903"/>
        <v>27.08</v>
      </c>
      <c r="FQ58" s="4">
        <f t="shared" ref="FQ58:FR58" si="904">FQ17-FQ$25</f>
        <v>25.689999999999998</v>
      </c>
      <c r="FR58" s="4">
        <f t="shared" si="904"/>
        <v>21.879999999999995</v>
      </c>
      <c r="FS58" s="4">
        <f t="shared" ref="FS58:FT58" si="905">FS17-FS$25</f>
        <v>20.199999999999989</v>
      </c>
      <c r="FT58" s="4">
        <f t="shared" si="905"/>
        <v>16.39</v>
      </c>
      <c r="FU58" s="4">
        <f t="shared" ref="FU58:FV58" si="906">FU17-FU$25</f>
        <v>15.299999999999997</v>
      </c>
      <c r="FV58" s="4">
        <f t="shared" si="906"/>
        <v>13.230000000000004</v>
      </c>
      <c r="FW58" s="4">
        <f t="shared" ref="FW58:FX58" si="907">FW17-FW$25</f>
        <v>16.11</v>
      </c>
      <c r="FX58" s="4">
        <f t="shared" si="907"/>
        <v>18.63000000000001</v>
      </c>
      <c r="FY58" s="4">
        <f t="shared" ref="FY58:FZ58" si="908">FY17-FY$25</f>
        <v>21.540000000000006</v>
      </c>
      <c r="FZ58" s="4">
        <f t="shared" si="908"/>
        <v>19.72</v>
      </c>
      <c r="GA58" s="4">
        <f t="shared" ref="GA58:GB58" si="909">GA17-GA$25</f>
        <v>20.660000000000004</v>
      </c>
      <c r="GB58" s="4">
        <f t="shared" si="909"/>
        <v>23.600000000000009</v>
      </c>
      <c r="GC58" s="4">
        <f t="shared" ref="GC58:GD58" si="910">GC17-GC$25</f>
        <v>25.349999999999994</v>
      </c>
      <c r="GD58" s="4">
        <f t="shared" si="910"/>
        <v>25.58</v>
      </c>
      <c r="GE58" s="4">
        <f t="shared" ref="GE58:GF58" si="911">GE17-GE$25</f>
        <v>25.75</v>
      </c>
      <c r="GF58" s="4">
        <f t="shared" si="911"/>
        <v>28.629999999999995</v>
      </c>
      <c r="GG58" s="4">
        <f t="shared" ref="GG58:GH58" si="912">GG17-GG$25</f>
        <v>29.680000000000007</v>
      </c>
      <c r="GH58" s="4">
        <f t="shared" si="912"/>
        <v>32.489999999999995</v>
      </c>
      <c r="GI58" s="38">
        <f t="shared" si="700"/>
        <v>13.046428571428574</v>
      </c>
      <c r="GJ58" s="38">
        <f t="shared" si="701"/>
        <v>41.643076923076933</v>
      </c>
      <c r="GK58" s="38">
        <f t="shared" si="732"/>
        <v>22.246111111111116</v>
      </c>
    </row>
    <row r="59" spans="3:193" ht="30" x14ac:dyDescent="0.25">
      <c r="C59" s="20" t="s">
        <v>192</v>
      </c>
      <c r="D59" s="21" t="s">
        <v>86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9"/>
      <c r="AS59" s="18"/>
      <c r="AT59" s="18"/>
      <c r="AU59" s="18"/>
      <c r="AV59" s="18"/>
      <c r="AW59" s="19"/>
      <c r="AX59" s="19"/>
      <c r="AY59" s="18"/>
      <c r="AZ59" s="18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4">
        <f t="shared" ref="BN59:BP62" si="913">BN18-BN$25</f>
        <v>8.5799999999999983</v>
      </c>
      <c r="BO59" s="4">
        <f t="shared" si="913"/>
        <v>7.6099999999999994</v>
      </c>
      <c r="BP59" s="4">
        <f t="shared" si="913"/>
        <v>7.9200000000000017</v>
      </c>
      <c r="BQ59" s="4">
        <f t="shared" si="882"/>
        <v>9.8300000000000054</v>
      </c>
      <c r="BR59" s="4">
        <f t="shared" si="882"/>
        <v>9.9300000000000068</v>
      </c>
      <c r="BS59" s="4">
        <f t="shared" si="882"/>
        <v>9.6800000000000068</v>
      </c>
      <c r="BT59" s="4">
        <f t="shared" si="882"/>
        <v>9.9399999999999977</v>
      </c>
      <c r="BU59" s="4">
        <f t="shared" si="882"/>
        <v>10.149999999999991</v>
      </c>
      <c r="BV59" s="4">
        <f t="shared" si="882"/>
        <v>10.669999999999995</v>
      </c>
      <c r="BW59" s="4">
        <f t="shared" si="882"/>
        <v>11.369999999999997</v>
      </c>
      <c r="BX59" s="4">
        <f t="shared" si="882"/>
        <v>11.54</v>
      </c>
      <c r="BY59" s="4">
        <f t="shared" si="882"/>
        <v>10.649999999999991</v>
      </c>
      <c r="BZ59" s="4">
        <f t="shared" si="882"/>
        <v>11.399999999999991</v>
      </c>
      <c r="CA59" s="4">
        <f t="shared" si="882"/>
        <v>11.150000000000006</v>
      </c>
      <c r="CB59" s="4">
        <f t="shared" si="882"/>
        <v>10.939999999999998</v>
      </c>
      <c r="CC59" s="4">
        <f t="shared" si="882"/>
        <v>10.989999999999995</v>
      </c>
      <c r="CD59" s="4">
        <f t="shared" si="882"/>
        <v>10.200000000000003</v>
      </c>
      <c r="CE59" s="4">
        <f t="shared" si="882"/>
        <v>11.079999999999998</v>
      </c>
      <c r="CF59" s="4">
        <f t="shared" si="882"/>
        <v>10.850000000000009</v>
      </c>
      <c r="CG59" s="4">
        <f t="shared" si="882"/>
        <v>9.960000000000008</v>
      </c>
      <c r="CH59" s="4">
        <f t="shared" si="882"/>
        <v>9.5900000000000034</v>
      </c>
      <c r="CI59" s="4">
        <f t="shared" si="882"/>
        <v>9.5</v>
      </c>
      <c r="CJ59" s="4">
        <f t="shared" si="882"/>
        <v>9.5499999999999972</v>
      </c>
      <c r="CK59" s="4">
        <f t="shared" si="882"/>
        <v>8.7099999999999937</v>
      </c>
      <c r="CL59" s="4">
        <f t="shared" si="882"/>
        <v>8.3999999999999986</v>
      </c>
      <c r="CM59" s="4">
        <f t="shared" si="882"/>
        <v>9.11</v>
      </c>
      <c r="CN59" s="4">
        <f t="shared" si="882"/>
        <v>10.810000000000002</v>
      </c>
      <c r="CO59" s="4">
        <f t="shared" si="882"/>
        <v>10.72999999999999</v>
      </c>
      <c r="CP59" s="4">
        <f t="shared" si="882"/>
        <v>10.950000000000003</v>
      </c>
      <c r="CQ59" s="4">
        <f t="shared" si="882"/>
        <v>11.75</v>
      </c>
      <c r="CR59" s="4">
        <f t="shared" si="882"/>
        <v>13.920000000000002</v>
      </c>
      <c r="CS59" s="4">
        <f t="shared" si="882"/>
        <v>13.88000000000001</v>
      </c>
      <c r="CT59" s="4">
        <f t="shared" si="882"/>
        <v>15.469999999999999</v>
      </c>
      <c r="CU59" s="4">
        <f t="shared" si="882"/>
        <v>14.150000000000006</v>
      </c>
      <c r="CV59" s="4">
        <f t="shared" si="882"/>
        <v>12.960000000000008</v>
      </c>
      <c r="CW59" s="4">
        <f t="shared" si="882"/>
        <v>14.510000000000005</v>
      </c>
      <c r="CX59" s="4">
        <f t="shared" si="882"/>
        <v>13.379999999999995</v>
      </c>
      <c r="CY59" s="4">
        <f t="shared" si="882"/>
        <v>11.320000000000007</v>
      </c>
      <c r="CZ59" s="4">
        <f t="shared" si="882"/>
        <v>8.6899999999999977</v>
      </c>
      <c r="DA59" s="4">
        <f t="shared" si="882"/>
        <v>11.790000000000006</v>
      </c>
      <c r="DB59" s="4">
        <f t="shared" si="882"/>
        <v>12.86</v>
      </c>
      <c r="DC59" s="4">
        <f t="shared" si="882"/>
        <v>12.519999999999996</v>
      </c>
      <c r="DD59" s="4">
        <f t="shared" si="882"/>
        <v>12.159999999999997</v>
      </c>
      <c r="DE59" s="4">
        <f t="shared" si="882"/>
        <v>12.460000000000008</v>
      </c>
      <c r="DF59" s="4">
        <f t="shared" si="882"/>
        <v>14.810000000000002</v>
      </c>
      <c r="DG59" s="4">
        <f t="shared" si="882"/>
        <v>17.659999999999997</v>
      </c>
      <c r="DH59" s="4">
        <f t="shared" si="882"/>
        <v>15.989999999999995</v>
      </c>
      <c r="DI59" s="4">
        <f t="shared" si="882"/>
        <v>18.689999999999998</v>
      </c>
      <c r="DJ59" s="4">
        <f t="shared" si="882"/>
        <v>20.100000000000009</v>
      </c>
      <c r="DK59" s="4">
        <f t="shared" si="882"/>
        <v>19.730000000000004</v>
      </c>
      <c r="DL59" s="4">
        <f t="shared" si="882"/>
        <v>19.019999999999996</v>
      </c>
      <c r="DM59" s="4">
        <f t="shared" si="882"/>
        <v>20.079999999999998</v>
      </c>
      <c r="DN59" s="4">
        <f t="shared" si="882"/>
        <v>32.099999999999994</v>
      </c>
      <c r="DO59" s="4">
        <f t="shared" si="882"/>
        <v>25.039999999999992</v>
      </c>
      <c r="DP59" s="4">
        <f t="shared" si="882"/>
        <v>28.549999999999997</v>
      </c>
      <c r="DQ59" s="4">
        <f t="shared" si="882"/>
        <v>36.570000000000007</v>
      </c>
      <c r="DR59" s="4">
        <f t="shared" si="882"/>
        <v>35.88000000000001</v>
      </c>
      <c r="DS59" s="4">
        <f t="shared" si="882"/>
        <v>36.06</v>
      </c>
      <c r="DT59" s="4">
        <f t="shared" si="882"/>
        <v>47.63000000000001</v>
      </c>
      <c r="DU59" s="4">
        <f t="shared" si="882"/>
        <v>44.189999999999984</v>
      </c>
      <c r="DV59" s="4">
        <f t="shared" si="882"/>
        <v>49.860000000000014</v>
      </c>
      <c r="DW59" s="4">
        <f t="shared" si="882"/>
        <v>50.34</v>
      </c>
      <c r="DX59" s="4">
        <f t="shared" si="702"/>
        <v>44.44</v>
      </c>
      <c r="DY59" s="4">
        <f t="shared" si="702"/>
        <v>36.069999999999993</v>
      </c>
      <c r="DZ59" s="4">
        <f t="shared" ref="DZ59:EA59" si="914">DZ18-DZ$25</f>
        <v>42.84</v>
      </c>
      <c r="EA59" s="4">
        <f t="shared" si="914"/>
        <v>61.189999999999984</v>
      </c>
      <c r="EB59" s="4">
        <f t="shared" ref="EB59:EC59" si="915">EB18-EB$25</f>
        <v>63.58</v>
      </c>
      <c r="EC59" s="4">
        <f t="shared" si="915"/>
        <v>69.200000000000017</v>
      </c>
      <c r="ED59" s="4">
        <f t="shared" ref="ED59" si="916">ED18-ED$25</f>
        <v>74.989999999999995</v>
      </c>
      <c r="EE59" s="4">
        <f t="shared" si="823"/>
        <v>62.580000000000013</v>
      </c>
      <c r="EF59" s="4">
        <f t="shared" si="823"/>
        <v>49.33</v>
      </c>
      <c r="EG59" s="4">
        <f t="shared" ref="EG59:EH59" si="917">EG18-EG$25</f>
        <v>46.799999999999983</v>
      </c>
      <c r="EH59" s="4">
        <f t="shared" si="917"/>
        <v>35.269999999999996</v>
      </c>
      <c r="EI59" s="4">
        <f t="shared" ref="EI59:EJ59" si="918">EI18-EI$25</f>
        <v>38.14</v>
      </c>
      <c r="EJ59" s="4">
        <f t="shared" si="918"/>
        <v>37.039999999999992</v>
      </c>
      <c r="EK59" s="4">
        <f t="shared" ref="EK59:EL59" si="919">EK18-EK$25</f>
        <v>39.06</v>
      </c>
      <c r="EL59" s="4">
        <f t="shared" si="919"/>
        <v>45.260000000000005</v>
      </c>
      <c r="EM59" s="4">
        <f t="shared" ref="EM59:EN59" si="920">EM18-EM$25</f>
        <v>54.7</v>
      </c>
      <c r="EN59" s="4">
        <f t="shared" si="920"/>
        <v>47.109999999999985</v>
      </c>
      <c r="EO59" s="4">
        <f t="shared" ref="EO59:EP59" si="921">EO18-EO$25</f>
        <v>48.320000000000007</v>
      </c>
      <c r="EP59" s="4">
        <f t="shared" si="921"/>
        <v>27.699999999999989</v>
      </c>
      <c r="EQ59" s="4">
        <f t="shared" ref="EQ59:ER59" si="922">EQ18-EQ$25</f>
        <v>34.03</v>
      </c>
      <c r="ER59" s="4">
        <f t="shared" si="922"/>
        <v>34.83</v>
      </c>
      <c r="ES59" s="4">
        <f t="shared" ref="ES59:ET59" si="923">ES18-ES$25</f>
        <v>55.510000000000005</v>
      </c>
      <c r="ET59" s="4">
        <f t="shared" si="923"/>
        <v>50.55</v>
      </c>
      <c r="EU59" s="4">
        <f t="shared" ref="EU59:EV59" si="924">EU18-EU$25</f>
        <v>43.19</v>
      </c>
      <c r="EV59" s="4">
        <f t="shared" si="924"/>
        <v>46.860000000000014</v>
      </c>
      <c r="EW59" s="4">
        <f t="shared" ref="EW59:EX59" si="925">EW18-EW$25</f>
        <v>43.949999999999989</v>
      </c>
      <c r="EX59" s="4">
        <f t="shared" si="925"/>
        <v>42.829999999999984</v>
      </c>
      <c r="EY59" s="4">
        <f t="shared" ref="EY59:EZ59" si="926">EY18-EY$25</f>
        <v>39.42</v>
      </c>
      <c r="EZ59" s="4">
        <f t="shared" si="926"/>
        <v>32.13000000000001</v>
      </c>
      <c r="FA59" s="4">
        <f t="shared" ref="FA59" si="927">FA18-FA$25</f>
        <v>32.72</v>
      </c>
      <c r="FB59" s="4">
        <f t="shared" ref="FB59:FC59" si="928">FB18-FB$25</f>
        <v>29.459999999999994</v>
      </c>
      <c r="FC59" s="4">
        <f t="shared" si="928"/>
        <v>39.200000000000003</v>
      </c>
      <c r="FD59" s="4">
        <f t="shared" ref="FD59:FE59" si="929">FD18-FD$25</f>
        <v>32.47</v>
      </c>
      <c r="FE59" s="4">
        <f t="shared" si="929"/>
        <v>34.039999999999992</v>
      </c>
      <c r="FF59" s="4">
        <f t="shared" ref="FF59:FG59" si="930">FF18-FF$25</f>
        <v>30.159999999999997</v>
      </c>
      <c r="FG59" s="4">
        <f t="shared" si="930"/>
        <v>37.14</v>
      </c>
      <c r="FH59" s="4">
        <f t="shared" ref="FH59:FI59" si="931">FH18-FH$25</f>
        <v>38.700000000000003</v>
      </c>
      <c r="FI59" s="4">
        <f t="shared" si="931"/>
        <v>38.64</v>
      </c>
      <c r="FJ59" s="4">
        <f t="shared" ref="FJ59:FK59" si="932">FJ18-FJ$25</f>
        <v>32.569999999999993</v>
      </c>
      <c r="FK59" s="4">
        <f t="shared" si="932"/>
        <v>25.759999999999991</v>
      </c>
      <c r="FL59" s="4">
        <f t="shared" ref="FL59" si="933">FL18-FL$25</f>
        <v>22.599999999999994</v>
      </c>
      <c r="FM59" s="4">
        <f t="shared" ref="FM59:FN59" si="934">FM18-FM$25</f>
        <v>22.92</v>
      </c>
      <c r="FN59" s="4">
        <f t="shared" si="934"/>
        <v>26.690000000000012</v>
      </c>
      <c r="FO59" s="4">
        <f t="shared" ref="FO59:FP59" si="935">FO18-FO$25</f>
        <v>22.11999999999999</v>
      </c>
      <c r="FP59" s="4">
        <f t="shared" si="935"/>
        <v>26.629999999999995</v>
      </c>
      <c r="FQ59" s="4">
        <f t="shared" ref="FQ59:FR59" si="936">FQ18-FQ$25</f>
        <v>25.239999999999995</v>
      </c>
      <c r="FR59" s="4">
        <f t="shared" si="936"/>
        <v>21.429999999999993</v>
      </c>
      <c r="FS59" s="4">
        <f t="shared" ref="FS59:FT59" si="937">FS18-FS$25</f>
        <v>19.75</v>
      </c>
      <c r="FT59" s="4">
        <f t="shared" si="937"/>
        <v>16.069999999999993</v>
      </c>
      <c r="FU59" s="4">
        <f t="shared" ref="FU59:FV59" si="938">FU18-FU$25</f>
        <v>14.670000000000002</v>
      </c>
      <c r="FV59" s="4">
        <f t="shared" si="938"/>
        <v>12.719999999999999</v>
      </c>
      <c r="FW59" s="4">
        <f t="shared" ref="FW59:FX59" si="939">FW18-FW$25</f>
        <v>15.230000000000004</v>
      </c>
      <c r="FX59" s="4">
        <f t="shared" si="939"/>
        <v>17.86</v>
      </c>
      <c r="FY59" s="4">
        <f t="shared" ref="FY59:FZ59" si="940">FY18-FY$25</f>
        <v>20.420000000000002</v>
      </c>
      <c r="FZ59" s="4">
        <f t="shared" si="940"/>
        <v>18.5</v>
      </c>
      <c r="GA59" s="4">
        <f t="shared" ref="GA59:GB59" si="941">GA18-GA$25</f>
        <v>19.46</v>
      </c>
      <c r="GB59" s="4">
        <f t="shared" si="941"/>
        <v>22.600000000000009</v>
      </c>
      <c r="GC59" s="4">
        <f t="shared" ref="GC59:GD59" si="942">GC18-GC$25</f>
        <v>24.349999999999994</v>
      </c>
      <c r="GD59" s="4">
        <f t="shared" si="942"/>
        <v>24.370000000000005</v>
      </c>
      <c r="GE59" s="4">
        <f t="shared" ref="GE59:GF59" si="943">GE18-GE$25</f>
        <v>24.5</v>
      </c>
      <c r="GF59" s="4">
        <f t="shared" si="943"/>
        <v>27.47999999999999</v>
      </c>
      <c r="GG59" s="4">
        <f t="shared" ref="GG59:GH59" si="944">GG18-GG$25</f>
        <v>29.070000000000007</v>
      </c>
      <c r="GH59" s="4">
        <f t="shared" si="944"/>
        <v>31.739999999999995</v>
      </c>
      <c r="GI59" s="38">
        <f t="shared" si="700"/>
        <v>13.00690909090909</v>
      </c>
      <c r="GJ59" s="38">
        <f t="shared" si="701"/>
        <v>41.139807692307699</v>
      </c>
      <c r="GK59" s="38">
        <f t="shared" si="732"/>
        <v>21.414444444444442</v>
      </c>
    </row>
    <row r="60" spans="3:193" ht="30" x14ac:dyDescent="0.25">
      <c r="C60" s="20" t="s">
        <v>194</v>
      </c>
      <c r="D60" s="21" t="s">
        <v>86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9"/>
      <c r="AS60" s="18"/>
      <c r="AT60" s="18"/>
      <c r="AU60" s="18"/>
      <c r="AV60" s="18"/>
      <c r="AW60" s="19"/>
      <c r="AX60" s="19"/>
      <c r="AY60" s="18"/>
      <c r="AZ60" s="18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4">
        <f t="shared" si="913"/>
        <v>8.480000000000004</v>
      </c>
      <c r="BO60" s="4">
        <f t="shared" si="913"/>
        <v>7.2100000000000009</v>
      </c>
      <c r="BP60" s="4">
        <f t="shared" si="913"/>
        <v>7.32</v>
      </c>
      <c r="BQ60" s="4">
        <f t="shared" si="882"/>
        <v>9.5799999999999983</v>
      </c>
      <c r="BR60" s="4">
        <f t="shared" si="882"/>
        <v>9.6800000000000068</v>
      </c>
      <c r="BS60" s="4">
        <f t="shared" si="882"/>
        <v>9.5300000000000011</v>
      </c>
      <c r="BT60" s="4">
        <f t="shared" si="882"/>
        <v>9.7900000000000063</v>
      </c>
      <c r="BU60" s="4">
        <f t="shared" si="882"/>
        <v>10</v>
      </c>
      <c r="BV60" s="4">
        <f t="shared" si="882"/>
        <v>10.469999999999992</v>
      </c>
      <c r="BW60" s="4">
        <f t="shared" si="882"/>
        <v>11.219999999999992</v>
      </c>
      <c r="BX60" s="4">
        <f t="shared" si="882"/>
        <v>11.339999999999996</v>
      </c>
      <c r="BY60" s="4">
        <f t="shared" si="882"/>
        <v>10.450000000000003</v>
      </c>
      <c r="BZ60" s="4">
        <f t="shared" si="882"/>
        <v>11.349999999999994</v>
      </c>
      <c r="CA60" s="4">
        <f t="shared" si="882"/>
        <v>11.100000000000009</v>
      </c>
      <c r="CB60" s="4">
        <f t="shared" si="882"/>
        <v>10.739999999999995</v>
      </c>
      <c r="CC60" s="4">
        <f t="shared" si="882"/>
        <v>10.850000000000009</v>
      </c>
      <c r="CD60" s="4">
        <f t="shared" si="882"/>
        <v>10.049999999999997</v>
      </c>
      <c r="CE60" s="4">
        <f t="shared" si="882"/>
        <v>10.929999999999993</v>
      </c>
      <c r="CF60" s="4">
        <f t="shared" si="882"/>
        <v>10.650000000000006</v>
      </c>
      <c r="CG60" s="4">
        <f t="shared" si="882"/>
        <v>9.7600000000000051</v>
      </c>
      <c r="CH60" s="4">
        <f t="shared" si="882"/>
        <v>9.39</v>
      </c>
      <c r="CI60" s="4">
        <f t="shared" si="882"/>
        <v>9.2999999999999972</v>
      </c>
      <c r="CJ60" s="4">
        <f t="shared" si="882"/>
        <v>9.2999999999999972</v>
      </c>
      <c r="CK60" s="4">
        <f t="shared" si="882"/>
        <v>7.7099999999999937</v>
      </c>
      <c r="CL60" s="4">
        <f t="shared" si="882"/>
        <v>7.3900000000000077</v>
      </c>
      <c r="CM60" s="4">
        <f t="shared" si="882"/>
        <v>7.0700000000000074</v>
      </c>
      <c r="CN60" s="4">
        <f t="shared" si="882"/>
        <v>9.36</v>
      </c>
      <c r="CO60" s="4">
        <f t="shared" si="882"/>
        <v>8.8199999999999932</v>
      </c>
      <c r="CP60" s="4">
        <f t="shared" si="882"/>
        <v>10.920000000000002</v>
      </c>
      <c r="CQ60" s="4">
        <f t="shared" si="882"/>
        <v>10.459999999999994</v>
      </c>
      <c r="CR60" s="4">
        <f t="shared" si="882"/>
        <v>12.019999999999996</v>
      </c>
      <c r="CS60" s="4">
        <f t="shared" si="882"/>
        <v>12.320000000000007</v>
      </c>
      <c r="CT60" s="4">
        <f t="shared" si="882"/>
        <v>14.409999999999997</v>
      </c>
      <c r="CU60" s="4">
        <f t="shared" si="882"/>
        <v>13.030000000000001</v>
      </c>
      <c r="CV60" s="4">
        <f t="shared" si="882"/>
        <v>12.090000000000003</v>
      </c>
      <c r="CW60" s="4">
        <f t="shared" si="882"/>
        <v>13.790000000000006</v>
      </c>
      <c r="CX60" s="4">
        <f t="shared" si="882"/>
        <v>12.719999999999999</v>
      </c>
      <c r="CY60" s="4">
        <f t="shared" si="882"/>
        <v>10.719999999999999</v>
      </c>
      <c r="CZ60" s="4">
        <f t="shared" si="882"/>
        <v>8.230000000000004</v>
      </c>
      <c r="DA60" s="4">
        <f t="shared" si="882"/>
        <v>10.980000000000004</v>
      </c>
      <c r="DB60" s="4">
        <f t="shared" si="882"/>
        <v>12.400000000000006</v>
      </c>
      <c r="DC60" s="4">
        <f t="shared" si="882"/>
        <v>12.009999999999991</v>
      </c>
      <c r="DD60" s="4">
        <f t="shared" si="882"/>
        <v>11.509999999999991</v>
      </c>
      <c r="DE60" s="4">
        <f t="shared" si="882"/>
        <v>11.799999999999997</v>
      </c>
      <c r="DF60" s="4">
        <f t="shared" si="882"/>
        <v>14.180000000000007</v>
      </c>
      <c r="DG60" s="4">
        <f t="shared" si="882"/>
        <v>16.86</v>
      </c>
      <c r="DH60" s="4">
        <f t="shared" si="882"/>
        <v>15.329999999999998</v>
      </c>
      <c r="DI60" s="4">
        <f t="shared" si="882"/>
        <v>17.989999999999995</v>
      </c>
      <c r="DJ60" s="4">
        <f t="shared" si="882"/>
        <v>19.400000000000006</v>
      </c>
      <c r="DK60" s="4">
        <f t="shared" si="882"/>
        <v>19.03</v>
      </c>
      <c r="DL60" s="4">
        <f t="shared" si="882"/>
        <v>18.22</v>
      </c>
      <c r="DM60" s="4">
        <f t="shared" si="882"/>
        <v>19.28</v>
      </c>
      <c r="DN60" s="4">
        <f t="shared" si="882"/>
        <v>31.449999999999989</v>
      </c>
      <c r="DO60" s="4">
        <f t="shared" si="882"/>
        <v>24.810000000000002</v>
      </c>
      <c r="DP60" s="4">
        <f t="shared" si="882"/>
        <v>27.999999999999986</v>
      </c>
      <c r="DQ60" s="4">
        <f t="shared" si="882"/>
        <v>35.659999999999982</v>
      </c>
      <c r="DR60" s="4">
        <f t="shared" si="882"/>
        <v>35.600000000000009</v>
      </c>
      <c r="DS60" s="4">
        <f t="shared" si="882"/>
        <v>35.53</v>
      </c>
      <c r="DT60" s="4">
        <f t="shared" si="882"/>
        <v>46.999999999999986</v>
      </c>
      <c r="DU60" s="4">
        <f t="shared" si="882"/>
        <v>43.290000000000006</v>
      </c>
      <c r="DV60" s="4">
        <f t="shared" si="882"/>
        <v>49.31</v>
      </c>
      <c r="DW60" s="4">
        <f t="shared" si="882"/>
        <v>49.789999999999992</v>
      </c>
      <c r="DX60" s="4">
        <f t="shared" si="702"/>
        <v>44.09</v>
      </c>
      <c r="DY60" s="4">
        <f t="shared" si="702"/>
        <v>35.819999999999993</v>
      </c>
      <c r="DZ60" s="4">
        <f t="shared" ref="DZ60:EA60" si="945">DZ19-DZ$25</f>
        <v>39.150000000000006</v>
      </c>
      <c r="EA60" s="4">
        <f t="shared" si="945"/>
        <v>55.92</v>
      </c>
      <c r="EB60" s="4">
        <f t="shared" ref="EB60:EC60" si="946">EB19-EB$25</f>
        <v>58.260000000000005</v>
      </c>
      <c r="EC60" s="4">
        <f t="shared" si="946"/>
        <v>64.06</v>
      </c>
      <c r="ED60" s="4">
        <f t="shared" ref="ED60" si="947">ED19-ED$25</f>
        <v>67.839999999999989</v>
      </c>
      <c r="EE60" s="4">
        <f t="shared" si="823"/>
        <v>53.740000000000009</v>
      </c>
      <c r="EF60" s="4">
        <f t="shared" si="823"/>
        <v>41.000000000000014</v>
      </c>
      <c r="EG60" s="4">
        <f t="shared" ref="EG60:EH60" si="948">EG19-EG$25</f>
        <v>38.08</v>
      </c>
      <c r="EH60" s="4">
        <f t="shared" si="948"/>
        <v>26.02000000000001</v>
      </c>
      <c r="EI60" s="4">
        <f t="shared" ref="EI60:EJ60" si="949">EI19-EI$25</f>
        <v>30.040000000000006</v>
      </c>
      <c r="EJ60" s="4">
        <f t="shared" si="949"/>
        <v>29.310000000000002</v>
      </c>
      <c r="EK60" s="4">
        <f t="shared" ref="EK60:EL60" si="950">EK19-EK$25</f>
        <v>31.730000000000004</v>
      </c>
      <c r="EL60" s="4">
        <f t="shared" si="950"/>
        <v>43.489999999999995</v>
      </c>
      <c r="EM60" s="4">
        <f t="shared" ref="EM60:EN60" si="951">EM19-EM$25</f>
        <v>52.899999999999991</v>
      </c>
      <c r="EN60" s="4">
        <f t="shared" si="951"/>
        <v>46.81</v>
      </c>
      <c r="EO60" s="4">
        <f t="shared" ref="EO60:EP60" si="952">EO19-EO$25</f>
        <v>48.070000000000007</v>
      </c>
      <c r="EP60" s="4">
        <f t="shared" si="952"/>
        <v>27.349999999999994</v>
      </c>
      <c r="EQ60" s="4">
        <f t="shared" ref="EQ60:ER60" si="953">EQ19-EQ$25</f>
        <v>33.38000000000001</v>
      </c>
      <c r="ER60" s="4">
        <f t="shared" si="953"/>
        <v>33.53</v>
      </c>
      <c r="ES60" s="4">
        <f t="shared" ref="ES60:ET60" si="954">ES19-ES$25</f>
        <v>53.260000000000005</v>
      </c>
      <c r="ET60" s="4">
        <f t="shared" si="954"/>
        <v>47.05</v>
      </c>
      <c r="EU60" s="4">
        <f t="shared" ref="EU60:EV60" si="955">EU19-EU$25</f>
        <v>38.69</v>
      </c>
      <c r="EV60" s="4">
        <f t="shared" si="955"/>
        <v>42.259999999999991</v>
      </c>
      <c r="EW60" s="4">
        <f t="shared" ref="EW60:EX60" si="956">EW19-EW$25</f>
        <v>39.299999999999997</v>
      </c>
      <c r="EX60" s="4">
        <f t="shared" si="956"/>
        <v>38.379999999999995</v>
      </c>
      <c r="EY60" s="4">
        <f t="shared" ref="EY60:EZ60" si="957">EY19-EY$25</f>
        <v>34.97</v>
      </c>
      <c r="EZ60" s="4">
        <f t="shared" si="957"/>
        <v>27.78</v>
      </c>
      <c r="FA60" s="4">
        <f t="shared" ref="FA60" si="958">FA19-FA$25</f>
        <v>29.069999999999993</v>
      </c>
      <c r="FB60" s="4">
        <f t="shared" ref="FB60:FC60" si="959">FB19-FB$25</f>
        <v>26.39</v>
      </c>
      <c r="FC60" s="4">
        <f t="shared" si="959"/>
        <v>35.56</v>
      </c>
      <c r="FD60" s="4">
        <f t="shared" ref="FD60:FE60" si="960">FD19-FD$25</f>
        <v>28.83</v>
      </c>
      <c r="FE60" s="4">
        <f t="shared" si="960"/>
        <v>30.289999999999992</v>
      </c>
      <c r="FF60" s="4">
        <f t="shared" ref="FF60:FG60" si="961">FF19-FF$25</f>
        <v>27.870000000000005</v>
      </c>
      <c r="FG60" s="4">
        <f t="shared" si="961"/>
        <v>35.089999999999989</v>
      </c>
      <c r="FH60" s="4">
        <f t="shared" ref="FH60:FI60" si="962">FH19-FH$25</f>
        <v>36.840000000000003</v>
      </c>
      <c r="FI60" s="4">
        <f t="shared" si="962"/>
        <v>36.89</v>
      </c>
      <c r="FJ60" s="4">
        <f t="shared" ref="FJ60:FK60" si="963">FJ19-FJ$25</f>
        <v>30.769999999999996</v>
      </c>
      <c r="FK60" s="4">
        <f t="shared" si="963"/>
        <v>24.319999999999993</v>
      </c>
      <c r="FL60" s="4">
        <f t="shared" ref="FL60" si="964">FL19-FL$25</f>
        <v>21.299999999999997</v>
      </c>
      <c r="FM60" s="4">
        <f t="shared" ref="FM60:FN60" si="965">FM19-FM$25</f>
        <v>22.019999999999996</v>
      </c>
      <c r="FN60" s="4">
        <f t="shared" si="965"/>
        <v>25.86</v>
      </c>
      <c r="FO60" s="4">
        <f t="shared" ref="FO60:FP60" si="966">FO19-FO$25</f>
        <v>21.319999999999993</v>
      </c>
      <c r="FP60" s="4">
        <f t="shared" si="966"/>
        <v>25.730000000000004</v>
      </c>
      <c r="FQ60" s="4">
        <f t="shared" ref="FQ60:FR60" si="967">FQ19-FQ$25</f>
        <v>24.259999999999991</v>
      </c>
      <c r="FR60" s="4">
        <f t="shared" si="967"/>
        <v>20.47999999999999</v>
      </c>
      <c r="FS60" s="4">
        <f t="shared" ref="FS60:FT60" si="968">FS19-FS$25</f>
        <v>18.209999999999994</v>
      </c>
      <c r="FT60" s="4">
        <f t="shared" si="968"/>
        <v>12.86</v>
      </c>
      <c r="FU60" s="4">
        <f t="shared" ref="FU60:FV60" si="969">FU19-FU$25</f>
        <v>11.799999999999997</v>
      </c>
      <c r="FV60" s="4">
        <f t="shared" si="969"/>
        <v>10.219999999999999</v>
      </c>
      <c r="FW60" s="4">
        <f t="shared" ref="FW60:FX60" si="970">FW19-FW$25</f>
        <v>13.400000000000006</v>
      </c>
      <c r="FX60" s="4">
        <f t="shared" si="970"/>
        <v>16.03</v>
      </c>
      <c r="FY60" s="4">
        <f t="shared" ref="FY60:FZ60" si="971">FY19-FY$25</f>
        <v>18.590000000000003</v>
      </c>
      <c r="FZ60" s="4">
        <f t="shared" si="971"/>
        <v>16.61999999999999</v>
      </c>
      <c r="GA60" s="4">
        <f t="shared" ref="GA60:GB60" si="972">GA19-GA$25</f>
        <v>17.610000000000007</v>
      </c>
      <c r="GB60" s="4">
        <f t="shared" si="972"/>
        <v>21.200000000000003</v>
      </c>
      <c r="GC60" s="4">
        <f t="shared" ref="GC60:GD60" si="973">GC19-GC$25</f>
        <v>22.450000000000003</v>
      </c>
      <c r="GD60" s="4">
        <f t="shared" si="973"/>
        <v>22.569999999999993</v>
      </c>
      <c r="GE60" s="4">
        <f t="shared" ref="GE60:GF60" si="974">GE19-GE$25</f>
        <v>22.379999999999995</v>
      </c>
      <c r="GF60" s="4">
        <f t="shared" si="974"/>
        <v>25.009999999999991</v>
      </c>
      <c r="GG60" s="4">
        <f t="shared" ref="GG60:GH60" si="975">GG19-GG$25</f>
        <v>26.52000000000001</v>
      </c>
      <c r="GH60" s="4">
        <f t="shared" si="975"/>
        <v>29.539999999999992</v>
      </c>
      <c r="GI60" s="38">
        <f t="shared" si="700"/>
        <v>12.414545454545454</v>
      </c>
      <c r="GJ60" s="38">
        <f t="shared" si="701"/>
        <v>38.011730769230759</v>
      </c>
      <c r="GK60" s="38">
        <f t="shared" si="732"/>
        <v>19.43055555555555</v>
      </c>
    </row>
    <row r="61" spans="3:193" ht="30" x14ac:dyDescent="0.25">
      <c r="C61" s="20" t="s">
        <v>196</v>
      </c>
      <c r="D61" s="21" t="s">
        <v>86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9"/>
      <c r="AS61" s="18"/>
      <c r="AT61" s="18"/>
      <c r="AU61" s="18"/>
      <c r="AV61" s="18"/>
      <c r="AW61" s="19"/>
      <c r="AX61" s="19"/>
      <c r="AY61" s="18"/>
      <c r="AZ61" s="18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4">
        <f t="shared" si="913"/>
        <v>7.9799999999999969</v>
      </c>
      <c r="BO61" s="4">
        <f t="shared" si="913"/>
        <v>6.8100000000000023</v>
      </c>
      <c r="BP61" s="4">
        <f t="shared" si="913"/>
        <v>6.9200000000000017</v>
      </c>
      <c r="BQ61" s="4">
        <f t="shared" si="882"/>
        <v>8.8799999999999955</v>
      </c>
      <c r="BR61" s="4">
        <f t="shared" si="882"/>
        <v>8.980000000000004</v>
      </c>
      <c r="BS61" s="4">
        <f t="shared" si="882"/>
        <v>8.8299999999999983</v>
      </c>
      <c r="BT61" s="4">
        <f t="shared" si="882"/>
        <v>9.14</v>
      </c>
      <c r="BU61" s="4">
        <f t="shared" si="882"/>
        <v>9.3499999999999943</v>
      </c>
      <c r="BV61" s="4">
        <f t="shared" si="882"/>
        <v>9.990000000000002</v>
      </c>
      <c r="BW61" s="4">
        <f t="shared" si="882"/>
        <v>10.779999999999994</v>
      </c>
      <c r="BX61" s="4">
        <f t="shared" si="882"/>
        <v>10.890000000000008</v>
      </c>
      <c r="BY61" s="4">
        <f t="shared" si="882"/>
        <v>9.9500000000000028</v>
      </c>
      <c r="BZ61" s="4">
        <f t="shared" si="882"/>
        <v>10.799999999999997</v>
      </c>
      <c r="CA61" s="4">
        <f t="shared" si="882"/>
        <v>10.550000000000011</v>
      </c>
      <c r="CB61" s="4">
        <f t="shared" si="882"/>
        <v>10.189999999999998</v>
      </c>
      <c r="CC61" s="4">
        <f t="shared" si="882"/>
        <v>10.290000000000006</v>
      </c>
      <c r="CD61" s="4">
        <f t="shared" si="882"/>
        <v>9.5</v>
      </c>
      <c r="CE61" s="4">
        <f t="shared" si="882"/>
        <v>10.379999999999995</v>
      </c>
      <c r="CF61" s="4">
        <f t="shared" si="882"/>
        <v>10.100000000000009</v>
      </c>
      <c r="CG61" s="4">
        <f t="shared" si="882"/>
        <v>9.210000000000008</v>
      </c>
      <c r="CH61" s="4">
        <f t="shared" si="882"/>
        <v>8.8400000000000034</v>
      </c>
      <c r="CI61" s="4">
        <f t="shared" si="882"/>
        <v>8.75</v>
      </c>
      <c r="CJ61" s="4">
        <f t="shared" si="882"/>
        <v>8.75</v>
      </c>
      <c r="CK61" s="4">
        <f t="shared" si="882"/>
        <v>7.3199999999999932</v>
      </c>
      <c r="CL61" s="4">
        <f t="shared" si="882"/>
        <v>7.0000000000000071</v>
      </c>
      <c r="CM61" s="4">
        <f t="shared" si="882"/>
        <v>6.8800000000000097</v>
      </c>
      <c r="CN61" s="4">
        <f t="shared" si="882"/>
        <v>9.0100000000000051</v>
      </c>
      <c r="CO61" s="4">
        <f t="shared" si="882"/>
        <v>8.5899999999999892</v>
      </c>
      <c r="CP61" s="4">
        <f t="shared" si="882"/>
        <v>9.4400000000000119</v>
      </c>
      <c r="CQ61" s="4">
        <f t="shared" si="882"/>
        <v>10.069999999999993</v>
      </c>
      <c r="CR61" s="4">
        <f t="shared" si="882"/>
        <v>11.64</v>
      </c>
      <c r="CS61" s="4">
        <f t="shared" si="882"/>
        <v>12.079999999999998</v>
      </c>
      <c r="CT61" s="4">
        <f t="shared" si="882"/>
        <v>13.89</v>
      </c>
      <c r="CU61" s="4">
        <f t="shared" si="882"/>
        <v>12.530000000000001</v>
      </c>
      <c r="CV61" s="4">
        <f t="shared" si="882"/>
        <v>11.52000000000001</v>
      </c>
      <c r="CW61" s="4">
        <f t="shared" si="882"/>
        <v>13.180000000000007</v>
      </c>
      <c r="CX61" s="4">
        <f t="shared" si="882"/>
        <v>12.079999999999998</v>
      </c>
      <c r="CY61" s="4">
        <f t="shared" si="882"/>
        <v>10.070000000000007</v>
      </c>
      <c r="CZ61" s="4">
        <f t="shared" si="882"/>
        <v>7.5400000000000063</v>
      </c>
      <c r="DA61" s="4">
        <f t="shared" si="882"/>
        <v>10.39</v>
      </c>
      <c r="DB61" s="4">
        <f t="shared" si="882"/>
        <v>11.679999999999993</v>
      </c>
      <c r="DC61" s="4">
        <f t="shared" si="882"/>
        <v>11.289999999999992</v>
      </c>
      <c r="DD61" s="4">
        <f t="shared" si="882"/>
        <v>10.780000000000001</v>
      </c>
      <c r="DE61" s="4">
        <f t="shared" si="882"/>
        <v>11.120000000000005</v>
      </c>
      <c r="DF61" s="4">
        <f t="shared" si="882"/>
        <v>13.460000000000008</v>
      </c>
      <c r="DG61" s="4">
        <f t="shared" si="882"/>
        <v>16.159999999999997</v>
      </c>
      <c r="DH61" s="4">
        <f t="shared" si="882"/>
        <v>14.689999999999998</v>
      </c>
      <c r="DI61" s="4">
        <f t="shared" si="882"/>
        <v>17.339999999999989</v>
      </c>
      <c r="DJ61" s="4">
        <f t="shared" si="882"/>
        <v>18.75</v>
      </c>
      <c r="DK61" s="4">
        <f t="shared" si="882"/>
        <v>18.38000000000001</v>
      </c>
      <c r="DL61" s="4">
        <f t="shared" si="882"/>
        <v>17.570000000000007</v>
      </c>
      <c r="DM61" s="4">
        <f t="shared" si="882"/>
        <v>18.629999999999995</v>
      </c>
      <c r="DN61" s="4">
        <f t="shared" si="882"/>
        <v>30.599999999999994</v>
      </c>
      <c r="DO61" s="4">
        <f t="shared" si="882"/>
        <v>23.38000000000001</v>
      </c>
      <c r="DP61" s="4">
        <f t="shared" si="882"/>
        <v>26.499999999999986</v>
      </c>
      <c r="DQ61" s="4">
        <f t="shared" si="882"/>
        <v>34.159999999999982</v>
      </c>
      <c r="DR61" s="4">
        <f t="shared" si="882"/>
        <v>33.910000000000011</v>
      </c>
      <c r="DS61" s="4">
        <f t="shared" si="882"/>
        <v>33.840000000000003</v>
      </c>
      <c r="DT61" s="4">
        <f t="shared" si="882"/>
        <v>45.209999999999994</v>
      </c>
      <c r="DU61" s="4">
        <f t="shared" si="882"/>
        <v>41.39</v>
      </c>
      <c r="DV61" s="4">
        <f t="shared" si="882"/>
        <v>47.41</v>
      </c>
      <c r="DW61" s="4">
        <f t="shared" si="882"/>
        <v>47.889999999999986</v>
      </c>
      <c r="DX61" s="4">
        <f t="shared" si="702"/>
        <v>42.19</v>
      </c>
      <c r="DY61" s="4">
        <f t="shared" si="702"/>
        <v>34.27000000000001</v>
      </c>
      <c r="DZ61" s="4">
        <f t="shared" ref="DZ61:EA61" si="976">DZ20-DZ$25</f>
        <v>38.920000000000016</v>
      </c>
      <c r="EA61" s="4">
        <f t="shared" si="976"/>
        <v>55.689999999999984</v>
      </c>
      <c r="EB61" s="4">
        <f t="shared" ref="EB61:EC61" si="977">EB20-EB$25</f>
        <v>58.029999999999987</v>
      </c>
      <c r="EC61" s="4">
        <f t="shared" si="977"/>
        <v>64.02000000000001</v>
      </c>
      <c r="ED61" s="4">
        <f t="shared" ref="ED61" si="978">ED20-ED$25</f>
        <v>67.8</v>
      </c>
      <c r="EE61" s="4">
        <f t="shared" si="823"/>
        <v>53.700000000000017</v>
      </c>
      <c r="EF61" s="4">
        <f t="shared" si="823"/>
        <v>40.799999999999997</v>
      </c>
      <c r="EG61" s="4">
        <f t="shared" ref="EG61:EH61" si="979">EG20-EG$25</f>
        <v>37.879999999999995</v>
      </c>
      <c r="EH61" s="4">
        <f t="shared" si="979"/>
        <v>25.820000000000007</v>
      </c>
      <c r="EI61" s="4">
        <f t="shared" ref="EI61:EJ61" si="980">EI20-EI$25</f>
        <v>29.839999999999989</v>
      </c>
      <c r="EJ61" s="4">
        <f t="shared" si="980"/>
        <v>29.11</v>
      </c>
      <c r="EK61" s="4">
        <f t="shared" ref="EK61:EL61" si="981">EK20-EK$25</f>
        <v>31.53</v>
      </c>
      <c r="EL61" s="4">
        <f t="shared" si="981"/>
        <v>41.959999999999994</v>
      </c>
      <c r="EM61" s="4">
        <f t="shared" ref="EM61:EN61" si="982">EM20-EM$25</f>
        <v>51.399999999999991</v>
      </c>
      <c r="EN61" s="4">
        <f t="shared" si="982"/>
        <v>44.889999999999986</v>
      </c>
      <c r="EO61" s="4">
        <f t="shared" ref="EO61:EP61" si="983">EO20-EO$25</f>
        <v>46.320000000000007</v>
      </c>
      <c r="EP61" s="4">
        <f t="shared" si="983"/>
        <v>25.599999999999994</v>
      </c>
      <c r="EQ61" s="4">
        <f t="shared" ref="EQ61:ER61" si="984">EQ20-EQ$25</f>
        <v>31.730000000000004</v>
      </c>
      <c r="ER61" s="4">
        <f t="shared" si="984"/>
        <v>31.879999999999995</v>
      </c>
      <c r="ES61" s="4">
        <f t="shared" ref="ES61:ET61" si="985">ES20-ES$25</f>
        <v>51.61</v>
      </c>
      <c r="ET61" s="4">
        <f t="shared" si="985"/>
        <v>45.40000000000002</v>
      </c>
      <c r="EU61" s="4">
        <f t="shared" ref="EU61:EV61" si="986">EU20-EU$25</f>
        <v>37.040000000000006</v>
      </c>
      <c r="EV61" s="4">
        <f t="shared" si="986"/>
        <v>40.56</v>
      </c>
      <c r="EW61" s="4">
        <f t="shared" ref="EW61:EX61" si="987">EW20-EW$25</f>
        <v>37.599999999999994</v>
      </c>
      <c r="EX61" s="4">
        <f t="shared" si="987"/>
        <v>36.679999999999993</v>
      </c>
      <c r="EY61" s="4">
        <f t="shared" ref="EY61:EZ61" si="988">EY20-EY$25</f>
        <v>33.269999999999996</v>
      </c>
      <c r="EZ61" s="4">
        <f t="shared" si="988"/>
        <v>26.08</v>
      </c>
      <c r="FA61" s="4">
        <f t="shared" ref="FA61" si="989">FA20-FA$25</f>
        <v>27.370000000000005</v>
      </c>
      <c r="FB61" s="4">
        <f t="shared" ref="FB61:FC61" si="990">FB20-FB$25</f>
        <v>24.689999999999998</v>
      </c>
      <c r="FC61" s="4">
        <f t="shared" si="990"/>
        <v>33.290000000000006</v>
      </c>
      <c r="FD61" s="4">
        <f t="shared" ref="FD61:FE61" si="991">FD20-FD$25</f>
        <v>26.560000000000002</v>
      </c>
      <c r="FE61" s="4">
        <f t="shared" si="991"/>
        <v>28.039999999999992</v>
      </c>
      <c r="FF61" s="4">
        <f t="shared" ref="FF61:FG61" si="992">FF20-FF$25</f>
        <v>26.33</v>
      </c>
      <c r="FG61" s="4">
        <f t="shared" si="992"/>
        <v>33.539999999999992</v>
      </c>
      <c r="FH61" s="4">
        <f t="shared" ref="FH61:FI61" si="993">FH20-FH$25</f>
        <v>35.290000000000006</v>
      </c>
      <c r="FI61" s="4">
        <f t="shared" si="993"/>
        <v>35.340000000000003</v>
      </c>
      <c r="FJ61" s="4">
        <f t="shared" ref="FJ61:FK61" si="994">FJ20-FJ$25</f>
        <v>29.47</v>
      </c>
      <c r="FK61" s="4">
        <f t="shared" si="994"/>
        <v>22.819999999999993</v>
      </c>
      <c r="FL61" s="4">
        <f t="shared" ref="FL61" si="995">FL20-FL$25</f>
        <v>19.799999999999997</v>
      </c>
      <c r="FM61" s="4">
        <f t="shared" ref="FM61:FN61" si="996">FM20-FM$25</f>
        <v>20.519999999999996</v>
      </c>
      <c r="FN61" s="4">
        <f t="shared" si="996"/>
        <v>24.36</v>
      </c>
      <c r="FO61" s="4">
        <f t="shared" ref="FO61:FP61" si="997">FO20-FO$25</f>
        <v>19.819999999999993</v>
      </c>
      <c r="FP61" s="4">
        <f t="shared" si="997"/>
        <v>24.480000000000004</v>
      </c>
      <c r="FQ61" s="4">
        <f t="shared" ref="FQ61:FR61" si="998">FQ20-FQ$25</f>
        <v>23.009999999999991</v>
      </c>
      <c r="FR61" s="4">
        <f t="shared" si="998"/>
        <v>19.22999999999999</v>
      </c>
      <c r="FS61" s="4">
        <f t="shared" ref="FS61:FT61" si="999">FS20-FS$25</f>
        <v>17.149999999999991</v>
      </c>
      <c r="FT61" s="4">
        <f t="shared" si="999"/>
        <v>12.259999999999991</v>
      </c>
      <c r="FU61" s="4">
        <f t="shared" ref="FU61:FV61" si="1000">FU20-FU$25</f>
        <v>11.200000000000003</v>
      </c>
      <c r="FV61" s="4">
        <f t="shared" si="1000"/>
        <v>9.6200000000000045</v>
      </c>
      <c r="FW61" s="4">
        <f t="shared" ref="FW61:FX61" si="1001">FW20-FW$25</f>
        <v>12.799999999999997</v>
      </c>
      <c r="FX61" s="4">
        <f t="shared" si="1001"/>
        <v>15.430000000000007</v>
      </c>
      <c r="FY61" s="4">
        <f t="shared" ref="FY61:FZ61" si="1002">FY20-FY$25</f>
        <v>17.990000000000009</v>
      </c>
      <c r="FZ61" s="4">
        <f t="shared" si="1002"/>
        <v>16.019999999999996</v>
      </c>
      <c r="GA61" s="4">
        <f t="shared" ref="GA61:GB61" si="1003">GA20-GA$25</f>
        <v>17.009999999999998</v>
      </c>
      <c r="GB61" s="4">
        <f t="shared" si="1003"/>
        <v>20.64</v>
      </c>
      <c r="GC61" s="4">
        <f t="shared" ref="GC61:GD61" si="1004">GC20-GC$25</f>
        <v>22.450000000000003</v>
      </c>
      <c r="GD61" s="4">
        <f t="shared" si="1004"/>
        <v>22.120000000000005</v>
      </c>
      <c r="GE61" s="4">
        <f t="shared" ref="GE61:GF61" si="1005">GE20-GE$25</f>
        <v>22.379999999999995</v>
      </c>
      <c r="GF61" s="4">
        <f t="shared" si="1005"/>
        <v>24.629999999999995</v>
      </c>
      <c r="GG61" s="4">
        <f t="shared" ref="GG61:GH61" si="1006">GG20-GG$25</f>
        <v>26.070000000000007</v>
      </c>
      <c r="GH61" s="4">
        <f t="shared" si="1006"/>
        <v>28.89</v>
      </c>
      <c r="GI61" s="38">
        <f t="shared" si="700"/>
        <v>11.807636363636362</v>
      </c>
      <c r="GJ61" s="38">
        <f t="shared" si="701"/>
        <v>36.675961538461515</v>
      </c>
      <c r="GK61" s="38">
        <f t="shared" si="732"/>
        <v>18.827777777777772</v>
      </c>
    </row>
    <row r="62" spans="3:193" ht="30" x14ac:dyDescent="0.25">
      <c r="C62" s="20" t="s">
        <v>198</v>
      </c>
      <c r="D62" s="21" t="s">
        <v>86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9"/>
      <c r="AS62" s="18"/>
      <c r="AT62" s="18"/>
      <c r="AU62" s="18"/>
      <c r="AV62" s="18"/>
      <c r="AW62" s="19"/>
      <c r="AX62" s="19"/>
      <c r="AY62" s="18"/>
      <c r="AZ62" s="18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4">
        <f t="shared" si="913"/>
        <v>8.6800000000000068</v>
      </c>
      <c r="BO62" s="4">
        <f t="shared" si="913"/>
        <v>7.7100000000000009</v>
      </c>
      <c r="BP62" s="4">
        <f t="shared" ref="BP62:DW65" si="1007">BP21-BP$25</f>
        <v>8.019999999999996</v>
      </c>
      <c r="BQ62" s="4">
        <f t="shared" si="1007"/>
        <v>9.93</v>
      </c>
      <c r="BR62" s="4">
        <f t="shared" si="1007"/>
        <v>10.030000000000001</v>
      </c>
      <c r="BS62" s="4">
        <f t="shared" si="1007"/>
        <v>9.7800000000000011</v>
      </c>
      <c r="BT62" s="4">
        <f t="shared" si="1007"/>
        <v>10.040000000000006</v>
      </c>
      <c r="BU62" s="4">
        <f t="shared" si="1007"/>
        <v>10.25</v>
      </c>
      <c r="BV62" s="4">
        <f t="shared" si="1007"/>
        <v>10.770000000000003</v>
      </c>
      <c r="BW62" s="4">
        <f t="shared" si="1007"/>
        <v>11.469999999999992</v>
      </c>
      <c r="BX62" s="4">
        <f t="shared" si="1007"/>
        <v>11.640000000000008</v>
      </c>
      <c r="BY62" s="4">
        <f t="shared" si="1007"/>
        <v>10.75</v>
      </c>
      <c r="BZ62" s="4">
        <f t="shared" si="1007"/>
        <v>11.5</v>
      </c>
      <c r="CA62" s="4">
        <f t="shared" si="1007"/>
        <v>11.25</v>
      </c>
      <c r="CB62" s="4">
        <f t="shared" si="1007"/>
        <v>11.040000000000006</v>
      </c>
      <c r="CC62" s="4">
        <f t="shared" si="1007"/>
        <v>11.090000000000003</v>
      </c>
      <c r="CD62" s="4">
        <f t="shared" si="1007"/>
        <v>10.299999999999997</v>
      </c>
      <c r="CE62" s="4">
        <f t="shared" si="1007"/>
        <v>11.179999999999993</v>
      </c>
      <c r="CF62" s="4">
        <f t="shared" si="1007"/>
        <v>10.950000000000003</v>
      </c>
      <c r="CG62" s="4">
        <f t="shared" si="1007"/>
        <v>10.060000000000002</v>
      </c>
      <c r="CH62" s="4">
        <f t="shared" si="1007"/>
        <v>9.6900000000000119</v>
      </c>
      <c r="CI62" s="4">
        <f t="shared" si="1007"/>
        <v>9.5999999999999943</v>
      </c>
      <c r="CJ62" s="4">
        <f t="shared" si="1007"/>
        <v>9.6500000000000057</v>
      </c>
      <c r="CK62" s="4">
        <f t="shared" si="1007"/>
        <v>8.8099999999999881</v>
      </c>
      <c r="CL62" s="4">
        <f t="shared" si="1007"/>
        <v>8.5000000000000071</v>
      </c>
      <c r="CM62" s="4">
        <f t="shared" si="1007"/>
        <v>9.210000000000008</v>
      </c>
      <c r="CN62" s="4">
        <f t="shared" si="1007"/>
        <v>10.960000000000008</v>
      </c>
      <c r="CO62" s="4">
        <f t="shared" si="1007"/>
        <v>10.879999999999995</v>
      </c>
      <c r="CP62" s="4">
        <f t="shared" si="1007"/>
        <v>11.060000000000002</v>
      </c>
      <c r="CQ62" s="4">
        <f t="shared" si="1007"/>
        <v>11.899999999999991</v>
      </c>
      <c r="CR62" s="4">
        <f t="shared" si="1007"/>
        <v>14.069999999999993</v>
      </c>
      <c r="CS62" s="4">
        <f t="shared" si="1007"/>
        <v>14.030000000000001</v>
      </c>
      <c r="CT62" s="4">
        <f t="shared" si="1007"/>
        <v>15.620000000000005</v>
      </c>
      <c r="CU62" s="4">
        <f t="shared" si="1007"/>
        <v>14.240000000000009</v>
      </c>
      <c r="CV62" s="4">
        <f t="shared" si="1007"/>
        <v>13.060000000000002</v>
      </c>
      <c r="CW62" s="4">
        <f t="shared" si="1007"/>
        <v>14.61</v>
      </c>
      <c r="CX62" s="4">
        <f t="shared" si="1007"/>
        <v>13.480000000000004</v>
      </c>
      <c r="CY62" s="4">
        <f t="shared" si="1007"/>
        <v>11.420000000000002</v>
      </c>
      <c r="CZ62" s="4">
        <f t="shared" si="1007"/>
        <v>8.7900000000000063</v>
      </c>
      <c r="DA62" s="4">
        <f t="shared" si="1007"/>
        <v>11.89</v>
      </c>
      <c r="DB62" s="4">
        <f t="shared" si="1007"/>
        <v>12.959999999999994</v>
      </c>
      <c r="DC62" s="4">
        <f t="shared" si="1007"/>
        <v>12.61999999999999</v>
      </c>
      <c r="DD62" s="4">
        <f t="shared" si="1007"/>
        <v>12.259999999999991</v>
      </c>
      <c r="DE62" s="4">
        <f t="shared" si="1007"/>
        <v>12.560000000000002</v>
      </c>
      <c r="DF62" s="4">
        <f t="shared" si="1007"/>
        <v>14.910000000000011</v>
      </c>
      <c r="DG62" s="4">
        <f t="shared" si="1007"/>
        <v>17.810000000000002</v>
      </c>
      <c r="DH62" s="4">
        <f t="shared" si="1007"/>
        <v>16.14</v>
      </c>
      <c r="DI62" s="4">
        <f t="shared" si="1007"/>
        <v>18.839999999999989</v>
      </c>
      <c r="DJ62" s="4">
        <f t="shared" si="1007"/>
        <v>20.25</v>
      </c>
      <c r="DK62" s="4">
        <f t="shared" si="1007"/>
        <v>19.88000000000001</v>
      </c>
      <c r="DL62" s="4">
        <f t="shared" si="1007"/>
        <v>19.170000000000002</v>
      </c>
      <c r="DM62" s="4">
        <f t="shared" si="1007"/>
        <v>20.22999999999999</v>
      </c>
      <c r="DN62" s="4">
        <f t="shared" si="1007"/>
        <v>32.449999999999989</v>
      </c>
      <c r="DO62" s="4">
        <f t="shared" si="1007"/>
        <v>25.950000000000017</v>
      </c>
      <c r="DP62" s="4">
        <f t="shared" si="1007"/>
        <v>28.999999999999986</v>
      </c>
      <c r="DQ62" s="4">
        <f t="shared" si="1007"/>
        <v>37.17</v>
      </c>
      <c r="DR62" s="4">
        <f t="shared" si="1007"/>
        <v>36.530000000000015</v>
      </c>
      <c r="DS62" s="4">
        <f t="shared" si="1007"/>
        <v>36.760000000000019</v>
      </c>
      <c r="DT62" s="4">
        <f t="shared" si="1007"/>
        <v>48.029999999999987</v>
      </c>
      <c r="DU62" s="4">
        <f t="shared" si="1007"/>
        <v>44.39</v>
      </c>
      <c r="DV62" s="4">
        <f t="shared" si="1007"/>
        <v>50.009999999999991</v>
      </c>
      <c r="DW62" s="4">
        <f t="shared" si="1007"/>
        <v>50.489999999999981</v>
      </c>
      <c r="DX62" s="4">
        <f t="shared" si="702"/>
        <v>44.489999999999981</v>
      </c>
      <c r="DY62" s="4">
        <f t="shared" si="702"/>
        <v>36.120000000000005</v>
      </c>
      <c r="DZ62" s="4">
        <f t="shared" ref="DZ62:EA62" si="1008">DZ21-DZ$25</f>
        <v>42.890000000000015</v>
      </c>
      <c r="EA62" s="4">
        <f t="shared" si="1008"/>
        <v>61.239999999999995</v>
      </c>
      <c r="EB62" s="4">
        <f t="shared" ref="EB62:EC62" si="1009">EB21-EB$25</f>
        <v>63.679999999999993</v>
      </c>
      <c r="EC62" s="4">
        <f t="shared" si="1009"/>
        <v>69.300000000000011</v>
      </c>
      <c r="ED62" s="4">
        <f t="shared" ref="ED62" si="1010">ED21-ED$25</f>
        <v>75.190000000000012</v>
      </c>
      <c r="EE62" s="4">
        <f t="shared" si="823"/>
        <v>63.080000000000013</v>
      </c>
      <c r="EF62" s="4">
        <f t="shared" si="823"/>
        <v>49.83</v>
      </c>
      <c r="EG62" s="4">
        <f t="shared" ref="EG62:EH62" si="1011">EG21-EG$25</f>
        <v>47.299999999999983</v>
      </c>
      <c r="EH62" s="4">
        <f t="shared" si="1011"/>
        <v>35.769999999999996</v>
      </c>
      <c r="EI62" s="4">
        <f t="shared" ref="EI62:EJ62" si="1012">EI21-EI$25</f>
        <v>38.64</v>
      </c>
      <c r="EJ62" s="4">
        <f t="shared" si="1012"/>
        <v>37.539999999999992</v>
      </c>
      <c r="EK62" s="4">
        <f t="shared" ref="EK62:EL62" si="1013">EK21-EK$25</f>
        <v>39.56</v>
      </c>
      <c r="EL62" s="4">
        <f t="shared" si="1013"/>
        <v>45.760000000000005</v>
      </c>
      <c r="EM62" s="4">
        <f t="shared" ref="EM62:EN62" si="1014">EM21-EM$25</f>
        <v>55.2</v>
      </c>
      <c r="EN62" s="4">
        <f t="shared" si="1014"/>
        <v>47.710000000000008</v>
      </c>
      <c r="EO62" s="4">
        <f t="shared" ref="EO62:EP62" si="1015">EO21-EO$25</f>
        <v>48.769999999999996</v>
      </c>
      <c r="EP62" s="4">
        <f t="shared" si="1015"/>
        <v>28.149999999999991</v>
      </c>
      <c r="EQ62" s="4">
        <f t="shared" ref="EQ62:ER62" si="1016">EQ21-EQ$25</f>
        <v>34.430000000000007</v>
      </c>
      <c r="ER62" s="4">
        <f t="shared" si="1016"/>
        <v>35.230000000000004</v>
      </c>
      <c r="ES62" s="4">
        <f t="shared" ref="ES62:ET62" si="1017">ES21-ES$25</f>
        <v>55.909999999999982</v>
      </c>
      <c r="ET62" s="4">
        <f t="shared" si="1017"/>
        <v>51.2</v>
      </c>
      <c r="EU62" s="4">
        <f t="shared" ref="EU62:EV62" si="1018">EU21-EU$25</f>
        <v>44.09</v>
      </c>
      <c r="EV62" s="4">
        <f t="shared" si="1018"/>
        <v>47.759999999999991</v>
      </c>
      <c r="EW62" s="4">
        <f t="shared" ref="EW62:EX62" si="1019">EW21-EW$25</f>
        <v>44.849999999999994</v>
      </c>
      <c r="EX62" s="4">
        <f t="shared" si="1019"/>
        <v>43.72999999999999</v>
      </c>
      <c r="EY62" s="4">
        <f t="shared" ref="EY62:EZ62" si="1020">EY21-EY$25</f>
        <v>40.319999999999993</v>
      </c>
      <c r="EZ62" s="4">
        <f t="shared" si="1020"/>
        <v>33.03</v>
      </c>
      <c r="FA62" s="4">
        <f t="shared" ref="FA62" si="1021">FA21-FA$25</f>
        <v>33.620000000000005</v>
      </c>
      <c r="FB62" s="4">
        <f t="shared" ref="FB62:FC62" si="1022">FB21-FB$25</f>
        <v>30.189999999999998</v>
      </c>
      <c r="FC62" s="4">
        <f t="shared" si="1022"/>
        <v>39.930000000000007</v>
      </c>
      <c r="FD62" s="4">
        <f t="shared" ref="FD62:FE62" si="1023">FD21-FD$25</f>
        <v>33.200000000000003</v>
      </c>
      <c r="FE62" s="4">
        <f t="shared" si="1023"/>
        <v>34.789999999999992</v>
      </c>
      <c r="FF62" s="4">
        <f t="shared" ref="FF62:FG62" si="1024">FF21-FF$25</f>
        <v>30.790000000000006</v>
      </c>
      <c r="FG62" s="4">
        <f t="shared" si="1024"/>
        <v>37.739999999999995</v>
      </c>
      <c r="FH62" s="4">
        <f t="shared" ref="FH62:FI62" si="1025">FH21-FH$25</f>
        <v>39.240000000000009</v>
      </c>
      <c r="FI62" s="4">
        <f t="shared" si="1025"/>
        <v>39.19</v>
      </c>
      <c r="FJ62" s="4">
        <f t="shared" ref="FJ62:FK62" si="1026">FJ21-FJ$25</f>
        <v>32.769999999999996</v>
      </c>
      <c r="FK62" s="4">
        <f t="shared" si="1026"/>
        <v>26.159999999999997</v>
      </c>
      <c r="FL62" s="4">
        <f t="shared" ref="FL62" si="1027">FL21-FL$25</f>
        <v>23</v>
      </c>
      <c r="FM62" s="4">
        <f t="shared" ref="FM62:FN62" si="1028">FM21-FM$25</f>
        <v>23.319999999999993</v>
      </c>
      <c r="FN62" s="4">
        <f t="shared" si="1028"/>
        <v>27.600000000000009</v>
      </c>
      <c r="FO62" s="4">
        <f t="shared" ref="FO62:FP62" si="1029">FO21-FO$25</f>
        <v>22.67</v>
      </c>
      <c r="FP62" s="4">
        <f t="shared" si="1029"/>
        <v>27.08</v>
      </c>
      <c r="FQ62" s="4">
        <f t="shared" ref="FQ62:FR62" si="1030">FQ21-FQ$25</f>
        <v>25.689999999999998</v>
      </c>
      <c r="FR62" s="4">
        <f t="shared" si="1030"/>
        <v>21.879999999999995</v>
      </c>
      <c r="FS62" s="4">
        <f t="shared" ref="FS62:FT62" si="1031">FS21-FS$25</f>
        <v>20.199999999999989</v>
      </c>
      <c r="FT62" s="4">
        <f t="shared" si="1031"/>
        <v>16.39</v>
      </c>
      <c r="FU62" s="4">
        <f t="shared" ref="FU62:FV62" si="1032">FU21-FU$25</f>
        <v>15.299999999999997</v>
      </c>
      <c r="FV62" s="4">
        <f t="shared" si="1032"/>
        <v>13.230000000000004</v>
      </c>
      <c r="FW62" s="4">
        <f t="shared" ref="FW62:FX62" si="1033">FW21-FW$25</f>
        <v>16.11</v>
      </c>
      <c r="FX62" s="4">
        <f t="shared" si="1033"/>
        <v>18.63000000000001</v>
      </c>
      <c r="FY62" s="4">
        <f t="shared" ref="FY62:FZ62" si="1034">FY21-FY$25</f>
        <v>21.540000000000006</v>
      </c>
      <c r="FZ62" s="4">
        <f t="shared" si="1034"/>
        <v>19.72</v>
      </c>
      <c r="GA62" s="4">
        <f t="shared" ref="GA62:GB62" si="1035">GA21-GA$25</f>
        <v>20.660000000000004</v>
      </c>
      <c r="GB62" s="4">
        <f t="shared" si="1035"/>
        <v>23.600000000000009</v>
      </c>
      <c r="GC62" s="4">
        <f t="shared" ref="GC62:GD62" si="1036">GC21-GC$25</f>
        <v>25.349999999999994</v>
      </c>
      <c r="GD62" s="4">
        <f t="shared" si="1036"/>
        <v>25.58</v>
      </c>
      <c r="GE62" s="4">
        <f t="shared" ref="GE62:GF62" si="1037">GE21-GE$25</f>
        <v>25.75</v>
      </c>
      <c r="GF62" s="4">
        <f t="shared" si="1037"/>
        <v>28.629999999999995</v>
      </c>
      <c r="GG62" s="4">
        <f t="shared" ref="GG62:GH62" si="1038">GG21-GG$25</f>
        <v>29.680000000000007</v>
      </c>
      <c r="GH62" s="4">
        <f t="shared" si="1038"/>
        <v>32.489999999999995</v>
      </c>
      <c r="GI62" s="38">
        <f t="shared" si="700"/>
        <v>13.144363636363638</v>
      </c>
      <c r="GJ62" s="38">
        <f t="shared" si="701"/>
        <v>41.643076923076933</v>
      </c>
      <c r="GK62" s="38">
        <f t="shared" si="732"/>
        <v>22.246111111111116</v>
      </c>
    </row>
    <row r="63" spans="3:193" ht="30" x14ac:dyDescent="0.25">
      <c r="C63" s="20" t="s">
        <v>94</v>
      </c>
      <c r="D63" s="21" t="s">
        <v>86</v>
      </c>
      <c r="E63" s="18">
        <f t="shared" ref="E63:BP63" si="1039">E22/6.35-E$25</f>
        <v>-14.334960629921255</v>
      </c>
      <c r="F63" s="18">
        <f t="shared" si="1039"/>
        <v>-8.5211811023622062</v>
      </c>
      <c r="G63" s="18">
        <f t="shared" si="1039"/>
        <v>-11.500787401574804</v>
      </c>
      <c r="H63" s="4">
        <f t="shared" si="1039"/>
        <v>0.25307086614173357</v>
      </c>
      <c r="I63" s="4">
        <f t="shared" si="1039"/>
        <v>0.11440944881889692</v>
      </c>
      <c r="J63" s="4">
        <f t="shared" si="1039"/>
        <v>1.1051181102362229</v>
      </c>
      <c r="K63" s="4">
        <f t="shared" si="1039"/>
        <v>2.151338582677166</v>
      </c>
      <c r="L63" s="4">
        <f t="shared" si="1039"/>
        <v>2.1167716535433101</v>
      </c>
      <c r="M63" s="4">
        <f t="shared" si="1039"/>
        <v>4.4574803149606312</v>
      </c>
      <c r="N63" s="4">
        <f t="shared" si="1039"/>
        <v>3.0040157480314971</v>
      </c>
      <c r="O63" s="4">
        <f t="shared" si="1039"/>
        <v>4.1765354330708675</v>
      </c>
      <c r="P63" s="4">
        <f t="shared" si="1039"/>
        <v>4.3955118110236224</v>
      </c>
      <c r="Q63" s="4">
        <f t="shared" si="1039"/>
        <v>3.1863779527559064</v>
      </c>
      <c r="R63" s="4">
        <f t="shared" si="1039"/>
        <v>4.9782125984251984</v>
      </c>
      <c r="S63" s="4">
        <f t="shared" si="1039"/>
        <v>3.4199212598425177</v>
      </c>
      <c r="T63" s="4">
        <f t="shared" si="1039"/>
        <v>4.7466141732283482</v>
      </c>
      <c r="U63" s="4">
        <f t="shared" si="1039"/>
        <v>5.1254330708661442</v>
      </c>
      <c r="V63" s="4">
        <f t="shared" si="1039"/>
        <v>4.4374015748031503</v>
      </c>
      <c r="W63" s="4">
        <f t="shared" si="1039"/>
        <v>7.497007874015754</v>
      </c>
      <c r="X63" s="4">
        <f t="shared" si="1039"/>
        <v>2.4675590551181088</v>
      </c>
      <c r="Y63" s="4">
        <f t="shared" si="1039"/>
        <v>2.309055118110237</v>
      </c>
      <c r="Z63" s="4">
        <f t="shared" si="1039"/>
        <v>1.3997637795275608</v>
      </c>
      <c r="AA63" s="4">
        <f t="shared" si="1039"/>
        <v>0.88645669291339146</v>
      </c>
      <c r="AB63" s="4">
        <f t="shared" si="1039"/>
        <v>3.025118110236221</v>
      </c>
      <c r="AC63" s="4">
        <f t="shared" si="1039"/>
        <v>1.4474803149606359</v>
      </c>
      <c r="AD63" s="4">
        <f t="shared" si="1039"/>
        <v>-2.0063779527558978</v>
      </c>
      <c r="AE63" s="4">
        <f t="shared" si="1039"/>
        <v>0.16102362204724585</v>
      </c>
      <c r="AF63" s="4">
        <f t="shared" si="1039"/>
        <v>7.8188976377958852E-2</v>
      </c>
      <c r="AG63" s="4">
        <f t="shared" si="1039"/>
        <v>1.7659842519685043</v>
      </c>
      <c r="AH63" s="4">
        <f t="shared" si="1039"/>
        <v>4.1255118110236211</v>
      </c>
      <c r="AI63" s="4">
        <f t="shared" si="1039"/>
        <v>4.5001574803149609</v>
      </c>
      <c r="AJ63" s="4">
        <f t="shared" si="1039"/>
        <v>2.72992125984252</v>
      </c>
      <c r="AK63" s="4">
        <f t="shared" si="1039"/>
        <v>3.6437007874015706</v>
      </c>
      <c r="AL63" s="4">
        <f t="shared" si="1039"/>
        <v>2.6652755905511896</v>
      </c>
      <c r="AM63" s="4">
        <f t="shared" si="1039"/>
        <v>2.3649606299212635</v>
      </c>
      <c r="AN63" s="4">
        <f t="shared" si="1039"/>
        <v>2.1112598425196865</v>
      </c>
      <c r="AO63" s="4">
        <f t="shared" si="1039"/>
        <v>2.6999212598425189</v>
      </c>
      <c r="AP63" s="4">
        <f t="shared" si="1039"/>
        <v>2.3064566929133861</v>
      </c>
      <c r="AQ63" s="4">
        <f t="shared" si="1039"/>
        <v>5.5225196850393701</v>
      </c>
      <c r="AR63" s="4">
        <f t="shared" si="1039"/>
        <v>4.785196850393703</v>
      </c>
      <c r="AS63" s="4">
        <f t="shared" si="1039"/>
        <v>5.254409448818901</v>
      </c>
      <c r="AT63" s="4">
        <f t="shared" si="1039"/>
        <v>4.3025984251968552</v>
      </c>
      <c r="AU63" s="4">
        <f t="shared" si="1039"/>
        <v>5.2096850393700791</v>
      </c>
      <c r="AV63" s="4">
        <f t="shared" si="1039"/>
        <v>5.119291338582677</v>
      </c>
      <c r="AW63" s="4">
        <f t="shared" si="1039"/>
        <v>2.4707874015748033</v>
      </c>
      <c r="AX63" s="4">
        <f t="shared" si="1039"/>
        <v>2.1586614173228327</v>
      </c>
      <c r="AY63" s="4">
        <f t="shared" si="1039"/>
        <v>0.99519685039371097</v>
      </c>
      <c r="AZ63" s="4">
        <f t="shared" si="1039"/>
        <v>2.5715748031496091</v>
      </c>
      <c r="BA63" s="4">
        <f t="shared" si="1039"/>
        <v>1.3759842519685108</v>
      </c>
      <c r="BB63" s="4">
        <f t="shared" si="1039"/>
        <v>1.1459842519685068</v>
      </c>
      <c r="BC63" s="4">
        <f t="shared" si="1039"/>
        <v>0.81637795275590719</v>
      </c>
      <c r="BD63" s="4">
        <f t="shared" si="1039"/>
        <v>1.3155905511811028</v>
      </c>
      <c r="BE63" s="4">
        <f t="shared" si="1039"/>
        <v>0.18362204724409281</v>
      </c>
      <c r="BF63" s="4">
        <f t="shared" si="1039"/>
        <v>-1.1975590551181057</v>
      </c>
      <c r="BG63" s="4">
        <f t="shared" si="1039"/>
        <v>-1.0167716535433016</v>
      </c>
      <c r="BH63" s="4">
        <f t="shared" si="1039"/>
        <v>-0.13291338582676104</v>
      </c>
      <c r="BI63" s="4">
        <f t="shared" si="1039"/>
        <v>-0.80944881889762854</v>
      </c>
      <c r="BJ63" s="4">
        <f t="shared" si="1039"/>
        <v>-0.76976377952755826</v>
      </c>
      <c r="BK63" s="4">
        <f t="shared" si="1039"/>
        <v>-2.0873228346456685</v>
      </c>
      <c r="BL63" s="4">
        <f t="shared" si="1039"/>
        <v>-1.7118110236220403</v>
      </c>
      <c r="BM63" s="4">
        <f t="shared" si="1039"/>
        <v>-1.2291338582677156</v>
      </c>
      <c r="BN63" s="4">
        <f t="shared" si="1039"/>
        <v>0.90236220472441175</v>
      </c>
      <c r="BO63" s="4">
        <f t="shared" si="1039"/>
        <v>0.32811023622047486</v>
      </c>
      <c r="BP63" s="4">
        <f t="shared" si="1039"/>
        <v>0.34771653543307224</v>
      </c>
      <c r="BQ63" s="4">
        <f t="shared" ref="BQ63:DW63" si="1040">BQ22/6.35-BQ$25</f>
        <v>-0.48228346456692606</v>
      </c>
      <c r="BR63" s="4">
        <f t="shared" si="1040"/>
        <v>1.0532283464566916</v>
      </c>
      <c r="BS63" s="4">
        <f t="shared" si="1040"/>
        <v>-0.10503937007874242</v>
      </c>
      <c r="BT63" s="4">
        <f t="shared" si="1040"/>
        <v>-0.3710236220472396</v>
      </c>
      <c r="BU63" s="4">
        <f t="shared" si="1040"/>
        <v>-0.12582677165354283</v>
      </c>
      <c r="BV63" s="4">
        <f t="shared" si="1040"/>
        <v>-0.95023622047244061</v>
      </c>
      <c r="BW63" s="4">
        <f t="shared" si="1040"/>
        <v>-2.6440944881889692</v>
      </c>
      <c r="BX63" s="4">
        <f t="shared" si="1040"/>
        <v>-4.370551181102357</v>
      </c>
      <c r="BY63" s="4">
        <f t="shared" si="1040"/>
        <v>-4.5267716535433138</v>
      </c>
      <c r="BZ63" s="4">
        <f t="shared" si="1040"/>
        <v>-2.3285826771653504</v>
      </c>
      <c r="CA63" s="4">
        <f t="shared" si="1040"/>
        <v>-3.6346456692913236</v>
      </c>
      <c r="CB63" s="4">
        <f t="shared" si="1040"/>
        <v>-3.0808661417322796</v>
      </c>
      <c r="CC63" s="4">
        <f t="shared" si="1040"/>
        <v>-3.4166141732283393</v>
      </c>
      <c r="CD63" s="4">
        <f t="shared" si="1040"/>
        <v>-3.7862992125984221</v>
      </c>
      <c r="CE63" s="4">
        <f t="shared" si="1040"/>
        <v>-2.5244881889763775</v>
      </c>
      <c r="CF63" s="4">
        <f t="shared" si="1040"/>
        <v>-3.919527559055112</v>
      </c>
      <c r="CG63" s="4">
        <f t="shared" si="1040"/>
        <v>-3.6328346456692771</v>
      </c>
      <c r="CH63" s="4">
        <f t="shared" si="1040"/>
        <v>-4.6692125984251902</v>
      </c>
      <c r="CI63" s="4">
        <f t="shared" si="1040"/>
        <v>-4.1107874015747967</v>
      </c>
      <c r="CJ63" s="4">
        <f t="shared" si="1040"/>
        <v>-2.0220472440944874</v>
      </c>
      <c r="CK63" s="4">
        <f t="shared" si="1040"/>
        <v>-3.0396062992126005</v>
      </c>
      <c r="CL63" s="4">
        <f t="shared" si="1040"/>
        <v>-2.2427559055118067</v>
      </c>
      <c r="CM63" s="4">
        <f t="shared" si="1040"/>
        <v>2.1892125984252004</v>
      </c>
      <c r="CN63" s="4">
        <f t="shared" si="1040"/>
        <v>0.57448818897638887</v>
      </c>
      <c r="CO63" s="4">
        <f t="shared" si="1040"/>
        <v>3.4989763779527578</v>
      </c>
      <c r="CP63" s="4">
        <f t="shared" si="1040"/>
        <v>2.9962992125984442</v>
      </c>
      <c r="CQ63" s="4">
        <f t="shared" si="1040"/>
        <v>1.5086614173228412</v>
      </c>
      <c r="CR63" s="4">
        <f t="shared" si="1040"/>
        <v>1.3925196850393746</v>
      </c>
      <c r="CS63" s="4">
        <f t="shared" si="1040"/>
        <v>2.1396062992126019</v>
      </c>
      <c r="CT63" s="4">
        <f t="shared" si="1040"/>
        <v>-1.7702362204724409</v>
      </c>
      <c r="CU63" s="4">
        <f t="shared" si="1040"/>
        <v>-7.9409448818897488</v>
      </c>
      <c r="CV63" s="4">
        <f t="shared" si="1040"/>
        <v>-8.0355905511810874</v>
      </c>
      <c r="CW63" s="4">
        <f t="shared" si="1040"/>
        <v>-7.5947244094488155</v>
      </c>
      <c r="CX63" s="4">
        <f t="shared" si="1040"/>
        <v>-8.9577165354330646</v>
      </c>
      <c r="CY63" s="4">
        <f t="shared" si="1040"/>
        <v>-7.7825984251968379</v>
      </c>
      <c r="CZ63" s="4">
        <f t="shared" si="1040"/>
        <v>-8.4415748031496065</v>
      </c>
      <c r="DA63" s="4">
        <f t="shared" si="1040"/>
        <v>-7.8196850393700714</v>
      </c>
      <c r="DB63" s="4">
        <f t="shared" si="1040"/>
        <v>-8.1939370078740126</v>
      </c>
      <c r="DC63" s="4">
        <f t="shared" si="1040"/>
        <v>-7.521338582677167</v>
      </c>
      <c r="DD63" s="4">
        <f t="shared" si="1040"/>
        <v>-7.2735433070866122</v>
      </c>
      <c r="DE63" s="4">
        <f t="shared" si="1040"/>
        <v>-7.2789763779527448</v>
      </c>
      <c r="DF63" s="4">
        <f t="shared" si="1040"/>
        <v>-7.0614173228346289</v>
      </c>
      <c r="DG63" s="4">
        <f t="shared" si="1040"/>
        <v>-7.2136220472440868</v>
      </c>
      <c r="DH63" s="4">
        <f t="shared" si="1040"/>
        <v>-5.5363779527558989</v>
      </c>
      <c r="DI63" s="4">
        <f t="shared" si="1040"/>
        <v>-6.7815748031496099</v>
      </c>
      <c r="DJ63" s="4">
        <f t="shared" si="1040"/>
        <v>-6.4176377952755814</v>
      </c>
      <c r="DK63" s="4">
        <f t="shared" si="1040"/>
        <v>-9.2878740157480308</v>
      </c>
      <c r="DL63" s="4">
        <f t="shared" si="1040"/>
        <v>-9.0207874015747933</v>
      </c>
      <c r="DM63" s="4">
        <f t="shared" si="1040"/>
        <v>-10.062913385826775</v>
      </c>
      <c r="DN63" s="4">
        <f t="shared" si="1040"/>
        <v>-8.7462992125984158</v>
      </c>
      <c r="DO63" s="4">
        <f t="shared" si="1040"/>
        <v>-0.20708661417320684</v>
      </c>
      <c r="DP63" s="4">
        <f t="shared" si="1040"/>
        <v>-8.4362992125984135</v>
      </c>
      <c r="DQ63" s="4">
        <f t="shared" si="1040"/>
        <v>-3.0651181102362273</v>
      </c>
      <c r="DR63" s="4">
        <f t="shared" si="1040"/>
        <v>6.3906299212598441</v>
      </c>
      <c r="DS63" s="4">
        <f t="shared" si="1040"/>
        <v>8.3866929133858434</v>
      </c>
      <c r="DT63" s="4">
        <f t="shared" si="1040"/>
        <v>5.2515748031496088</v>
      </c>
      <c r="DU63" s="4">
        <f t="shared" si="1040"/>
        <v>2.5923622047244095</v>
      </c>
      <c r="DV63" s="4">
        <f t="shared" si="1040"/>
        <v>7.1427559055118195</v>
      </c>
      <c r="DW63" s="4">
        <f t="shared" si="1040"/>
        <v>2.6499212598425146</v>
      </c>
      <c r="DX63" s="4">
        <f t="shared" ref="DX63:DZ64" si="1041">DX22/6.35-DX$25</f>
        <v>-5.3665354330708652</v>
      </c>
      <c r="DY63" s="4">
        <f t="shared" si="1041"/>
        <v>-6.8214960629921251</v>
      </c>
      <c r="DZ63" s="4">
        <f t="shared" si="1041"/>
        <v>-9.0407086614173124</v>
      </c>
      <c r="EA63" s="4">
        <f t="shared" ref="EA63:EB63" si="1042">EA22/6.35-EA$25</f>
        <v>-7.5799999999999983</v>
      </c>
      <c r="EB63" s="4">
        <f t="shared" si="1042"/>
        <v>-13.464645669291343</v>
      </c>
      <c r="EC63" s="4">
        <f t="shared" ref="EC63:ED63" si="1043">EC22/6.35-EC$25</f>
        <v>-10.93078740157479</v>
      </c>
      <c r="ED63" s="4">
        <f t="shared" si="1043"/>
        <v>-8.7675590551181131</v>
      </c>
      <c r="EE63" s="4">
        <f t="shared" ref="EE63:EG64" si="1044">EE22/6.35-EE$25</f>
        <v>-13.203543307086605</v>
      </c>
      <c r="EF63" s="4">
        <f t="shared" si="1044"/>
        <v>-17.951496062992121</v>
      </c>
      <c r="EG63" s="4">
        <f t="shared" si="1044"/>
        <v>-20.221574803149608</v>
      </c>
      <c r="EH63" s="4">
        <f t="shared" ref="EH63:EI63" si="1045">EH22/6.35-EH$25</f>
        <v>-23.994409448818885</v>
      </c>
      <c r="EI63" s="4">
        <f t="shared" si="1045"/>
        <v>-22.855275590551173</v>
      </c>
      <c r="EJ63" s="4">
        <f t="shared" ref="EJ63:EK63" si="1046">EJ22/6.35-EJ$25</f>
        <v>-16.112834645669295</v>
      </c>
      <c r="EK63" s="4">
        <f t="shared" si="1046"/>
        <v>-11.143858267716524</v>
      </c>
      <c r="EL63" s="4">
        <f t="shared" ref="EL63:EM63" si="1047">EL22/6.35-EL$25</f>
        <v>-17.96724409448818</v>
      </c>
      <c r="EM63" s="4">
        <f t="shared" si="1047"/>
        <v>-19.327874015748023</v>
      </c>
      <c r="EN63" s="4">
        <f t="shared" ref="EN63:EO63" si="1048">EN22/6.35-EN$25</f>
        <v>-20.191653543307083</v>
      </c>
      <c r="EO63" s="4">
        <f t="shared" si="1048"/>
        <v>-22.292362204724405</v>
      </c>
      <c r="EP63" s="4">
        <f t="shared" ref="EP63:EQ63" si="1049">EP22/6.35-EP$25</f>
        <v>-21.634724409448822</v>
      </c>
      <c r="EQ63" s="4">
        <f t="shared" si="1049"/>
        <v>-21.658267716535427</v>
      </c>
      <c r="ER63" s="4">
        <f t="shared" ref="ER63:ES63" si="1050">ER22/6.35-ER$25</f>
        <v>-23.752677165354328</v>
      </c>
      <c r="ES63" s="4">
        <f t="shared" si="1050"/>
        <v>-26.484330708661417</v>
      </c>
      <c r="ET63" s="4">
        <f t="shared" ref="ET63:EU63" si="1051">ET22/6.35-ET$25</f>
        <v>-29.034015748031486</v>
      </c>
      <c r="EU63" s="4">
        <f t="shared" si="1051"/>
        <v>-29.14377952755904</v>
      </c>
      <c r="EV63" s="4">
        <f t="shared" ref="EV63" si="1052">EV22/6.35-EV$25</f>
        <v>-27.129370078740152</v>
      </c>
      <c r="EW63" s="4">
        <f t="shared" ref="EW63:EX63" si="1053">EW22/6.35-EW$25</f>
        <v>-24.434251968503936</v>
      </c>
      <c r="EX63" s="4">
        <f t="shared" si="1053"/>
        <v>-23.248976377952758</v>
      </c>
      <c r="EY63" s="4">
        <f t="shared" ref="EY63:EZ63" si="1054">EY22/6.35-EY$25</f>
        <v>-23.056850393700792</v>
      </c>
      <c r="EZ63" s="4">
        <f t="shared" si="1054"/>
        <v>-22.834960629921248</v>
      </c>
      <c r="FA63" s="4">
        <f t="shared" ref="FA63" si="1055">FA22/6.35-FA$25</f>
        <v>-26.732677165354325</v>
      </c>
      <c r="FB63" s="4">
        <f t="shared" ref="FB63:FC63" si="1056">FB22/6.35-FB$25</f>
        <v>-17.957007874015751</v>
      </c>
      <c r="FC63" s="4">
        <f t="shared" si="1056"/>
        <v>-22.112047244094484</v>
      </c>
      <c r="FD63" s="4">
        <f t="shared" ref="FD63:FE63" si="1057">FD22/6.35-FD$25</f>
        <v>-16.15818897637795</v>
      </c>
      <c r="FE63" s="4">
        <f t="shared" si="1057"/>
        <v>-18.382913385826775</v>
      </c>
      <c r="FF63" s="4">
        <f t="shared" ref="FF63:FG63" si="1058">FF22/6.35-FF$25</f>
        <v>-19.446850393700785</v>
      </c>
      <c r="FG63" s="4">
        <f t="shared" si="1058"/>
        <v>-20.840472440944879</v>
      </c>
      <c r="FH63" s="4">
        <f t="shared" ref="FH63:FI63" si="1059">FH22/6.35-FH$25</f>
        <v>-21.637086614173221</v>
      </c>
      <c r="FI63" s="4">
        <f t="shared" si="1059"/>
        <v>-20.560157480314963</v>
      </c>
      <c r="FJ63" s="4">
        <f t="shared" ref="FJ63:FK63" si="1060">FJ22/6.35-FJ$25</f>
        <v>-22.831259842519685</v>
      </c>
      <c r="FK63" s="4">
        <f t="shared" si="1060"/>
        <v>-19.531811023622048</v>
      </c>
      <c r="FL63" s="4">
        <f t="shared" ref="FL63" si="1061">FL22/6.35-FL$25</f>
        <v>-15.161653543307082</v>
      </c>
      <c r="FM63" s="4">
        <f t="shared" ref="FM63:FN63" si="1062">FM22/6.35-FM$25</f>
        <v>-15.598818897637791</v>
      </c>
      <c r="FN63" s="4">
        <f t="shared" si="1062"/>
        <v>-8.9263779527558995</v>
      </c>
      <c r="FO63" s="4">
        <f t="shared" ref="FO63:FP63" si="1063">FO22/6.35-FO$25</f>
        <v>-12.190236220472435</v>
      </c>
      <c r="FP63" s="4">
        <f t="shared" si="1063"/>
        <v>-11.793464566929131</v>
      </c>
      <c r="FQ63" s="4">
        <f t="shared" ref="FQ63:FR63" si="1064">FQ22/6.35-FQ$25</f>
        <v>-12.389527559055118</v>
      </c>
      <c r="FR63" s="4">
        <f t="shared" si="1064"/>
        <v>-11.374881889763785</v>
      </c>
      <c r="FS63" s="4">
        <f t="shared" ref="FS63:FT63" si="1065">FS22/6.35-FS$25</f>
        <v>-11.522362204724416</v>
      </c>
      <c r="FT63" s="4">
        <f t="shared" si="1065"/>
        <v>-10.698818897637807</v>
      </c>
      <c r="FU63" s="4">
        <f t="shared" ref="FU63:FV63" si="1066">FU22/6.35-FU$25</f>
        <v>-9.0472440944881782</v>
      </c>
      <c r="FV63" s="4">
        <f t="shared" si="1066"/>
        <v>-8.5399212598425223</v>
      </c>
      <c r="FW63" s="4">
        <f t="shared" ref="FW63:FX63" si="1067">FW22/6.35-FW$25</f>
        <v>-7.514960629921255</v>
      </c>
      <c r="FX63" s="4">
        <f t="shared" si="1067"/>
        <v>-1.7659055118110132</v>
      </c>
      <c r="FY63" s="4">
        <f t="shared" ref="FY63:FZ63" si="1068">FY22/6.35-FY$25</f>
        <v>-1.8640157480314912</v>
      </c>
      <c r="FZ63" s="4">
        <f t="shared" si="1068"/>
        <v>-4.3296062992125997</v>
      </c>
      <c r="GA63" s="4">
        <f t="shared" ref="GA63:GB63" si="1069">GA22/6.35-GA$25</f>
        <v>-3.5790551181102259</v>
      </c>
      <c r="GB63" s="4">
        <f t="shared" si="1069"/>
        <v>-3.036299212598415</v>
      </c>
      <c r="GC63" s="4">
        <f t="shared" ref="GC63:GD63" si="1070">GC22/6.35-GC$25</f>
        <v>-3.9022047244094438</v>
      </c>
      <c r="GD63" s="4">
        <f t="shared" si="1070"/>
        <v>0.77007874015748001</v>
      </c>
      <c r="GE63" s="4">
        <f t="shared" ref="GE63:GF63" si="1071">GE22/6.35-GE$25</f>
        <v>-0.46716535433071016</v>
      </c>
      <c r="GF63" s="4">
        <f t="shared" si="1071"/>
        <v>2.9454330708661445</v>
      </c>
      <c r="GG63" s="4">
        <f t="shared" ref="GG63:GH63" si="1072">GG22/6.35-GG$25</f>
        <v>1.546535433070872</v>
      </c>
      <c r="GH63" s="4">
        <f t="shared" si="1072"/>
        <v>3.0045669291338584</v>
      </c>
      <c r="GI63" s="93">
        <f t="shared" si="700"/>
        <v>-3.7083000562429653</v>
      </c>
      <c r="GJ63" s="93">
        <f t="shared" si="701"/>
        <v>-15.387658994548755</v>
      </c>
      <c r="GK63" s="93">
        <f t="shared" si="732"/>
        <v>-4.5425196850393679</v>
      </c>
    </row>
    <row r="64" spans="3:193" ht="30" x14ac:dyDescent="0.25">
      <c r="C64" s="20" t="s">
        <v>96</v>
      </c>
      <c r="D64" s="21" t="s">
        <v>86</v>
      </c>
      <c r="E64" s="18">
        <f t="shared" ref="E64:BP64" si="1073">E23/6.35-E$25</f>
        <v>-17.664094488188965</v>
      </c>
      <c r="F64" s="18">
        <f t="shared" si="1073"/>
        <v>-9.6692125984251902</v>
      </c>
      <c r="G64" s="18">
        <f t="shared" si="1073"/>
        <v>-13.099212598425197</v>
      </c>
      <c r="H64" s="4">
        <f t="shared" si="1073"/>
        <v>-0.50913385826771318</v>
      </c>
      <c r="I64" s="4">
        <f t="shared" si="1073"/>
        <v>-0.7485826771653521</v>
      </c>
      <c r="J64" s="4">
        <f t="shared" si="1073"/>
        <v>0.62007874015748143</v>
      </c>
      <c r="K64" s="4">
        <f t="shared" si="1073"/>
        <v>1.7639370078740164</v>
      </c>
      <c r="L64" s="4">
        <f t="shared" si="1073"/>
        <v>1.3325196850393723</v>
      </c>
      <c r="M64" s="4">
        <f t="shared" si="1073"/>
        <v>3.7440944881889768</v>
      </c>
      <c r="N64" s="4">
        <f t="shared" si="1073"/>
        <v>2.3551968503937033</v>
      </c>
      <c r="O64" s="4">
        <f t="shared" si="1073"/>
        <v>3.2914960629921275</v>
      </c>
      <c r="P64" s="4">
        <f t="shared" si="1073"/>
        <v>3.5403937007874031</v>
      </c>
      <c r="Q64" s="4">
        <f t="shared" si="1073"/>
        <v>2.4640157480314961</v>
      </c>
      <c r="R64" s="4">
        <f t="shared" si="1073"/>
        <v>3.4065590551181124</v>
      </c>
      <c r="S64" s="4">
        <f t="shared" si="1073"/>
        <v>2.8073228346456673</v>
      </c>
      <c r="T64" s="4">
        <f t="shared" si="1073"/>
        <v>3.1639370078740185</v>
      </c>
      <c r="U64" s="4">
        <f t="shared" si="1073"/>
        <v>3.3096850393700805</v>
      </c>
      <c r="V64" s="4">
        <f t="shared" si="1073"/>
        <v>2.7082677165354347</v>
      </c>
      <c r="W64" s="4">
        <f t="shared" si="1073"/>
        <v>5.813543307086622</v>
      </c>
      <c r="X64" s="4">
        <f t="shared" si="1073"/>
        <v>0.76204724409449298</v>
      </c>
      <c r="Y64" s="4">
        <f t="shared" si="1073"/>
        <v>0.91850393700787691</v>
      </c>
      <c r="Z64" s="4">
        <f t="shared" si="1073"/>
        <v>-0.53881889763779611</v>
      </c>
      <c r="AA64" s="4">
        <f t="shared" si="1073"/>
        <v>-0.27102362204724528</v>
      </c>
      <c r="AB64" s="4">
        <f t="shared" si="1073"/>
        <v>2.609370078740163</v>
      </c>
      <c r="AC64" s="4">
        <f t="shared" si="1073"/>
        <v>1.0774015748031545</v>
      </c>
      <c r="AD64" s="4">
        <f t="shared" si="1073"/>
        <v>-2.0174015748031451</v>
      </c>
      <c r="AE64" s="4">
        <f t="shared" si="1073"/>
        <v>-0.16968503937007284</v>
      </c>
      <c r="AF64" s="4">
        <f t="shared" si="1073"/>
        <v>-0.7989763779527479</v>
      </c>
      <c r="AG64" s="4">
        <f t="shared" si="1073"/>
        <v>0.84472440944881555</v>
      </c>
      <c r="AH64" s="4">
        <f t="shared" si="1073"/>
        <v>2.9790551181102458</v>
      </c>
      <c r="AI64" s="4">
        <f t="shared" si="1073"/>
        <v>4.5001574803149609</v>
      </c>
      <c r="AJ64" s="4">
        <f t="shared" si="1073"/>
        <v>1.9645669291338592</v>
      </c>
      <c r="AK64" s="4">
        <f t="shared" si="1073"/>
        <v>2.7681102362204726</v>
      </c>
      <c r="AL64" s="4">
        <f t="shared" si="1073"/>
        <v>1.246377952755914</v>
      </c>
      <c r="AM64" s="4">
        <f t="shared" si="1073"/>
        <v>1.0909448818897687</v>
      </c>
      <c r="AN64" s="4">
        <f t="shared" si="1073"/>
        <v>0.69393700787401968</v>
      </c>
      <c r="AO64" s="4">
        <f t="shared" si="1073"/>
        <v>0.81015748031496315</v>
      </c>
      <c r="AP64" s="4">
        <f t="shared" si="1073"/>
        <v>1.0355905511811088</v>
      </c>
      <c r="AQ64" s="4">
        <f t="shared" si="1073"/>
        <v>3.3855118110236191</v>
      </c>
      <c r="AR64" s="4">
        <f t="shared" si="1073"/>
        <v>2.8387401574803164</v>
      </c>
      <c r="AS64" s="4">
        <f t="shared" si="1073"/>
        <v>4.5268503937007871</v>
      </c>
      <c r="AT64" s="4">
        <f t="shared" si="1073"/>
        <v>4.1892125984252004</v>
      </c>
      <c r="AU64" s="4">
        <f t="shared" si="1073"/>
        <v>5.104173228346454</v>
      </c>
      <c r="AV64" s="4">
        <f t="shared" si="1073"/>
        <v>4.9964566929133909</v>
      </c>
      <c r="AW64" s="4">
        <f t="shared" si="1073"/>
        <v>1.9731496062992093</v>
      </c>
      <c r="AX64" s="4">
        <f t="shared" si="1073"/>
        <v>1.4200787401574786</v>
      </c>
      <c r="AY64" s="4">
        <f t="shared" si="1073"/>
        <v>0.38417322834646228</v>
      </c>
      <c r="AZ64" s="4">
        <f t="shared" si="1073"/>
        <v>1.80779527559055</v>
      </c>
      <c r="BA64" s="4">
        <f t="shared" si="1073"/>
        <v>0.80275590551180898</v>
      </c>
      <c r="BB64" s="4">
        <f t="shared" si="1073"/>
        <v>0.66881889763779867</v>
      </c>
      <c r="BC64" s="4">
        <f t="shared" si="1073"/>
        <v>0.77700787401575155</v>
      </c>
      <c r="BD64" s="4">
        <f t="shared" si="1073"/>
        <v>1.1234645669291439</v>
      </c>
      <c r="BE64" s="4">
        <f t="shared" si="1073"/>
        <v>-9.0393700787402054E-2</v>
      </c>
      <c r="BF64" s="4">
        <f t="shared" si="1073"/>
        <v>-1.4574015748031428</v>
      </c>
      <c r="BG64" s="4">
        <f t="shared" si="1073"/>
        <v>-1.3632283464566939</v>
      </c>
      <c r="BH64" s="4">
        <f t="shared" si="1073"/>
        <v>-1.1045669291338527</v>
      </c>
      <c r="BI64" s="4">
        <f t="shared" si="1073"/>
        <v>-1.7590551181102327</v>
      </c>
      <c r="BJ64" s="4">
        <f t="shared" si="1073"/>
        <v>-1.7949606299212562</v>
      </c>
      <c r="BK64" s="4">
        <f t="shared" si="1073"/>
        <v>-2.9550393700787367</v>
      </c>
      <c r="BL64" s="4">
        <f t="shared" si="1073"/>
        <v>-2.074015748031492</v>
      </c>
      <c r="BM64" s="4">
        <f t="shared" si="1073"/>
        <v>-1.7976377952755911</v>
      </c>
      <c r="BN64" s="4">
        <f t="shared" si="1073"/>
        <v>-0.24409448818897062</v>
      </c>
      <c r="BO64" s="4">
        <f t="shared" si="1073"/>
        <v>-0.59472440944881555</v>
      </c>
      <c r="BP64" s="4">
        <f t="shared" si="1073"/>
        <v>-0.71842519685039008</v>
      </c>
      <c r="BQ64" s="4">
        <f t="shared" ref="BQ64:DW64" si="1074">BQ23/6.35-BQ$25</f>
        <v>-1.4964566929133838</v>
      </c>
      <c r="BR64" s="4">
        <f t="shared" si="1074"/>
        <v>0.13669291338582923</v>
      </c>
      <c r="BS64" s="4">
        <f t="shared" si="1074"/>
        <v>-0.87039370078739609</v>
      </c>
      <c r="BT64" s="4">
        <f t="shared" si="1074"/>
        <v>-1.1993700787401522</v>
      </c>
      <c r="BU64" s="4">
        <f t="shared" si="1074"/>
        <v>-1.1384251968503918</v>
      </c>
      <c r="BV64" s="4">
        <f t="shared" si="1074"/>
        <v>-1.9770078740157402</v>
      </c>
      <c r="BW64" s="4">
        <f t="shared" si="1074"/>
        <v>-3.6787401574803127</v>
      </c>
      <c r="BX64" s="4">
        <f t="shared" si="1074"/>
        <v>-5.4193700787401511</v>
      </c>
      <c r="BY64" s="4">
        <f t="shared" si="1074"/>
        <v>-5.7078740157480325</v>
      </c>
      <c r="BZ64" s="4">
        <f t="shared" si="1074"/>
        <v>-3.6766141732283444</v>
      </c>
      <c r="CA64" s="4">
        <f t="shared" si="1074"/>
        <v>-4.8141732283464478</v>
      </c>
      <c r="CB64" s="4">
        <f t="shared" si="1074"/>
        <v>-4.1989763779527536</v>
      </c>
      <c r="CC64" s="4">
        <f t="shared" si="1074"/>
        <v>-4.306377952755895</v>
      </c>
      <c r="CD64" s="4">
        <f t="shared" si="1074"/>
        <v>-4.5453543307086619</v>
      </c>
      <c r="CE64" s="4">
        <f t="shared" si="1074"/>
        <v>-4.0331496062992045</v>
      </c>
      <c r="CF64" s="4">
        <f t="shared" si="1074"/>
        <v>-5.4864566929133858</v>
      </c>
      <c r="CG64" s="4">
        <f t="shared" si="1074"/>
        <v>-5.3824409448818855</v>
      </c>
      <c r="CH64" s="4">
        <f t="shared" si="1074"/>
        <v>-6.3243307086614067</v>
      </c>
      <c r="CI64" s="4">
        <f t="shared" si="1074"/>
        <v>-5.5076377952755848</v>
      </c>
      <c r="CJ64" s="4">
        <f t="shared" si="1074"/>
        <v>-3.9480314960629954</v>
      </c>
      <c r="CK64" s="4">
        <f t="shared" si="1074"/>
        <v>-4.738818897637799</v>
      </c>
      <c r="CL64" s="4">
        <f t="shared" si="1074"/>
        <v>-3.6411811023622036</v>
      </c>
      <c r="CM64" s="4">
        <f t="shared" si="1074"/>
        <v>-1.385590551181096</v>
      </c>
      <c r="CN64" s="4">
        <f t="shared" si="1074"/>
        <v>-1.8144881889763695</v>
      </c>
      <c r="CO64" s="4">
        <f t="shared" si="1074"/>
        <v>0.5273228346456591</v>
      </c>
      <c r="CP64" s="4">
        <f t="shared" si="1074"/>
        <v>-1.6257480314960588</v>
      </c>
      <c r="CQ64" s="4">
        <f t="shared" si="1074"/>
        <v>-0.75275590551180471</v>
      </c>
      <c r="CR64" s="4">
        <f t="shared" si="1074"/>
        <v>-1.2374015748031439</v>
      </c>
      <c r="CS64" s="4">
        <f t="shared" si="1074"/>
        <v>0.37425196850394116</v>
      </c>
      <c r="CT64" s="4">
        <f t="shared" si="1074"/>
        <v>-2.7182677165354363</v>
      </c>
      <c r="CU64" s="4">
        <f t="shared" si="1074"/>
        <v>-9.3094488188976214</v>
      </c>
      <c r="CV64" s="4">
        <f t="shared" si="1074"/>
        <v>-9.8324409448818813</v>
      </c>
      <c r="CW64" s="4">
        <f t="shared" si="1074"/>
        <v>-9.4088976377952633</v>
      </c>
      <c r="CX64" s="4">
        <f t="shared" si="1074"/>
        <v>-9.8396062992125906</v>
      </c>
      <c r="CY64" s="4">
        <f t="shared" si="1074"/>
        <v>-8.9621259842519692</v>
      </c>
      <c r="CZ64" s="4">
        <f t="shared" si="1074"/>
        <v>-9.4935433070866111</v>
      </c>
      <c r="DA64" s="4">
        <f t="shared" si="1074"/>
        <v>-9.1897637795275529</v>
      </c>
      <c r="DB64" s="4">
        <f t="shared" si="1074"/>
        <v>-8.8821259842519638</v>
      </c>
      <c r="DC64" s="4">
        <f t="shared" si="1074"/>
        <v>-8.1559842519685049</v>
      </c>
      <c r="DD64" s="4">
        <f t="shared" si="1074"/>
        <v>-8.0247244094488224</v>
      </c>
      <c r="DE64" s="4">
        <f t="shared" si="1074"/>
        <v>-8.6175590551180932</v>
      </c>
      <c r="DF64" s="4">
        <f t="shared" si="1074"/>
        <v>-8.7889763779527499</v>
      </c>
      <c r="DG64" s="4">
        <f t="shared" si="1074"/>
        <v>-9.39</v>
      </c>
      <c r="DH64" s="4">
        <f t="shared" si="1074"/>
        <v>-7.7300787401574809</v>
      </c>
      <c r="DI64" s="4">
        <f t="shared" si="1074"/>
        <v>-8.4918110236220485</v>
      </c>
      <c r="DJ64" s="4">
        <f t="shared" si="1074"/>
        <v>-8.7262992125984198</v>
      </c>
      <c r="DK64" s="4">
        <f t="shared" si="1074"/>
        <v>-10.439055118110232</v>
      </c>
      <c r="DL64" s="4">
        <f t="shared" si="1074"/>
        <v>-10.164094488188965</v>
      </c>
      <c r="DM64" s="4">
        <f t="shared" si="1074"/>
        <v>-12.073937007874022</v>
      </c>
      <c r="DN64" s="4">
        <f t="shared" si="1074"/>
        <v>-10.908503937007879</v>
      </c>
      <c r="DO64" s="4">
        <f t="shared" si="1074"/>
        <v>-4.7976377952755769</v>
      </c>
      <c r="DP64" s="4">
        <f t="shared" si="1074"/>
        <v>-12.582755905511817</v>
      </c>
      <c r="DQ64" s="4">
        <f t="shared" si="1074"/>
        <v>-7.8021259842519584</v>
      </c>
      <c r="DR64" s="4">
        <f t="shared" si="1074"/>
        <v>0.80165354330709704</v>
      </c>
      <c r="DS64" s="4">
        <f t="shared" si="1074"/>
        <v>-0.5503149606299047</v>
      </c>
      <c r="DT64" s="4">
        <f t="shared" si="1074"/>
        <v>-3.3830708661417219</v>
      </c>
      <c r="DU64" s="4">
        <f t="shared" si="1074"/>
        <v>-2.7729921259842456</v>
      </c>
      <c r="DV64" s="4">
        <f t="shared" si="1074"/>
        <v>2.9370078740171834E-2</v>
      </c>
      <c r="DW64" s="4">
        <f t="shared" si="1074"/>
        <v>-4.5170078740157464</v>
      </c>
      <c r="DX64" s="4">
        <f t="shared" si="1041"/>
        <v>-10.93661417322835</v>
      </c>
      <c r="DY64" s="4">
        <f t="shared" si="1041"/>
        <v>-10.879763779527551</v>
      </c>
      <c r="DZ64" s="4">
        <f t="shared" si="1041"/>
        <v>-15.314724409448814</v>
      </c>
      <c r="EA64" s="4">
        <f t="shared" ref="EA64:EB64" si="1075">EA23/6.35-EA$25</f>
        <v>-13.025669291338588</v>
      </c>
      <c r="EB64" s="4">
        <f t="shared" si="1075"/>
        <v>-21.625275590551183</v>
      </c>
      <c r="EC64" s="4">
        <f t="shared" ref="EC64:ED64" si="1076">EC23/6.35-EC$25</f>
        <v>-18.105590551181095</v>
      </c>
      <c r="ED64" s="4">
        <f t="shared" si="1076"/>
        <v>-15.342362204724409</v>
      </c>
      <c r="EE64" s="4">
        <f t="shared" si="1044"/>
        <v>-17.315354330708644</v>
      </c>
      <c r="EF64" s="4">
        <f t="shared" si="1044"/>
        <v>-22.951496062992121</v>
      </c>
      <c r="EG64" s="4">
        <f t="shared" si="1044"/>
        <v>-26.769606299212597</v>
      </c>
      <c r="EH64" s="4">
        <f t="shared" ref="EH64:EI64" si="1077">EH23/6.35-EH$25</f>
        <v>-28.531417322834628</v>
      </c>
      <c r="EI64" s="4">
        <f t="shared" si="1077"/>
        <v>-28.189133858267709</v>
      </c>
      <c r="EJ64" s="4">
        <f t="shared" ref="EJ64:EK64" si="1078">EJ23/6.35-EJ$25</f>
        <v>-20.082913385826771</v>
      </c>
      <c r="EK64" s="4">
        <f t="shared" si="1078"/>
        <v>-13.36118110236221</v>
      </c>
      <c r="EL64" s="4">
        <f t="shared" ref="EL64:EM64" si="1079">EL23/6.35-EL$25</f>
        <v>-20.203464566929128</v>
      </c>
      <c r="EM64" s="4">
        <f t="shared" si="1079"/>
        <v>-23.384566929133854</v>
      </c>
      <c r="EN64" s="4">
        <f t="shared" ref="EN64:EO64" si="1080">EN23/6.35-EN$25</f>
        <v>-25.2955905511811</v>
      </c>
      <c r="EO64" s="4">
        <f t="shared" si="1080"/>
        <v>-28.988425196850386</v>
      </c>
      <c r="EP64" s="4">
        <f t="shared" ref="EP64:EQ64" si="1081">EP23/6.35-EP$25</f>
        <v>-27.409527559055121</v>
      </c>
      <c r="EQ64" s="4">
        <f t="shared" si="1081"/>
        <v>-28.233070866141723</v>
      </c>
      <c r="ER64" s="4">
        <f t="shared" ref="ER64:ES64" si="1082">ER23/6.35-ER$25</f>
        <v>-29.410944881889762</v>
      </c>
      <c r="ES64" s="4">
        <f t="shared" si="1082"/>
        <v>-30.06385826771654</v>
      </c>
      <c r="ET64" s="4">
        <f t="shared" ref="ET64:EU64" si="1083">ET23/6.35-ET$25</f>
        <v>-34.205669291338573</v>
      </c>
      <c r="EU64" s="4">
        <f t="shared" si="1083"/>
        <v>-34.636692913385815</v>
      </c>
      <c r="EV64" s="4">
        <f t="shared" ref="EV64" si="1084">EV23/6.35-EV$25</f>
        <v>-33.373464566929123</v>
      </c>
      <c r="EW64" s="4">
        <f t="shared" ref="EW64:EX64" si="1085">EW23/6.35-EW$25</f>
        <v>-29.37755905511812</v>
      </c>
      <c r="EX64" s="4">
        <f t="shared" si="1085"/>
        <v>-27.496220472440939</v>
      </c>
      <c r="EY64" s="4">
        <f t="shared" ref="EY64:EZ64" si="1086">EY23/6.35-EY$25</f>
        <v>-24.53716535433071</v>
      </c>
      <c r="EZ64" s="4">
        <f t="shared" si="1086"/>
        <v>-25.253858267716524</v>
      </c>
      <c r="FA64" s="4">
        <f t="shared" ref="FA64" si="1087">FA23/6.35-FA$25</f>
        <v>-29.474409448818896</v>
      </c>
      <c r="FB64" s="4">
        <f t="shared" ref="FB64:FC64" si="1088">FB23/6.35-FB$25</f>
        <v>-20.547559055118107</v>
      </c>
      <c r="FC64" s="4">
        <f t="shared" si="1088"/>
        <v>-25.593937007874011</v>
      </c>
      <c r="FD64" s="4">
        <f t="shared" ref="FD64:FE64" si="1089">FD23/6.35-FD$25</f>
        <v>-19.298346456692911</v>
      </c>
      <c r="FE64" s="4">
        <f t="shared" si="1089"/>
        <v>-21.65377952755906</v>
      </c>
      <c r="FF64" s="4">
        <f t="shared" ref="FF64:FG64" si="1090">FF23/6.35-FF$25</f>
        <v>-22.068897637795267</v>
      </c>
      <c r="FG64" s="4">
        <f t="shared" si="1090"/>
        <v>-24.386929133858274</v>
      </c>
      <c r="FH64" s="4">
        <f t="shared" ref="FH64:FI64" si="1091">FH23/6.35-FH$25</f>
        <v>-23.043385826771647</v>
      </c>
      <c r="FI64" s="4">
        <f t="shared" si="1091"/>
        <v>-22.572755905511805</v>
      </c>
      <c r="FJ64" s="4">
        <f t="shared" ref="FJ64:FK64" si="1092">FJ23/6.35-FJ$25</f>
        <v>-23.71472440944882</v>
      </c>
      <c r="FK64" s="4">
        <f t="shared" si="1092"/>
        <v>-20.245196850393704</v>
      </c>
      <c r="FL64" s="4">
        <f t="shared" ref="FL64" si="1093">FL23/6.35-FL$25</f>
        <v>-17.575826771653539</v>
      </c>
      <c r="FM64" s="4">
        <f t="shared" ref="FM64:FN64" si="1094">FM23/6.35-FM$25</f>
        <v>-18.327952755905507</v>
      </c>
      <c r="FN64" s="4">
        <f t="shared" si="1094"/>
        <v>-12.457086614173221</v>
      </c>
      <c r="FO64" s="4">
        <f t="shared" ref="FO64:FP64" si="1095">FO23/6.35-FO$25</f>
        <v>-13.43433070866142</v>
      </c>
      <c r="FP64" s="4">
        <f t="shared" si="1095"/>
        <v>-13.977716535433068</v>
      </c>
      <c r="FQ64" s="4">
        <f t="shared" ref="FQ64:FR64" si="1096">FQ23/6.35-FQ$25</f>
        <v>-13.184803149606296</v>
      </c>
      <c r="FR64" s="4">
        <f t="shared" si="1096"/>
        <v>-11.940236220472443</v>
      </c>
      <c r="FS64" s="4">
        <f t="shared" ref="FS64:FT64" si="1097">FS23/6.35-FS$25</f>
        <v>-11.522362204724416</v>
      </c>
      <c r="FT64" s="4">
        <f t="shared" si="1097"/>
        <v>-10.736614173228347</v>
      </c>
      <c r="FU64" s="4">
        <f t="shared" ref="FU64:FV64" si="1098">FU23/6.35-FU$25</f>
        <v>-9.3149606299212593</v>
      </c>
      <c r="FV64" s="4">
        <f t="shared" si="1098"/>
        <v>-8.8926771653543284</v>
      </c>
      <c r="FW64" s="4">
        <f t="shared" ref="FW64:FX64" si="1099">FW23/6.35-FW$25</f>
        <v>-7.9149606299212607</v>
      </c>
      <c r="FX64" s="4">
        <f t="shared" si="1099"/>
        <v>-3.8525196850393613</v>
      </c>
      <c r="FY64" s="4">
        <f t="shared" ref="FY64:FZ64" si="1100">FY23/6.35-FY$25</f>
        <v>-2.4262204724409457</v>
      </c>
      <c r="FZ64" s="4">
        <f t="shared" si="1100"/>
        <v>-5.0949606299212675</v>
      </c>
      <c r="GA64" s="4">
        <f t="shared" ref="GA64:GB64" si="1101">GA23/6.35-GA$25</f>
        <v>-3.8042519685039267</v>
      </c>
      <c r="GB64" s="4">
        <f t="shared" si="1101"/>
        <v>-4.3890551181102282</v>
      </c>
      <c r="GC64" s="4">
        <f t="shared" ref="GC64:GD64" si="1102">GC23/6.35-GC$25</f>
        <v>-4.317952755905516</v>
      </c>
      <c r="GD64" s="4">
        <f t="shared" si="1102"/>
        <v>0.23937007874016558</v>
      </c>
      <c r="GE64" s="4">
        <f t="shared" ref="GE64:GF64" si="1103">GE23/6.35-GE$25</f>
        <v>-0.6246456692913398</v>
      </c>
      <c r="GF64" s="4">
        <f t="shared" si="1103"/>
        <v>2.562755905511807</v>
      </c>
      <c r="GG64" s="4">
        <f t="shared" ref="GG64:GH64" si="1104">GG23/6.35-GG$25</f>
        <v>1.5370866141732336</v>
      </c>
      <c r="GH64" s="4">
        <f t="shared" si="1104"/>
        <v>2.6533858267716539</v>
      </c>
      <c r="GI64" s="93">
        <f t="shared" si="700"/>
        <v>-5.3169895950506145</v>
      </c>
      <c r="GJ64" s="93">
        <f t="shared" si="701"/>
        <v>-19.824394306480919</v>
      </c>
      <c r="GK64" s="93">
        <f t="shared" si="732"/>
        <v>-5.0568678915135603</v>
      </c>
    </row>
    <row r="65" spans="3:193" ht="30.75" thickBot="1" x14ac:dyDescent="0.3">
      <c r="C65" s="22" t="s">
        <v>101</v>
      </c>
      <c r="D65" s="23" t="s">
        <v>102</v>
      </c>
      <c r="E65" s="24">
        <f t="shared" ref="E65:BP65" si="1105">E24-E$25</f>
        <v>3.2000000000000028</v>
      </c>
      <c r="F65" s="24">
        <f t="shared" si="1105"/>
        <v>2.9500000000000028</v>
      </c>
      <c r="G65" s="24">
        <f t="shared" si="1105"/>
        <v>2.9499999999999957</v>
      </c>
      <c r="H65" s="24">
        <f t="shared" si="1105"/>
        <v>2.9500000000000028</v>
      </c>
      <c r="I65" s="24">
        <f t="shared" si="1105"/>
        <v>2.9499999999999993</v>
      </c>
      <c r="J65" s="24">
        <f t="shared" si="1105"/>
        <v>2.9499999999999993</v>
      </c>
      <c r="K65" s="24">
        <f t="shared" si="1105"/>
        <v>2.9499999999999993</v>
      </c>
      <c r="L65" s="24">
        <f t="shared" si="1105"/>
        <v>2.9499999999999993</v>
      </c>
      <c r="M65" s="24">
        <f t="shared" si="1105"/>
        <v>2.95</v>
      </c>
      <c r="N65" s="24">
        <f t="shared" si="1105"/>
        <v>2.9500000000000011</v>
      </c>
      <c r="O65" s="24">
        <f t="shared" si="1105"/>
        <v>2.9500000000000011</v>
      </c>
      <c r="P65" s="24">
        <f t="shared" si="1105"/>
        <v>2.9500000000000011</v>
      </c>
      <c r="Q65" s="24">
        <f t="shared" si="1105"/>
        <v>2.9499999999999993</v>
      </c>
      <c r="R65" s="24">
        <f t="shared" si="1105"/>
        <v>2.8590000000000018</v>
      </c>
      <c r="S65" s="24">
        <f t="shared" si="1105"/>
        <v>2.9499999999999993</v>
      </c>
      <c r="T65" s="24">
        <f t="shared" si="1105"/>
        <v>2.9499999999999993</v>
      </c>
      <c r="U65" s="24">
        <f t="shared" si="1105"/>
        <v>3.25</v>
      </c>
      <c r="V65" s="24">
        <f t="shared" si="1105"/>
        <v>3.25</v>
      </c>
      <c r="W65" s="24">
        <f t="shared" si="1105"/>
        <v>3.25</v>
      </c>
      <c r="X65" s="24">
        <f t="shared" si="1105"/>
        <v>3.25</v>
      </c>
      <c r="Y65" s="24">
        <f t="shared" si="1105"/>
        <v>3.25</v>
      </c>
      <c r="Z65" s="24">
        <f t="shared" si="1105"/>
        <v>4</v>
      </c>
      <c r="AA65" s="24">
        <f t="shared" si="1105"/>
        <v>4.1499999999999986</v>
      </c>
      <c r="AB65" s="24">
        <f t="shared" si="1105"/>
        <v>4.1499999999999986</v>
      </c>
      <c r="AC65" s="24">
        <f t="shared" si="1105"/>
        <v>4.1500000000000057</v>
      </c>
      <c r="AD65" s="24">
        <f t="shared" si="1105"/>
        <v>4.1500000000000057</v>
      </c>
      <c r="AE65" s="24">
        <f t="shared" si="1105"/>
        <v>4.1499999999999986</v>
      </c>
      <c r="AF65" s="24">
        <f t="shared" si="1105"/>
        <v>4.1500000000000057</v>
      </c>
      <c r="AG65" s="24">
        <f t="shared" si="1105"/>
        <v>4.1499999999999986</v>
      </c>
      <c r="AH65" s="24">
        <f t="shared" si="1105"/>
        <v>3.8000000000000043</v>
      </c>
      <c r="AI65" s="24">
        <f t="shared" si="1105"/>
        <v>3.7999999999999972</v>
      </c>
      <c r="AJ65" s="24">
        <f t="shared" si="1105"/>
        <v>3.7999999999999972</v>
      </c>
      <c r="AK65" s="24">
        <f t="shared" si="1105"/>
        <v>3.7999999999999972</v>
      </c>
      <c r="AL65" s="24">
        <f t="shared" si="1105"/>
        <v>3.8000000000000043</v>
      </c>
      <c r="AM65" s="24">
        <f t="shared" si="1105"/>
        <v>3.8000000000000043</v>
      </c>
      <c r="AN65" s="24">
        <f t="shared" si="1105"/>
        <v>3.7999999999999972</v>
      </c>
      <c r="AO65" s="25">
        <f t="shared" si="1105"/>
        <v>3.7999999999999972</v>
      </c>
      <c r="AP65" s="24">
        <f t="shared" si="1105"/>
        <v>3.8000000000000043</v>
      </c>
      <c r="AQ65" s="25">
        <f t="shared" si="1105"/>
        <v>3.7999999999999972</v>
      </c>
      <c r="AR65" s="25">
        <f t="shared" si="1105"/>
        <v>4.0500000000000043</v>
      </c>
      <c r="AS65" s="25">
        <f t="shared" si="1105"/>
        <v>4.0000000000000036</v>
      </c>
      <c r="AT65" s="25">
        <f t="shared" si="1105"/>
        <v>4</v>
      </c>
      <c r="AU65" s="25">
        <f t="shared" si="1105"/>
        <v>4</v>
      </c>
      <c r="AV65" s="25">
        <f t="shared" si="1105"/>
        <v>4.4100000000000037</v>
      </c>
      <c r="AW65" s="25">
        <f t="shared" si="1105"/>
        <v>4</v>
      </c>
      <c r="AX65" s="25">
        <f t="shared" si="1105"/>
        <v>4</v>
      </c>
      <c r="AY65" s="25">
        <f t="shared" si="1105"/>
        <v>4</v>
      </c>
      <c r="AZ65" s="25">
        <f t="shared" si="1105"/>
        <v>3.9499999999999957</v>
      </c>
      <c r="BA65" s="25">
        <f t="shared" si="1105"/>
        <v>4.1000000000000014</v>
      </c>
      <c r="BB65" s="25">
        <f t="shared" si="1105"/>
        <v>4.1000000000000014</v>
      </c>
      <c r="BC65" s="25">
        <f t="shared" si="1105"/>
        <v>4.2000000000000028</v>
      </c>
      <c r="BD65" s="25">
        <f t="shared" si="1105"/>
        <v>4.2000000000000028</v>
      </c>
      <c r="BE65" s="25">
        <f t="shared" si="1105"/>
        <v>4.2000000000000028</v>
      </c>
      <c r="BF65" s="25">
        <f t="shared" si="1105"/>
        <v>4</v>
      </c>
      <c r="BG65" s="25">
        <f t="shared" si="1105"/>
        <v>4.2000000000000028</v>
      </c>
      <c r="BH65" s="25">
        <f t="shared" si="1105"/>
        <v>4.2000000000000028</v>
      </c>
      <c r="BI65" s="25">
        <f t="shared" si="1105"/>
        <v>4.2000000000000028</v>
      </c>
      <c r="BJ65" s="25">
        <f t="shared" si="1105"/>
        <v>4.2000000000000028</v>
      </c>
      <c r="BK65" s="25">
        <f t="shared" si="1105"/>
        <v>4.1999999999999957</v>
      </c>
      <c r="BL65" s="25">
        <f t="shared" si="1105"/>
        <v>4.2000000000000028</v>
      </c>
      <c r="BM65" s="25">
        <f t="shared" si="1105"/>
        <v>4.2000000000000028</v>
      </c>
      <c r="BN65" s="5">
        <f t="shared" si="1105"/>
        <v>4</v>
      </c>
      <c r="BO65" s="5">
        <f t="shared" si="1105"/>
        <v>4.2000000000000028</v>
      </c>
      <c r="BP65" s="5">
        <f t="shared" si="1105"/>
        <v>4.1999999999999957</v>
      </c>
      <c r="BQ65" s="5">
        <f t="shared" si="1007"/>
        <v>4.1999999999999957</v>
      </c>
      <c r="BR65" s="5">
        <f t="shared" si="1007"/>
        <v>4.2000000000000028</v>
      </c>
      <c r="BS65" s="5">
        <f t="shared" si="1007"/>
        <v>4.2000000000000028</v>
      </c>
      <c r="BT65" s="5">
        <f t="shared" si="1007"/>
        <v>4.2000000000000028</v>
      </c>
      <c r="BU65" s="5">
        <f t="shared" si="1007"/>
        <v>4.2000000000000028</v>
      </c>
      <c r="BV65" s="5">
        <f t="shared" si="1007"/>
        <v>4.1999999999999957</v>
      </c>
      <c r="BW65" s="5">
        <f t="shared" si="1007"/>
        <v>4.1999999999999957</v>
      </c>
      <c r="BX65" s="5">
        <f t="shared" si="1007"/>
        <v>4.2000000000000028</v>
      </c>
      <c r="BY65" s="5">
        <f t="shared" si="1007"/>
        <v>4.2000000000000028</v>
      </c>
      <c r="BZ65" s="5">
        <f t="shared" si="1007"/>
        <v>4.2000000000000028</v>
      </c>
      <c r="CA65" s="5">
        <f t="shared" si="1007"/>
        <v>4.2000000000000028</v>
      </c>
      <c r="CB65" s="5">
        <f t="shared" si="1007"/>
        <v>4.2000000000000028</v>
      </c>
      <c r="CC65" s="5">
        <f t="shared" si="1007"/>
        <v>4.2000000000000028</v>
      </c>
      <c r="CD65" s="5">
        <f t="shared" si="1007"/>
        <v>4.2999999999999972</v>
      </c>
      <c r="CE65" s="5">
        <f t="shared" si="1007"/>
        <v>4.2999999999999972</v>
      </c>
      <c r="CF65" s="5">
        <f t="shared" si="1007"/>
        <v>4.2999999999999972</v>
      </c>
      <c r="CG65" s="5">
        <f t="shared" si="1007"/>
        <v>4.3000000000000114</v>
      </c>
      <c r="CH65" s="5">
        <f t="shared" si="1007"/>
        <v>4.3000000000000114</v>
      </c>
      <c r="CI65" s="5">
        <f t="shared" si="1007"/>
        <v>4.2999999999999972</v>
      </c>
      <c r="CJ65" s="5">
        <f t="shared" si="1007"/>
        <v>4.2999999999999972</v>
      </c>
      <c r="CK65" s="5">
        <f t="shared" si="1007"/>
        <v>4.2999999999999972</v>
      </c>
      <c r="CL65" s="5">
        <f t="shared" si="1007"/>
        <v>4.3000000000000043</v>
      </c>
      <c r="CM65" s="5">
        <f t="shared" si="1007"/>
        <v>4.3000000000000114</v>
      </c>
      <c r="CN65" s="5">
        <f t="shared" si="1007"/>
        <v>4.2999999999999972</v>
      </c>
      <c r="CO65" s="5">
        <f t="shared" si="1007"/>
        <v>4.2999999999999972</v>
      </c>
      <c r="CP65" s="5">
        <f t="shared" si="1007"/>
        <v>4.3000000000000114</v>
      </c>
      <c r="CQ65" s="5">
        <f t="shared" si="1007"/>
        <v>4.2999999999999972</v>
      </c>
      <c r="CR65" s="5">
        <f t="shared" si="1007"/>
        <v>4.2999999999999972</v>
      </c>
      <c r="CS65" s="5">
        <f t="shared" si="1007"/>
        <v>4.2999999999999972</v>
      </c>
      <c r="CT65" s="5">
        <f t="shared" si="1007"/>
        <v>4.2999999999999972</v>
      </c>
      <c r="CU65" s="5">
        <f t="shared" si="1007"/>
        <v>4.2999999999999972</v>
      </c>
      <c r="CV65" s="5">
        <f t="shared" si="1007"/>
        <v>4.3000000000000114</v>
      </c>
      <c r="CW65" s="5">
        <f t="shared" si="1007"/>
        <v>4.2999999999999972</v>
      </c>
      <c r="CX65" s="5">
        <f t="shared" si="1007"/>
        <v>4.2999999999999972</v>
      </c>
      <c r="CY65" s="5">
        <f t="shared" si="1007"/>
        <v>4.2999999999999972</v>
      </c>
      <c r="CZ65" s="5">
        <f t="shared" si="1007"/>
        <v>4.2999999999999972</v>
      </c>
      <c r="DA65" s="5">
        <f t="shared" si="1007"/>
        <v>4.2999999999999972</v>
      </c>
      <c r="DB65" s="5">
        <f t="shared" si="1007"/>
        <v>4.2999999999999972</v>
      </c>
      <c r="DC65" s="5">
        <f t="shared" si="1007"/>
        <v>4.2999999999999972</v>
      </c>
      <c r="DD65" s="5">
        <f t="shared" si="1007"/>
        <v>4.2999999999999972</v>
      </c>
      <c r="DE65" s="5">
        <f t="shared" si="1007"/>
        <v>4.2999999999999972</v>
      </c>
      <c r="DF65" s="5">
        <f t="shared" si="1007"/>
        <v>4.3000000000000114</v>
      </c>
      <c r="DG65" s="5">
        <f t="shared" si="1007"/>
        <v>4.2999999999999972</v>
      </c>
      <c r="DH65" s="5">
        <f t="shared" si="1007"/>
        <v>4.2999999999999972</v>
      </c>
      <c r="DI65" s="5">
        <f t="shared" si="1007"/>
        <v>4.2999999999999972</v>
      </c>
      <c r="DJ65" s="5">
        <f t="shared" si="1007"/>
        <v>4.2999999999999972</v>
      </c>
      <c r="DK65" s="5">
        <f t="shared" si="1007"/>
        <v>4.3000000000000114</v>
      </c>
      <c r="DL65" s="5">
        <f t="shared" si="1007"/>
        <v>4.2999999999999972</v>
      </c>
      <c r="DM65" s="5">
        <f t="shared" si="1007"/>
        <v>4.2999999999999972</v>
      </c>
      <c r="DN65" s="5">
        <f t="shared" si="1007"/>
        <v>4.2999999999999972</v>
      </c>
      <c r="DO65" s="5">
        <f t="shared" si="1007"/>
        <v>4.3000000000000114</v>
      </c>
      <c r="DP65" s="5">
        <f t="shared" si="1007"/>
        <v>4.2999999999999972</v>
      </c>
      <c r="DQ65" s="5">
        <f t="shared" si="1007"/>
        <v>4.2999999999999972</v>
      </c>
      <c r="DR65" s="5">
        <f t="shared" si="1007"/>
        <v>4.2999999999999972</v>
      </c>
      <c r="DS65" s="5">
        <f t="shared" si="1007"/>
        <v>4.3000000000000114</v>
      </c>
      <c r="DT65" s="5">
        <f t="shared" si="1007"/>
        <v>4.2999999999999972</v>
      </c>
      <c r="DU65" s="5">
        <f t="shared" si="1007"/>
        <v>4.2999999999999972</v>
      </c>
      <c r="DV65" s="5">
        <f t="shared" si="1007"/>
        <v>4.2999999999999972</v>
      </c>
      <c r="DW65" s="5">
        <f t="shared" si="1007"/>
        <v>4.2999999999999972</v>
      </c>
      <c r="DX65" s="5">
        <f t="shared" si="702"/>
        <v>4.2999999999999972</v>
      </c>
      <c r="DY65" s="5">
        <f t="shared" si="702"/>
        <v>4.2999999999999972</v>
      </c>
      <c r="DZ65" s="5">
        <f t="shared" ref="DZ65:EA65" si="1106">DZ24-DZ$25</f>
        <v>4.2999999999999972</v>
      </c>
      <c r="EA65" s="5">
        <f t="shared" si="1106"/>
        <v>4.2999999999999972</v>
      </c>
      <c r="EB65" s="5">
        <f t="shared" ref="EB65:EC65" si="1107">EB24-EB$25</f>
        <v>4.2999999999999972</v>
      </c>
      <c r="EC65" s="5">
        <f t="shared" si="1107"/>
        <v>4.3000000000000114</v>
      </c>
      <c r="ED65" s="5">
        <f t="shared" ref="ED65" si="1108">ED24-ED$25</f>
        <v>4.2999999999999972</v>
      </c>
      <c r="EE65" s="5">
        <f t="shared" ref="EE65:EG65" si="1109">EE24-EE$25</f>
        <v>4.3000000000000114</v>
      </c>
      <c r="EF65" s="5">
        <f t="shared" si="1109"/>
        <v>4.2999999999999972</v>
      </c>
      <c r="EG65" s="5">
        <f t="shared" si="1109"/>
        <v>4.2999999999999972</v>
      </c>
      <c r="EH65" s="5">
        <f t="shared" ref="EH65:EI65" si="1110">EH24-EH$25</f>
        <v>4.2999999999999972</v>
      </c>
      <c r="EI65" s="5">
        <f t="shared" si="1110"/>
        <v>4.2999999999999972</v>
      </c>
      <c r="EJ65" s="5">
        <f t="shared" ref="EJ65:EK65" si="1111">EJ24-EJ$25</f>
        <v>4.2999999999999972</v>
      </c>
      <c r="EK65" s="5">
        <f t="shared" si="1111"/>
        <v>4.2999999999999972</v>
      </c>
      <c r="EL65" s="5">
        <f t="shared" ref="EL65:EM65" si="1112">EL24-EL$25</f>
        <v>4.2999999999999972</v>
      </c>
      <c r="EM65" s="5">
        <f t="shared" si="1112"/>
        <v>4.2999999999999972</v>
      </c>
      <c r="EN65" s="5">
        <f t="shared" ref="EN65:EO65" si="1113">EN24-EN$25</f>
        <v>4.2999999999999972</v>
      </c>
      <c r="EO65" s="5">
        <f t="shared" si="1113"/>
        <v>4.2999999999999972</v>
      </c>
      <c r="EP65" s="5">
        <f t="shared" ref="EP65:EQ65" si="1114">EP24-EP$25</f>
        <v>4.2999999999999972</v>
      </c>
      <c r="EQ65" s="5">
        <f t="shared" si="1114"/>
        <v>4.3000000000000114</v>
      </c>
      <c r="ER65" s="5">
        <f t="shared" ref="ER65:ES65" si="1115">ER24-ER$25</f>
        <v>4.2999999999999972</v>
      </c>
      <c r="ES65" s="5">
        <f t="shared" si="1115"/>
        <v>4.2999999999999972</v>
      </c>
      <c r="ET65" s="5">
        <f t="shared" ref="ET65:EU65" si="1116">ET24-ET$25</f>
        <v>4.3000000000000114</v>
      </c>
      <c r="EU65" s="5">
        <f t="shared" si="1116"/>
        <v>4.3000000000000114</v>
      </c>
      <c r="EV65" s="5">
        <f t="shared" ref="EV65" si="1117">EV24-EV$25</f>
        <v>4.2999999999999972</v>
      </c>
      <c r="EW65" s="5">
        <f t="shared" ref="EW65:EX65" si="1118">EW24-EW$25</f>
        <v>4.2999999999999972</v>
      </c>
      <c r="EX65" s="5">
        <f t="shared" si="1118"/>
        <v>4.2999999999999972</v>
      </c>
      <c r="EY65" s="5">
        <f t="shared" ref="EY65:EZ65" si="1119">EY24-EY$25</f>
        <v>4.2999999999999972</v>
      </c>
      <c r="EZ65" s="5">
        <f t="shared" si="1119"/>
        <v>4.2999999999999972</v>
      </c>
      <c r="FA65" s="5">
        <f t="shared" ref="FA65" si="1120">FA24-FA$25</f>
        <v>4.2999999999999972</v>
      </c>
      <c r="FB65" s="5">
        <f t="shared" ref="FB65:FC65" si="1121">FB24-FB$25</f>
        <v>4.2999999999999972</v>
      </c>
      <c r="FC65" s="5">
        <f t="shared" si="1121"/>
        <v>4.2999999999999972</v>
      </c>
      <c r="FD65" s="5">
        <f t="shared" ref="FD65:FE65" si="1122">FD24-FD$25</f>
        <v>4.2999999999999972</v>
      </c>
      <c r="FE65" s="5">
        <f t="shared" si="1122"/>
        <v>4.2999999999999972</v>
      </c>
      <c r="FF65" s="5">
        <f t="shared" ref="FF65:FG65" si="1123">FF24-FF$25</f>
        <v>4.2999999999999972</v>
      </c>
      <c r="FG65" s="5">
        <f t="shared" si="1123"/>
        <v>4.2999999999999972</v>
      </c>
      <c r="FH65" s="5">
        <f t="shared" ref="FH65:FI65" si="1124">FH24-FH$25</f>
        <v>4.3000000000000114</v>
      </c>
      <c r="FI65" s="5">
        <f t="shared" si="1124"/>
        <v>4.2999999999999972</v>
      </c>
      <c r="FJ65" s="5">
        <f t="shared" ref="FJ65:FK65" si="1125">FJ24-FJ$25</f>
        <v>4.2999999999999972</v>
      </c>
      <c r="FK65" s="5">
        <f t="shared" si="1125"/>
        <v>4.2999999999999972</v>
      </c>
      <c r="FL65" s="5">
        <f t="shared" ref="FL65:FR65" si="1126">FL24-FL$25</f>
        <v>4.2999999999999972</v>
      </c>
      <c r="FM65" s="5">
        <f t="shared" si="1126"/>
        <v>4.2999999999999972</v>
      </c>
      <c r="FN65" s="5">
        <f t="shared" si="1126"/>
        <v>4.3000000000000114</v>
      </c>
      <c r="FO65" s="5">
        <f t="shared" si="1126"/>
        <v>4.2999999999999972</v>
      </c>
      <c r="FP65" s="5">
        <f t="shared" si="1126"/>
        <v>4.2999999999999972</v>
      </c>
      <c r="FQ65" s="5">
        <f t="shared" si="1126"/>
        <v>4.2999999999999972</v>
      </c>
      <c r="FR65" s="5">
        <f t="shared" si="1126"/>
        <v>4.2999999999999972</v>
      </c>
      <c r="FS65" s="5">
        <f t="shared" ref="FS65:FT65" si="1127">FS24-FS$25</f>
        <v>4.2999999999999972</v>
      </c>
      <c r="FT65" s="5">
        <f t="shared" si="1127"/>
        <v>4.4499999999999886</v>
      </c>
      <c r="FU65" s="5">
        <f t="shared" ref="FU65:FV65" si="1128">FU24-FU$25</f>
        <v>4.4500000000000028</v>
      </c>
      <c r="FV65" s="5">
        <f t="shared" si="1128"/>
        <v>4.4500000000000028</v>
      </c>
      <c r="FW65" s="5">
        <f t="shared" ref="FW65:FX65" si="1129">FW24-FW$25</f>
        <v>4.4500000000000028</v>
      </c>
      <c r="FX65" s="5">
        <f t="shared" si="1129"/>
        <v>4.4500000000000028</v>
      </c>
      <c r="FY65" s="5">
        <f t="shared" ref="FY65:FZ65" si="1130">FY24-FY$25</f>
        <v>4</v>
      </c>
      <c r="FZ65" s="5">
        <f t="shared" si="1130"/>
        <v>3.5999999999999943</v>
      </c>
      <c r="GA65" s="5">
        <f t="shared" ref="GA65:GB65" si="1131">GA24-GA$25</f>
        <v>3.4499999999999957</v>
      </c>
      <c r="GB65" s="5">
        <f t="shared" si="1131"/>
        <v>3.4500000000000028</v>
      </c>
      <c r="GC65" s="5">
        <f t="shared" ref="GC65:GD65" si="1132">GC24-GC$25</f>
        <v>3.4500000000000028</v>
      </c>
      <c r="GD65" s="5">
        <f t="shared" si="1132"/>
        <v>4.1500000000000057</v>
      </c>
      <c r="GE65" s="5">
        <f t="shared" ref="GE65:GF65" si="1133">GE24-GE$25</f>
        <v>4.25</v>
      </c>
      <c r="GF65" s="5">
        <f t="shared" si="1133"/>
        <v>4.25</v>
      </c>
      <c r="GG65" s="5">
        <f t="shared" ref="GG65" si="1134">GG24-GG$25</f>
        <v>4.25</v>
      </c>
      <c r="GH65" s="5">
        <f>GH24-GH$25</f>
        <v>4.25</v>
      </c>
      <c r="GI65" s="90">
        <f t="shared" si="700"/>
        <v>4.2660714285714345</v>
      </c>
      <c r="GJ65" s="90">
        <f t="shared" si="701"/>
        <v>4.3000000000000052</v>
      </c>
      <c r="GK65" s="90">
        <f t="shared" si="732"/>
        <v>4.125</v>
      </c>
    </row>
    <row r="68" spans="3:193" x14ac:dyDescent="0.25">
      <c r="D68" s="35"/>
      <c r="E68" s="35"/>
    </row>
    <row r="69" spans="3:193" x14ac:dyDescent="0.25">
      <c r="D69" s="35"/>
      <c r="E69" s="35"/>
    </row>
    <row r="70" spans="3:193" x14ac:dyDescent="0.25">
      <c r="D70" s="35"/>
      <c r="E70" s="35"/>
    </row>
    <row r="71" spans="3:193" x14ac:dyDescent="0.25">
      <c r="D71" s="35"/>
      <c r="E71" s="35"/>
    </row>
    <row r="72" spans="3:193" x14ac:dyDescent="0.25">
      <c r="D72" s="35"/>
      <c r="E72" s="35"/>
    </row>
    <row r="73" spans="3:193" x14ac:dyDescent="0.25">
      <c r="D73" s="35"/>
      <c r="E73" s="35"/>
    </row>
    <row r="74" spans="3:193" x14ac:dyDescent="0.25">
      <c r="D74" s="35"/>
      <c r="E74" s="35"/>
    </row>
    <row r="75" spans="3:193" x14ac:dyDescent="0.25">
      <c r="D75" s="35"/>
      <c r="E75" s="35"/>
    </row>
    <row r="76" spans="3:193" x14ac:dyDescent="0.25">
      <c r="D76" s="35"/>
      <c r="E76" s="35"/>
    </row>
  </sheetData>
  <mergeCells count="17">
    <mergeCell ref="GI2:GK3"/>
    <mergeCell ref="GK29:GK30"/>
    <mergeCell ref="GK49:GK50"/>
    <mergeCell ref="GJ49:GJ50"/>
    <mergeCell ref="GJ29:GJ30"/>
    <mergeCell ref="C47:D47"/>
    <mergeCell ref="GI29:GI30"/>
    <mergeCell ref="GI49:GI50"/>
    <mergeCell ref="C26:D26"/>
    <mergeCell ref="C27:D27"/>
    <mergeCell ref="FQ29:GH29"/>
    <mergeCell ref="FQ49:GH49"/>
    <mergeCell ref="C6:D6"/>
    <mergeCell ref="C7:D7"/>
    <mergeCell ref="C8:D8"/>
    <mergeCell ref="C9:D9"/>
    <mergeCell ref="FQ4:GH4"/>
  </mergeCells>
  <phoneticPr fontId="21" type="noConversion"/>
  <conditionalFormatting sqref="C47 C37:DI42 E47:DJ47 DN47:DS47 C45:DI46 C43:G44">
    <cfRule type="cellIs" dxfId="921" priority="2057" operator="greaterThan">
      <formula>0</formula>
    </cfRule>
    <cfRule type="cellIs" dxfId="920" priority="2058" operator="lessThan">
      <formula>0</formula>
    </cfRule>
  </conditionalFormatting>
  <conditionalFormatting sqref="C31:DI36">
    <cfRule type="cellIs" dxfId="919" priority="2055" operator="greaterThan">
      <formula>0</formula>
    </cfRule>
    <cfRule type="cellIs" dxfId="918" priority="2056" operator="lessThan">
      <formula>0</formula>
    </cfRule>
  </conditionalFormatting>
  <conditionalFormatting sqref="DG47:DJ47 DG31:DI42 DN47:DS47 DG45:DI46">
    <cfRule type="cellIs" dxfId="917" priority="2054" operator="lessThan">
      <formula>0</formula>
    </cfRule>
  </conditionalFormatting>
  <conditionalFormatting sqref="C47">
    <cfRule type="cellIs" dxfId="916" priority="2052" operator="greaterThan">
      <formula>0</formula>
    </cfRule>
    <cfRule type="cellIs" dxfId="915" priority="2053" operator="lessThan">
      <formula>0</formula>
    </cfRule>
  </conditionalFormatting>
  <conditionalFormatting sqref="DJ37:DJ42 DN37:DS42 DN45:DS46 DJ45:DJ46">
    <cfRule type="cellIs" dxfId="914" priority="2050" operator="greaterThan">
      <formula>0</formula>
    </cfRule>
    <cfRule type="cellIs" dxfId="913" priority="2051" operator="lessThan">
      <formula>0</formula>
    </cfRule>
  </conditionalFormatting>
  <conditionalFormatting sqref="DJ31:DJ36 DO31:DS31 DN32:DS36 DS31:DS36">
    <cfRule type="cellIs" dxfId="912" priority="2048" operator="greaterThan">
      <formula>0</formula>
    </cfRule>
    <cfRule type="cellIs" dxfId="911" priority="2049" operator="lessThan">
      <formula>0</formula>
    </cfRule>
  </conditionalFormatting>
  <conditionalFormatting sqref="DO31:DS42 DO45:DS46">
    <cfRule type="cellIs" dxfId="910" priority="2047" operator="lessThan">
      <formula>0</formula>
    </cfRule>
  </conditionalFormatting>
  <conditionalFormatting sqref="DM47">
    <cfRule type="cellIs" dxfId="909" priority="2045" operator="greaterThan">
      <formula>0</formula>
    </cfRule>
    <cfRule type="cellIs" dxfId="908" priority="2046" operator="lessThan">
      <formula>0</formula>
    </cfRule>
  </conditionalFormatting>
  <conditionalFormatting sqref="DM47">
    <cfRule type="cellIs" dxfId="907" priority="2044" operator="lessThan">
      <formula>0</formula>
    </cfRule>
  </conditionalFormatting>
  <conditionalFormatting sqref="DM37:DM42 DM45:DM46">
    <cfRule type="cellIs" dxfId="906" priority="2042" operator="greaterThan">
      <formula>0</formula>
    </cfRule>
    <cfRule type="cellIs" dxfId="905" priority="2043" operator="lessThan">
      <formula>0</formula>
    </cfRule>
  </conditionalFormatting>
  <conditionalFormatting sqref="DM31:DM36">
    <cfRule type="cellIs" dxfId="904" priority="2040" operator="greaterThan">
      <formula>0</formula>
    </cfRule>
    <cfRule type="cellIs" dxfId="903" priority="2041" operator="lessThan">
      <formula>0</formula>
    </cfRule>
  </conditionalFormatting>
  <conditionalFormatting sqref="DL47">
    <cfRule type="cellIs" dxfId="902" priority="2038" operator="greaterThan">
      <formula>0</formula>
    </cfRule>
    <cfRule type="cellIs" dxfId="901" priority="2039" operator="lessThan">
      <formula>0</formula>
    </cfRule>
  </conditionalFormatting>
  <conditionalFormatting sqref="DL47">
    <cfRule type="cellIs" dxfId="900" priority="2037" operator="lessThan">
      <formula>0</formula>
    </cfRule>
  </conditionalFormatting>
  <conditionalFormatting sqref="DL37:DL42 DL45:DL46">
    <cfRule type="cellIs" dxfId="899" priority="2035" operator="greaterThan">
      <formula>0</formula>
    </cfRule>
    <cfRule type="cellIs" dxfId="898" priority="2036" operator="lessThan">
      <formula>0</formula>
    </cfRule>
  </conditionalFormatting>
  <conditionalFormatting sqref="DL32:DL36">
    <cfRule type="cellIs" dxfId="897" priority="2033" operator="greaterThan">
      <formula>0</formula>
    </cfRule>
    <cfRule type="cellIs" dxfId="896" priority="2034" operator="lessThan">
      <formula>0</formula>
    </cfRule>
  </conditionalFormatting>
  <conditionalFormatting sqref="DK47">
    <cfRule type="cellIs" dxfId="895" priority="2031" operator="greaterThan">
      <formula>0</formula>
    </cfRule>
    <cfRule type="cellIs" dxfId="894" priority="2032" operator="lessThan">
      <formula>0</formula>
    </cfRule>
  </conditionalFormatting>
  <conditionalFormatting sqref="DK47">
    <cfRule type="cellIs" dxfId="893" priority="2030" operator="lessThan">
      <formula>0</formula>
    </cfRule>
  </conditionalFormatting>
  <conditionalFormatting sqref="DK37:DK42 DK45:DK46">
    <cfRule type="cellIs" dxfId="892" priority="2028" operator="greaterThan">
      <formula>0</formula>
    </cfRule>
    <cfRule type="cellIs" dxfId="891" priority="2029" operator="lessThan">
      <formula>0</formula>
    </cfRule>
  </conditionalFormatting>
  <conditionalFormatting sqref="DK32:DK36">
    <cfRule type="cellIs" dxfId="890" priority="2026" operator="greaterThan">
      <formula>0</formula>
    </cfRule>
    <cfRule type="cellIs" dxfId="889" priority="2027" operator="lessThan">
      <formula>0</formula>
    </cfRule>
  </conditionalFormatting>
  <conditionalFormatting sqref="DN31">
    <cfRule type="cellIs" dxfId="888" priority="2024" operator="greaterThan">
      <formula>0</formula>
    </cfRule>
    <cfRule type="cellIs" dxfId="887" priority="2025" operator="lessThan">
      <formula>0</formula>
    </cfRule>
  </conditionalFormatting>
  <conditionalFormatting sqref="DK31">
    <cfRule type="cellIs" dxfId="886" priority="2022" operator="greaterThan">
      <formula>0</formula>
    </cfRule>
    <cfRule type="cellIs" dxfId="885" priority="2023" operator="lessThan">
      <formula>0</formula>
    </cfRule>
  </conditionalFormatting>
  <conditionalFormatting sqref="DL31">
    <cfRule type="cellIs" dxfId="884" priority="2020" operator="greaterThan">
      <formula>0</formula>
    </cfRule>
    <cfRule type="cellIs" dxfId="883" priority="2021" operator="lessThan">
      <formula>0</formula>
    </cfRule>
  </conditionalFormatting>
  <conditionalFormatting sqref="DT37:DT42 DT45:DT46">
    <cfRule type="cellIs" dxfId="882" priority="2010" operator="greaterThan">
      <formula>0</formula>
    </cfRule>
    <cfRule type="cellIs" dxfId="881" priority="2011" operator="lessThan">
      <formula>0</formula>
    </cfRule>
  </conditionalFormatting>
  <conditionalFormatting sqref="DT31:DT36">
    <cfRule type="cellIs" dxfId="880" priority="2008" operator="greaterThan">
      <formula>0</formula>
    </cfRule>
    <cfRule type="cellIs" dxfId="879" priority="2009" operator="lessThan">
      <formula>0</formula>
    </cfRule>
  </conditionalFormatting>
  <conditionalFormatting sqref="DT31:DT42 DT45:DT46">
    <cfRule type="cellIs" dxfId="878" priority="2007" operator="lessThan">
      <formula>0</formula>
    </cfRule>
  </conditionalFormatting>
  <conditionalFormatting sqref="DT47">
    <cfRule type="cellIs" dxfId="877" priority="2005" operator="greaterThan">
      <formula>0</formula>
    </cfRule>
    <cfRule type="cellIs" dxfId="876" priority="2006" operator="lessThan">
      <formula>0</formula>
    </cfRule>
  </conditionalFormatting>
  <conditionalFormatting sqref="DT47">
    <cfRule type="cellIs" dxfId="875" priority="2004" operator="lessThan">
      <formula>0</formula>
    </cfRule>
  </conditionalFormatting>
  <conditionalFormatting sqref="GI47">
    <cfRule type="cellIs" dxfId="874" priority="1985" operator="lessThan">
      <formula>0</formula>
    </cfRule>
  </conditionalFormatting>
  <conditionalFormatting sqref="DU37:DU42 DU45:DU46">
    <cfRule type="cellIs" dxfId="873" priority="1982" operator="greaterThan">
      <formula>0</formula>
    </cfRule>
    <cfRule type="cellIs" dxfId="872" priority="1983" operator="lessThan">
      <formula>0</formula>
    </cfRule>
  </conditionalFormatting>
  <conditionalFormatting sqref="DU31:DU36">
    <cfRule type="cellIs" dxfId="871" priority="1980" operator="greaterThan">
      <formula>0</formula>
    </cfRule>
    <cfRule type="cellIs" dxfId="870" priority="1981" operator="lessThan">
      <formula>0</formula>
    </cfRule>
  </conditionalFormatting>
  <conditionalFormatting sqref="DU31:DU42 DU45:DU46">
    <cfRule type="cellIs" dxfId="869" priority="1979" operator="lessThan">
      <formula>0</formula>
    </cfRule>
  </conditionalFormatting>
  <conditionalFormatting sqref="DU47">
    <cfRule type="cellIs" dxfId="868" priority="1977" operator="greaterThan">
      <formula>0</formula>
    </cfRule>
    <cfRule type="cellIs" dxfId="867" priority="1978" operator="lessThan">
      <formula>0</formula>
    </cfRule>
  </conditionalFormatting>
  <conditionalFormatting sqref="DU47">
    <cfRule type="cellIs" dxfId="866" priority="1976" operator="lessThan">
      <formula>0</formula>
    </cfRule>
  </conditionalFormatting>
  <conditionalFormatting sqref="DV47">
    <cfRule type="cellIs" dxfId="865" priority="1969" operator="greaterThan">
      <formula>0</formula>
    </cfRule>
    <cfRule type="cellIs" dxfId="864" priority="1970" operator="lessThan">
      <formula>0</formula>
    </cfRule>
  </conditionalFormatting>
  <conditionalFormatting sqref="DV47">
    <cfRule type="cellIs" dxfId="863" priority="1968" operator="lessThan">
      <formula>0</formula>
    </cfRule>
  </conditionalFormatting>
  <conditionalFormatting sqref="DV37:DV42 DV45:DV46">
    <cfRule type="cellIs" dxfId="862" priority="1966" operator="greaterThan">
      <formula>0</formula>
    </cfRule>
    <cfRule type="cellIs" dxfId="861" priority="1967" operator="lessThan">
      <formula>0</formula>
    </cfRule>
  </conditionalFormatting>
  <conditionalFormatting sqref="DV31:DV36">
    <cfRule type="cellIs" dxfId="860" priority="1964" operator="greaterThan">
      <formula>0</formula>
    </cfRule>
    <cfRule type="cellIs" dxfId="859" priority="1965" operator="lessThan">
      <formula>0</formula>
    </cfRule>
  </conditionalFormatting>
  <conditionalFormatting sqref="DV31:DV42 DV45:DV46">
    <cfRule type="cellIs" dxfId="858" priority="1963" operator="lessThan">
      <formula>0</formula>
    </cfRule>
  </conditionalFormatting>
  <conditionalFormatting sqref="DW37:DW42 DW45:DW46">
    <cfRule type="cellIs" dxfId="857" priority="1953" operator="greaterThan">
      <formula>0</formula>
    </cfRule>
    <cfRule type="cellIs" dxfId="856" priority="1954" operator="lessThan">
      <formula>0</formula>
    </cfRule>
  </conditionalFormatting>
  <conditionalFormatting sqref="DW31:DW36">
    <cfRule type="cellIs" dxfId="855" priority="1951" operator="greaterThan">
      <formula>0</formula>
    </cfRule>
    <cfRule type="cellIs" dxfId="854" priority="1952" operator="lessThan">
      <formula>0</formula>
    </cfRule>
  </conditionalFormatting>
  <conditionalFormatting sqref="DW31:DW42 DW45:DW46">
    <cfRule type="cellIs" dxfId="853" priority="1950" operator="lessThan">
      <formula>0</formula>
    </cfRule>
  </conditionalFormatting>
  <conditionalFormatting sqref="DW47:DX47">
    <cfRule type="cellIs" dxfId="852" priority="1948" operator="greaterThan">
      <formula>0</formula>
    </cfRule>
    <cfRule type="cellIs" dxfId="851" priority="1949" operator="lessThan">
      <formula>0</formula>
    </cfRule>
  </conditionalFormatting>
  <conditionalFormatting sqref="DW47:DX47">
    <cfRule type="cellIs" dxfId="850" priority="1947" operator="lessThan">
      <formula>0</formula>
    </cfRule>
  </conditionalFormatting>
  <conditionalFormatting sqref="DX37:DX46 H43:DW44">
    <cfRule type="cellIs" dxfId="849" priority="1937" operator="greaterThan">
      <formula>0</formula>
    </cfRule>
    <cfRule type="cellIs" dxfId="848" priority="1938" operator="lessThan">
      <formula>0</formula>
    </cfRule>
  </conditionalFormatting>
  <conditionalFormatting sqref="DX31:DX36">
    <cfRule type="cellIs" dxfId="847" priority="1935" operator="greaterThan">
      <formula>0</formula>
    </cfRule>
    <cfRule type="cellIs" dxfId="846" priority="1936" operator="lessThan">
      <formula>0</formula>
    </cfRule>
  </conditionalFormatting>
  <conditionalFormatting sqref="DX31:DX46 H43:DW44">
    <cfRule type="cellIs" dxfId="845" priority="1934" operator="lessThan">
      <formula>0</formula>
    </cfRule>
  </conditionalFormatting>
  <conditionalFormatting sqref="C57:DI62 C65:DI65 C63:G64">
    <cfRule type="cellIs" dxfId="844" priority="1932" operator="greaterThan">
      <formula>0</formula>
    </cfRule>
    <cfRule type="cellIs" dxfId="843" priority="1933" operator="lessThan">
      <formula>0</formula>
    </cfRule>
  </conditionalFormatting>
  <conditionalFormatting sqref="C51:DI56">
    <cfRule type="cellIs" dxfId="842" priority="1930" operator="greaterThan">
      <formula>0</formula>
    </cfRule>
    <cfRule type="cellIs" dxfId="841" priority="1931" operator="lessThan">
      <formula>0</formula>
    </cfRule>
  </conditionalFormatting>
  <conditionalFormatting sqref="DG51:DI62 DG65:DI65">
    <cfRule type="cellIs" dxfId="840" priority="1929" operator="lessThan">
      <formula>0</formula>
    </cfRule>
  </conditionalFormatting>
  <conditionalFormatting sqref="DJ57:DJ62 DN57:DS62 DN65:DS65 DJ65">
    <cfRule type="cellIs" dxfId="839" priority="1927" operator="greaterThan">
      <formula>0</formula>
    </cfRule>
    <cfRule type="cellIs" dxfId="838" priority="1928" operator="lessThan">
      <formula>0</formula>
    </cfRule>
  </conditionalFormatting>
  <conditionalFormatting sqref="DJ51:DJ56 DO51:DS51 DN52:DS56">
    <cfRule type="cellIs" dxfId="837" priority="1925" operator="greaterThan">
      <formula>0</formula>
    </cfRule>
    <cfRule type="cellIs" dxfId="836" priority="1926" operator="lessThan">
      <formula>0</formula>
    </cfRule>
  </conditionalFormatting>
  <conditionalFormatting sqref="DO51:DS62 DO65:DS65">
    <cfRule type="cellIs" dxfId="835" priority="1924" operator="lessThan">
      <formula>0</formula>
    </cfRule>
  </conditionalFormatting>
  <conditionalFormatting sqref="DM57:DM62 DM65">
    <cfRule type="cellIs" dxfId="834" priority="1922" operator="greaterThan">
      <formula>0</formula>
    </cfRule>
    <cfRule type="cellIs" dxfId="833" priority="1923" operator="lessThan">
      <formula>0</formula>
    </cfRule>
  </conditionalFormatting>
  <conditionalFormatting sqref="DM51:DM56">
    <cfRule type="cellIs" dxfId="832" priority="1920" operator="greaterThan">
      <formula>0</formula>
    </cfRule>
    <cfRule type="cellIs" dxfId="831" priority="1921" operator="lessThan">
      <formula>0</formula>
    </cfRule>
  </conditionalFormatting>
  <conditionalFormatting sqref="DL57:DL62 DL65">
    <cfRule type="cellIs" dxfId="830" priority="1918" operator="greaterThan">
      <formula>0</formula>
    </cfRule>
    <cfRule type="cellIs" dxfId="829" priority="1919" operator="lessThan">
      <formula>0</formula>
    </cfRule>
  </conditionalFormatting>
  <conditionalFormatting sqref="DL52:DL56">
    <cfRule type="cellIs" dxfId="828" priority="1916" operator="greaterThan">
      <formula>0</formula>
    </cfRule>
    <cfRule type="cellIs" dxfId="827" priority="1917" operator="lessThan">
      <formula>0</formula>
    </cfRule>
  </conditionalFormatting>
  <conditionalFormatting sqref="DK57:DK62 DK65">
    <cfRule type="cellIs" dxfId="826" priority="1914" operator="greaterThan">
      <formula>0</formula>
    </cfRule>
    <cfRule type="cellIs" dxfId="825" priority="1915" operator="lessThan">
      <formula>0</formula>
    </cfRule>
  </conditionalFormatting>
  <conditionalFormatting sqref="DK52:DK56">
    <cfRule type="cellIs" dxfId="824" priority="1912" operator="greaterThan">
      <formula>0</formula>
    </cfRule>
    <cfRule type="cellIs" dxfId="823" priority="1913" operator="lessThan">
      <formula>0</formula>
    </cfRule>
  </conditionalFormatting>
  <conditionalFormatting sqref="DN51">
    <cfRule type="cellIs" dxfId="822" priority="1910" operator="greaterThan">
      <formula>0</formula>
    </cfRule>
    <cfRule type="cellIs" dxfId="821" priority="1911" operator="lessThan">
      <formula>0</formula>
    </cfRule>
  </conditionalFormatting>
  <conditionalFormatting sqref="DK51">
    <cfRule type="cellIs" dxfId="820" priority="1908" operator="greaterThan">
      <formula>0</formula>
    </cfRule>
    <cfRule type="cellIs" dxfId="819" priority="1909" operator="lessThan">
      <formula>0</formula>
    </cfRule>
  </conditionalFormatting>
  <conditionalFormatting sqref="DL51">
    <cfRule type="cellIs" dxfId="818" priority="1906" operator="greaterThan">
      <formula>0</formula>
    </cfRule>
    <cfRule type="cellIs" dxfId="817" priority="1907" operator="lessThan">
      <formula>0</formula>
    </cfRule>
  </conditionalFormatting>
  <conditionalFormatting sqref="DT57:DT62 DT65">
    <cfRule type="cellIs" dxfId="816" priority="1904" operator="greaterThan">
      <formula>0</formula>
    </cfRule>
    <cfRule type="cellIs" dxfId="815" priority="1905" operator="lessThan">
      <formula>0</formula>
    </cfRule>
  </conditionalFormatting>
  <conditionalFormatting sqref="DT51:DT56">
    <cfRule type="cellIs" dxfId="814" priority="1902" operator="greaterThan">
      <formula>0</formula>
    </cfRule>
    <cfRule type="cellIs" dxfId="813" priority="1903" operator="lessThan">
      <formula>0</formula>
    </cfRule>
  </conditionalFormatting>
  <conditionalFormatting sqref="DT51:DT62 DT65">
    <cfRule type="cellIs" dxfId="812" priority="1901" operator="lessThan">
      <formula>0</formula>
    </cfRule>
  </conditionalFormatting>
  <conditionalFormatting sqref="DU57:DU62 DU65">
    <cfRule type="cellIs" dxfId="811" priority="1899" operator="greaterThan">
      <formula>0</formula>
    </cfRule>
    <cfRule type="cellIs" dxfId="810" priority="1900" operator="lessThan">
      <formula>0</formula>
    </cfRule>
  </conditionalFormatting>
  <conditionalFormatting sqref="DU51:DU56">
    <cfRule type="cellIs" dxfId="809" priority="1897" operator="greaterThan">
      <formula>0</formula>
    </cfRule>
    <cfRule type="cellIs" dxfId="808" priority="1898" operator="lessThan">
      <formula>0</formula>
    </cfRule>
  </conditionalFormatting>
  <conditionalFormatting sqref="DU51:DU62 DU65">
    <cfRule type="cellIs" dxfId="807" priority="1896" operator="lessThan">
      <formula>0</formula>
    </cfRule>
  </conditionalFormatting>
  <conditionalFormatting sqref="DV57:DV62 DV65">
    <cfRule type="cellIs" dxfId="806" priority="1894" operator="greaterThan">
      <formula>0</formula>
    </cfRule>
    <cfRule type="cellIs" dxfId="805" priority="1895" operator="lessThan">
      <formula>0</formula>
    </cfRule>
  </conditionalFormatting>
  <conditionalFormatting sqref="DV51:DV56">
    <cfRule type="cellIs" dxfId="804" priority="1892" operator="greaterThan">
      <formula>0</formula>
    </cfRule>
    <cfRule type="cellIs" dxfId="803" priority="1893" operator="lessThan">
      <formula>0</formula>
    </cfRule>
  </conditionalFormatting>
  <conditionalFormatting sqref="DV51:DV62 DV65">
    <cfRule type="cellIs" dxfId="802" priority="1891" operator="lessThan">
      <formula>0</formula>
    </cfRule>
  </conditionalFormatting>
  <conditionalFormatting sqref="DW57:DW62 DW65">
    <cfRule type="cellIs" dxfId="801" priority="1889" operator="greaterThan">
      <formula>0</formula>
    </cfRule>
    <cfRule type="cellIs" dxfId="800" priority="1890" operator="lessThan">
      <formula>0</formula>
    </cfRule>
  </conditionalFormatting>
  <conditionalFormatting sqref="DW51:DW56">
    <cfRule type="cellIs" dxfId="799" priority="1887" operator="greaterThan">
      <formula>0</formula>
    </cfRule>
    <cfRule type="cellIs" dxfId="798" priority="1888" operator="lessThan">
      <formula>0</formula>
    </cfRule>
  </conditionalFormatting>
  <conditionalFormatting sqref="DW51:DW62 DW65">
    <cfRule type="cellIs" dxfId="797" priority="1886" operator="lessThan">
      <formula>0</formula>
    </cfRule>
  </conditionalFormatting>
  <conditionalFormatting sqref="DX57:DX65 H63:DW64">
    <cfRule type="cellIs" dxfId="796" priority="1884" operator="greaterThan">
      <formula>0</formula>
    </cfRule>
    <cfRule type="cellIs" dxfId="795" priority="1885" operator="lessThan">
      <formula>0</formula>
    </cfRule>
  </conditionalFormatting>
  <conditionalFormatting sqref="DX51:DX56">
    <cfRule type="cellIs" dxfId="794" priority="1882" operator="greaterThan">
      <formula>0</formula>
    </cfRule>
    <cfRule type="cellIs" dxfId="793" priority="1883" operator="lessThan">
      <formula>0</formula>
    </cfRule>
  </conditionalFormatting>
  <conditionalFormatting sqref="DX51:DX65 H63:DW64">
    <cfRule type="cellIs" dxfId="792" priority="1881" operator="lessThan">
      <formula>0</formula>
    </cfRule>
  </conditionalFormatting>
  <conditionalFormatting sqref="DY47">
    <cfRule type="cellIs" dxfId="791" priority="1838" operator="greaterThan">
      <formula>0</formula>
    </cfRule>
    <cfRule type="cellIs" dxfId="790" priority="1839" operator="lessThan">
      <formula>0</formula>
    </cfRule>
  </conditionalFormatting>
  <conditionalFormatting sqref="DY47">
    <cfRule type="cellIs" dxfId="789" priority="1837" operator="lessThan">
      <formula>0</formula>
    </cfRule>
  </conditionalFormatting>
  <conditionalFormatting sqref="DY37:DY46">
    <cfRule type="cellIs" dxfId="788" priority="1832" operator="greaterThan">
      <formula>0</formula>
    </cfRule>
    <cfRule type="cellIs" dxfId="787" priority="1833" operator="lessThan">
      <formula>0</formula>
    </cfRule>
  </conditionalFormatting>
  <conditionalFormatting sqref="DY31:DY36">
    <cfRule type="cellIs" dxfId="786" priority="1830" operator="greaterThan">
      <formula>0</formula>
    </cfRule>
    <cfRule type="cellIs" dxfId="785" priority="1831" operator="lessThan">
      <formula>0</formula>
    </cfRule>
  </conditionalFormatting>
  <conditionalFormatting sqref="DY31:DY46">
    <cfRule type="cellIs" dxfId="784" priority="1829" operator="lessThan">
      <formula>0</formula>
    </cfRule>
  </conditionalFormatting>
  <conditionalFormatting sqref="DY57:DY65">
    <cfRule type="cellIs" dxfId="783" priority="1827" operator="greaterThan">
      <formula>0</formula>
    </cfRule>
    <cfRule type="cellIs" dxfId="782" priority="1828" operator="lessThan">
      <formula>0</formula>
    </cfRule>
  </conditionalFormatting>
  <conditionalFormatting sqref="DY51:DY56">
    <cfRule type="cellIs" dxfId="781" priority="1825" operator="greaterThan">
      <formula>0</formula>
    </cfRule>
    <cfRule type="cellIs" dxfId="780" priority="1826" operator="lessThan">
      <formula>0</formula>
    </cfRule>
  </conditionalFormatting>
  <conditionalFormatting sqref="DY51:DY65">
    <cfRule type="cellIs" dxfId="779" priority="1824" operator="lessThan">
      <formula>0</formula>
    </cfRule>
  </conditionalFormatting>
  <conditionalFormatting sqref="DZ47">
    <cfRule type="cellIs" dxfId="778" priority="1785" operator="greaterThan">
      <formula>0</formula>
    </cfRule>
    <cfRule type="cellIs" dxfId="777" priority="1786" operator="lessThan">
      <formula>0</formula>
    </cfRule>
  </conditionalFormatting>
  <conditionalFormatting sqref="DZ47">
    <cfRule type="cellIs" dxfId="776" priority="1784" operator="lessThan">
      <formula>0</formula>
    </cfRule>
  </conditionalFormatting>
  <conditionalFormatting sqref="DZ37:DZ46">
    <cfRule type="cellIs" dxfId="775" priority="1782" operator="greaterThan">
      <formula>0</formula>
    </cfRule>
    <cfRule type="cellIs" dxfId="774" priority="1783" operator="lessThan">
      <formula>0</formula>
    </cfRule>
  </conditionalFormatting>
  <conditionalFormatting sqref="DZ31:DZ36">
    <cfRule type="cellIs" dxfId="773" priority="1780" operator="greaterThan">
      <formula>0</formula>
    </cfRule>
    <cfRule type="cellIs" dxfId="772" priority="1781" operator="lessThan">
      <formula>0</formula>
    </cfRule>
  </conditionalFormatting>
  <conditionalFormatting sqref="DZ31:DZ46">
    <cfRule type="cellIs" dxfId="771" priority="1779" operator="lessThan">
      <formula>0</formula>
    </cfRule>
  </conditionalFormatting>
  <conditionalFormatting sqref="DZ57:DZ65">
    <cfRule type="cellIs" dxfId="770" priority="1777" operator="greaterThan">
      <formula>0</formula>
    </cfRule>
    <cfRule type="cellIs" dxfId="769" priority="1778" operator="lessThan">
      <formula>0</formula>
    </cfRule>
  </conditionalFormatting>
  <conditionalFormatting sqref="DZ51:DZ56">
    <cfRule type="cellIs" dxfId="768" priority="1775" operator="greaterThan">
      <formula>0</formula>
    </cfRule>
    <cfRule type="cellIs" dxfId="767" priority="1776" operator="lessThan">
      <formula>0</formula>
    </cfRule>
  </conditionalFormatting>
  <conditionalFormatting sqref="DZ51:DZ65">
    <cfRule type="cellIs" dxfId="766" priority="1774" operator="lessThan">
      <formula>0</formula>
    </cfRule>
  </conditionalFormatting>
  <conditionalFormatting sqref="EA47">
    <cfRule type="cellIs" dxfId="765" priority="1753" operator="greaterThan">
      <formula>0</formula>
    </cfRule>
    <cfRule type="cellIs" dxfId="764" priority="1754" operator="lessThan">
      <formula>0</formula>
    </cfRule>
  </conditionalFormatting>
  <conditionalFormatting sqref="EA47">
    <cfRule type="cellIs" dxfId="763" priority="1752" operator="lessThan">
      <formula>0</formula>
    </cfRule>
  </conditionalFormatting>
  <conditionalFormatting sqref="EA37:EA46">
    <cfRule type="cellIs" dxfId="762" priority="1750" operator="greaterThan">
      <formula>0</formula>
    </cfRule>
    <cfRule type="cellIs" dxfId="761" priority="1751" operator="lessThan">
      <formula>0</formula>
    </cfRule>
  </conditionalFormatting>
  <conditionalFormatting sqref="EA31:EA36">
    <cfRule type="cellIs" dxfId="760" priority="1748" operator="greaterThan">
      <formula>0</formula>
    </cfRule>
    <cfRule type="cellIs" dxfId="759" priority="1749" operator="lessThan">
      <formula>0</formula>
    </cfRule>
  </conditionalFormatting>
  <conditionalFormatting sqref="EA31:EA46">
    <cfRule type="cellIs" dxfId="758" priority="1747" operator="lessThan">
      <formula>0</formula>
    </cfRule>
  </conditionalFormatting>
  <conditionalFormatting sqref="EA57:EA65">
    <cfRule type="cellIs" dxfId="757" priority="1745" operator="greaterThan">
      <formula>0</formula>
    </cfRule>
    <cfRule type="cellIs" dxfId="756" priority="1746" operator="lessThan">
      <formula>0</formula>
    </cfRule>
  </conditionalFormatting>
  <conditionalFormatting sqref="EA51:EA56">
    <cfRule type="cellIs" dxfId="755" priority="1743" operator="greaterThan">
      <formula>0</formula>
    </cfRule>
    <cfRule type="cellIs" dxfId="754" priority="1744" operator="lessThan">
      <formula>0</formula>
    </cfRule>
  </conditionalFormatting>
  <conditionalFormatting sqref="EA51:EA65">
    <cfRule type="cellIs" dxfId="753" priority="1742" operator="lessThan">
      <formula>0</formula>
    </cfRule>
  </conditionalFormatting>
  <conditionalFormatting sqref="EB47">
    <cfRule type="cellIs" dxfId="752" priority="1721" operator="greaterThan">
      <formula>0</formula>
    </cfRule>
    <cfRule type="cellIs" dxfId="751" priority="1722" operator="lessThan">
      <formula>0</formula>
    </cfRule>
  </conditionalFormatting>
  <conditionalFormatting sqref="EB47">
    <cfRule type="cellIs" dxfId="750" priority="1720" operator="lessThan">
      <formula>0</formula>
    </cfRule>
  </conditionalFormatting>
  <conditionalFormatting sqref="EB37:EB46">
    <cfRule type="cellIs" dxfId="749" priority="1718" operator="greaterThan">
      <formula>0</formula>
    </cfRule>
    <cfRule type="cellIs" dxfId="748" priority="1719" operator="lessThan">
      <formula>0</formula>
    </cfRule>
  </conditionalFormatting>
  <conditionalFormatting sqref="EB31:EB36">
    <cfRule type="cellIs" dxfId="747" priority="1716" operator="greaterThan">
      <formula>0</formula>
    </cfRule>
    <cfRule type="cellIs" dxfId="746" priority="1717" operator="lessThan">
      <formula>0</formula>
    </cfRule>
  </conditionalFormatting>
  <conditionalFormatting sqref="EB31:EB46">
    <cfRule type="cellIs" dxfId="745" priority="1715" operator="lessThan">
      <formula>0</formula>
    </cfRule>
  </conditionalFormatting>
  <conditionalFormatting sqref="EB57:EB65">
    <cfRule type="cellIs" dxfId="744" priority="1713" operator="greaterThan">
      <formula>0</formula>
    </cfRule>
    <cfRule type="cellIs" dxfId="743" priority="1714" operator="lessThan">
      <formula>0</formula>
    </cfRule>
  </conditionalFormatting>
  <conditionalFormatting sqref="EB51:EB56">
    <cfRule type="cellIs" dxfId="742" priority="1711" operator="greaterThan">
      <formula>0</formula>
    </cfRule>
    <cfRule type="cellIs" dxfId="741" priority="1712" operator="lessThan">
      <formula>0</formula>
    </cfRule>
  </conditionalFormatting>
  <conditionalFormatting sqref="EB51:EB65">
    <cfRule type="cellIs" dxfId="740" priority="1710" operator="lessThan">
      <formula>0</formula>
    </cfRule>
  </conditionalFormatting>
  <conditionalFormatting sqref="EC47">
    <cfRule type="cellIs" dxfId="739" priority="1689" operator="greaterThan">
      <formula>0</formula>
    </cfRule>
    <cfRule type="cellIs" dxfId="738" priority="1690" operator="lessThan">
      <formula>0</formula>
    </cfRule>
  </conditionalFormatting>
  <conditionalFormatting sqref="EC47">
    <cfRule type="cellIs" dxfId="737" priority="1688" operator="lessThan">
      <formula>0</formula>
    </cfRule>
  </conditionalFormatting>
  <conditionalFormatting sqref="EC37:EC46">
    <cfRule type="cellIs" dxfId="736" priority="1686" operator="greaterThan">
      <formula>0</formula>
    </cfRule>
    <cfRule type="cellIs" dxfId="735" priority="1687" operator="lessThan">
      <formula>0</formula>
    </cfRule>
  </conditionalFormatting>
  <conditionalFormatting sqref="EC31:EC36">
    <cfRule type="cellIs" dxfId="734" priority="1684" operator="greaterThan">
      <formula>0</formula>
    </cfRule>
    <cfRule type="cellIs" dxfId="733" priority="1685" operator="lessThan">
      <formula>0</formula>
    </cfRule>
  </conditionalFormatting>
  <conditionalFormatting sqref="EC31:EC46">
    <cfRule type="cellIs" dxfId="732" priority="1683" operator="lessThan">
      <formula>0</formula>
    </cfRule>
  </conditionalFormatting>
  <conditionalFormatting sqref="EC57:EC65">
    <cfRule type="cellIs" dxfId="731" priority="1681" operator="greaterThan">
      <formula>0</formula>
    </cfRule>
    <cfRule type="cellIs" dxfId="730" priority="1682" operator="lessThan">
      <formula>0</formula>
    </cfRule>
  </conditionalFormatting>
  <conditionalFormatting sqref="EC51:EC56">
    <cfRule type="cellIs" dxfId="729" priority="1679" operator="greaterThan">
      <formula>0</formula>
    </cfRule>
    <cfRule type="cellIs" dxfId="728" priority="1680" operator="lessThan">
      <formula>0</formula>
    </cfRule>
  </conditionalFormatting>
  <conditionalFormatting sqref="EC51:EC65">
    <cfRule type="cellIs" dxfId="727" priority="1678" operator="lessThan">
      <formula>0</formula>
    </cfRule>
  </conditionalFormatting>
  <conditionalFormatting sqref="ED47:EE47">
    <cfRule type="cellIs" dxfId="726" priority="1657" operator="greaterThan">
      <formula>0</formula>
    </cfRule>
    <cfRule type="cellIs" dxfId="725" priority="1658" operator="lessThan">
      <formula>0</formula>
    </cfRule>
  </conditionalFormatting>
  <conditionalFormatting sqref="ED47:EE47">
    <cfRule type="cellIs" dxfId="724" priority="1656" operator="lessThan">
      <formula>0</formula>
    </cfRule>
  </conditionalFormatting>
  <conditionalFormatting sqref="ED37:ED46">
    <cfRule type="cellIs" dxfId="723" priority="1654" operator="greaterThan">
      <formula>0</formula>
    </cfRule>
    <cfRule type="cellIs" dxfId="722" priority="1655" operator="lessThan">
      <formula>0</formula>
    </cfRule>
  </conditionalFormatting>
  <conditionalFormatting sqref="ED31:ED36">
    <cfRule type="cellIs" dxfId="721" priority="1652" operator="greaterThan">
      <formula>0</formula>
    </cfRule>
    <cfRule type="cellIs" dxfId="720" priority="1653" operator="lessThan">
      <formula>0</formula>
    </cfRule>
  </conditionalFormatting>
  <conditionalFormatting sqref="ED31:ED46">
    <cfRule type="cellIs" dxfId="719" priority="1651" operator="lessThan">
      <formula>0</formula>
    </cfRule>
  </conditionalFormatting>
  <conditionalFormatting sqref="ED57:ED65">
    <cfRule type="cellIs" dxfId="718" priority="1649" operator="greaterThan">
      <formula>0</formula>
    </cfRule>
    <cfRule type="cellIs" dxfId="717" priority="1650" operator="lessThan">
      <formula>0</formula>
    </cfRule>
  </conditionalFormatting>
  <conditionalFormatting sqref="ED51:ED56">
    <cfRule type="cellIs" dxfId="716" priority="1647" operator="greaterThan">
      <formula>0</formula>
    </cfRule>
    <cfRule type="cellIs" dxfId="715" priority="1648" operator="lessThan">
      <formula>0</formula>
    </cfRule>
  </conditionalFormatting>
  <conditionalFormatting sqref="ED51:ED65">
    <cfRule type="cellIs" dxfId="714" priority="1646" operator="lessThan">
      <formula>0</formula>
    </cfRule>
  </conditionalFormatting>
  <conditionalFormatting sqref="EE37:EE46">
    <cfRule type="cellIs" dxfId="713" priority="1625" operator="greaterThan">
      <formula>0</formula>
    </cfRule>
    <cfRule type="cellIs" dxfId="712" priority="1626" operator="lessThan">
      <formula>0</formula>
    </cfRule>
  </conditionalFormatting>
  <conditionalFormatting sqref="EE31:EE36">
    <cfRule type="cellIs" dxfId="711" priority="1623" operator="greaterThan">
      <formula>0</formula>
    </cfRule>
    <cfRule type="cellIs" dxfId="710" priority="1624" operator="lessThan">
      <formula>0</formula>
    </cfRule>
  </conditionalFormatting>
  <conditionalFormatting sqref="EE31:EE46">
    <cfRule type="cellIs" dxfId="709" priority="1622" operator="lessThan">
      <formula>0</formula>
    </cfRule>
  </conditionalFormatting>
  <conditionalFormatting sqref="EE57:EE65">
    <cfRule type="cellIs" dxfId="708" priority="1620" operator="greaterThan">
      <formula>0</formula>
    </cfRule>
    <cfRule type="cellIs" dxfId="707" priority="1621" operator="lessThan">
      <formula>0</formula>
    </cfRule>
  </conditionalFormatting>
  <conditionalFormatting sqref="EE51:EE56">
    <cfRule type="cellIs" dxfId="706" priority="1618" operator="greaterThan">
      <formula>0</formula>
    </cfRule>
    <cfRule type="cellIs" dxfId="705" priority="1619" operator="lessThan">
      <formula>0</formula>
    </cfRule>
  </conditionalFormatting>
  <conditionalFormatting sqref="EE51:EE65">
    <cfRule type="cellIs" dxfId="704" priority="1617" operator="lessThan">
      <formula>0</formula>
    </cfRule>
  </conditionalFormatting>
  <conditionalFormatting sqref="EF47">
    <cfRule type="cellIs" dxfId="703" priority="1596" operator="greaterThan">
      <formula>0</formula>
    </cfRule>
    <cfRule type="cellIs" dxfId="702" priority="1597" operator="lessThan">
      <formula>0</formula>
    </cfRule>
  </conditionalFormatting>
  <conditionalFormatting sqref="EF47">
    <cfRule type="cellIs" dxfId="701" priority="1595" operator="lessThan">
      <formula>0</formula>
    </cfRule>
  </conditionalFormatting>
  <conditionalFormatting sqref="EF37:EF46">
    <cfRule type="cellIs" dxfId="700" priority="1593" operator="greaterThan">
      <formula>0</formula>
    </cfRule>
    <cfRule type="cellIs" dxfId="699" priority="1594" operator="lessThan">
      <formula>0</formula>
    </cfRule>
  </conditionalFormatting>
  <conditionalFormatting sqref="EF31:EF36">
    <cfRule type="cellIs" dxfId="698" priority="1591" operator="greaterThan">
      <formula>0</formula>
    </cfRule>
    <cfRule type="cellIs" dxfId="697" priority="1592" operator="lessThan">
      <formula>0</formula>
    </cfRule>
  </conditionalFormatting>
  <conditionalFormatting sqref="EF31:EF46">
    <cfRule type="cellIs" dxfId="696" priority="1590" operator="lessThan">
      <formula>0</formula>
    </cfRule>
  </conditionalFormatting>
  <conditionalFormatting sqref="EF57:EF65">
    <cfRule type="cellIs" dxfId="695" priority="1587" operator="greaterThan">
      <formula>0</formula>
    </cfRule>
    <cfRule type="cellIs" dxfId="694" priority="1588" operator="lessThan">
      <formula>0</formula>
    </cfRule>
  </conditionalFormatting>
  <conditionalFormatting sqref="EF51:EF56">
    <cfRule type="cellIs" dxfId="693" priority="1585" operator="greaterThan">
      <formula>0</formula>
    </cfRule>
    <cfRule type="cellIs" dxfId="692" priority="1586" operator="lessThan">
      <formula>0</formula>
    </cfRule>
  </conditionalFormatting>
  <conditionalFormatting sqref="EF51:EF65">
    <cfRule type="cellIs" dxfId="691" priority="1584" operator="lessThan">
      <formula>0</formula>
    </cfRule>
  </conditionalFormatting>
  <conditionalFormatting sqref="EG47">
    <cfRule type="cellIs" dxfId="690" priority="1579" operator="greaterThan">
      <formula>0</formula>
    </cfRule>
    <cfRule type="cellIs" dxfId="689" priority="1580" operator="lessThan">
      <formula>0</formula>
    </cfRule>
  </conditionalFormatting>
  <conditionalFormatting sqref="EG47">
    <cfRule type="cellIs" dxfId="688" priority="1578" operator="lessThan">
      <formula>0</formula>
    </cfRule>
  </conditionalFormatting>
  <conditionalFormatting sqref="EG37:EG46">
    <cfRule type="cellIs" dxfId="687" priority="1576" operator="greaterThan">
      <formula>0</formula>
    </cfRule>
    <cfRule type="cellIs" dxfId="686" priority="1577" operator="lessThan">
      <formula>0</formula>
    </cfRule>
  </conditionalFormatting>
  <conditionalFormatting sqref="EG31:EG36">
    <cfRule type="cellIs" dxfId="685" priority="1574" operator="greaterThan">
      <formula>0</formula>
    </cfRule>
    <cfRule type="cellIs" dxfId="684" priority="1575" operator="lessThan">
      <formula>0</formula>
    </cfRule>
  </conditionalFormatting>
  <conditionalFormatting sqref="EG31:EG46">
    <cfRule type="cellIs" dxfId="683" priority="1573" operator="lessThan">
      <formula>0</formula>
    </cfRule>
  </conditionalFormatting>
  <conditionalFormatting sqref="EG57:EG65">
    <cfRule type="cellIs" dxfId="682" priority="1570" operator="greaterThan">
      <formula>0</formula>
    </cfRule>
    <cfRule type="cellIs" dxfId="681" priority="1571" operator="lessThan">
      <formula>0</formula>
    </cfRule>
  </conditionalFormatting>
  <conditionalFormatting sqref="EG51:EG56">
    <cfRule type="cellIs" dxfId="680" priority="1568" operator="greaterThan">
      <formula>0</formula>
    </cfRule>
    <cfRule type="cellIs" dxfId="679" priority="1569" operator="lessThan">
      <formula>0</formula>
    </cfRule>
  </conditionalFormatting>
  <conditionalFormatting sqref="EG51:EG65">
    <cfRule type="cellIs" dxfId="678" priority="1567" operator="lessThan">
      <formula>0</formula>
    </cfRule>
  </conditionalFormatting>
  <conditionalFormatting sqref="EH47">
    <cfRule type="cellIs" dxfId="677" priority="1562" operator="greaterThan">
      <formula>0</formula>
    </cfRule>
    <cfRule type="cellIs" dxfId="676" priority="1563" operator="lessThan">
      <formula>0</formula>
    </cfRule>
  </conditionalFormatting>
  <conditionalFormatting sqref="EH47">
    <cfRule type="cellIs" dxfId="675" priority="1561" operator="lessThan">
      <formula>0</formula>
    </cfRule>
  </conditionalFormatting>
  <conditionalFormatting sqref="EH37:EH46">
    <cfRule type="cellIs" dxfId="674" priority="1559" operator="greaterThan">
      <formula>0</formula>
    </cfRule>
    <cfRule type="cellIs" dxfId="673" priority="1560" operator="lessThan">
      <formula>0</formula>
    </cfRule>
  </conditionalFormatting>
  <conditionalFormatting sqref="EH31:EH36">
    <cfRule type="cellIs" dxfId="672" priority="1557" operator="greaterThan">
      <formula>0</formula>
    </cfRule>
    <cfRule type="cellIs" dxfId="671" priority="1558" operator="lessThan">
      <formula>0</formula>
    </cfRule>
  </conditionalFormatting>
  <conditionalFormatting sqref="EH31:EH46">
    <cfRule type="cellIs" dxfId="670" priority="1556" operator="lessThan">
      <formula>0</formula>
    </cfRule>
  </conditionalFormatting>
  <conditionalFormatting sqref="EH57:EH65">
    <cfRule type="cellIs" dxfId="669" priority="1554" operator="greaterThan">
      <formula>0</formula>
    </cfRule>
    <cfRule type="cellIs" dxfId="668" priority="1555" operator="lessThan">
      <formula>0</formula>
    </cfRule>
  </conditionalFormatting>
  <conditionalFormatting sqref="EH51:EH56">
    <cfRule type="cellIs" dxfId="667" priority="1552" operator="greaterThan">
      <formula>0</formula>
    </cfRule>
    <cfRule type="cellIs" dxfId="666" priority="1553" operator="lessThan">
      <formula>0</formula>
    </cfRule>
  </conditionalFormatting>
  <conditionalFormatting sqref="EH51:EH65">
    <cfRule type="cellIs" dxfId="665" priority="1551" operator="lessThan">
      <formula>0</formula>
    </cfRule>
  </conditionalFormatting>
  <conditionalFormatting sqref="EI47">
    <cfRule type="cellIs" dxfId="664" priority="1530" operator="greaterThan">
      <formula>0</formula>
    </cfRule>
    <cfRule type="cellIs" dxfId="663" priority="1531" operator="lessThan">
      <formula>0</formula>
    </cfRule>
  </conditionalFormatting>
  <conditionalFormatting sqref="EI47">
    <cfRule type="cellIs" dxfId="662" priority="1529" operator="lessThan">
      <formula>0</formula>
    </cfRule>
  </conditionalFormatting>
  <conditionalFormatting sqref="EI37:EI46">
    <cfRule type="cellIs" dxfId="661" priority="1527" operator="greaterThan">
      <formula>0</formula>
    </cfRule>
    <cfRule type="cellIs" dxfId="660" priority="1528" operator="lessThan">
      <formula>0</formula>
    </cfRule>
  </conditionalFormatting>
  <conditionalFormatting sqref="EI31:EI36">
    <cfRule type="cellIs" dxfId="659" priority="1525" operator="greaterThan">
      <formula>0</formula>
    </cfRule>
    <cfRule type="cellIs" dxfId="658" priority="1526" operator="lessThan">
      <formula>0</formula>
    </cfRule>
  </conditionalFormatting>
  <conditionalFormatting sqref="EI31:EI46">
    <cfRule type="cellIs" dxfId="657" priority="1524" operator="lessThan">
      <formula>0</formula>
    </cfRule>
  </conditionalFormatting>
  <conditionalFormatting sqref="EI57:EI65">
    <cfRule type="cellIs" dxfId="656" priority="1521" operator="greaterThan">
      <formula>0</formula>
    </cfRule>
    <cfRule type="cellIs" dxfId="655" priority="1522" operator="lessThan">
      <formula>0</formula>
    </cfRule>
  </conditionalFormatting>
  <conditionalFormatting sqref="EI51:EI56">
    <cfRule type="cellIs" dxfId="654" priority="1519" operator="greaterThan">
      <formula>0</formula>
    </cfRule>
    <cfRule type="cellIs" dxfId="653" priority="1520" operator="lessThan">
      <formula>0</formula>
    </cfRule>
  </conditionalFormatting>
  <conditionalFormatting sqref="EI51:EI65">
    <cfRule type="cellIs" dxfId="652" priority="1518" operator="lessThan">
      <formula>0</formula>
    </cfRule>
  </conditionalFormatting>
  <conditionalFormatting sqref="EJ47">
    <cfRule type="cellIs" dxfId="651" priority="1481" operator="greaterThan">
      <formula>0</formula>
    </cfRule>
    <cfRule type="cellIs" dxfId="650" priority="1482" operator="lessThan">
      <formula>0</formula>
    </cfRule>
  </conditionalFormatting>
  <conditionalFormatting sqref="EJ47">
    <cfRule type="cellIs" dxfId="649" priority="1480" operator="lessThan">
      <formula>0</formula>
    </cfRule>
  </conditionalFormatting>
  <conditionalFormatting sqref="EJ37:EJ46">
    <cfRule type="cellIs" dxfId="648" priority="1478" operator="greaterThan">
      <formula>0</formula>
    </cfRule>
    <cfRule type="cellIs" dxfId="647" priority="1479" operator="lessThan">
      <formula>0</formula>
    </cfRule>
  </conditionalFormatting>
  <conditionalFormatting sqref="EJ31:EJ36">
    <cfRule type="cellIs" dxfId="646" priority="1476" operator="greaterThan">
      <formula>0</formula>
    </cfRule>
    <cfRule type="cellIs" dxfId="645" priority="1477" operator="lessThan">
      <formula>0</formula>
    </cfRule>
  </conditionalFormatting>
  <conditionalFormatting sqref="EJ31:EJ46">
    <cfRule type="cellIs" dxfId="644" priority="1475" operator="lessThan">
      <formula>0</formula>
    </cfRule>
  </conditionalFormatting>
  <conditionalFormatting sqref="EJ57:EJ65">
    <cfRule type="cellIs" dxfId="643" priority="1473" operator="greaterThan">
      <formula>0</formula>
    </cfRule>
    <cfRule type="cellIs" dxfId="642" priority="1474" operator="lessThan">
      <formula>0</formula>
    </cfRule>
  </conditionalFormatting>
  <conditionalFormatting sqref="EJ51:EJ56">
    <cfRule type="cellIs" dxfId="641" priority="1471" operator="greaterThan">
      <formula>0</formula>
    </cfRule>
    <cfRule type="cellIs" dxfId="640" priority="1472" operator="lessThan">
      <formula>0</formula>
    </cfRule>
  </conditionalFormatting>
  <conditionalFormatting sqref="EJ51:EJ65">
    <cfRule type="cellIs" dxfId="639" priority="1470" operator="lessThan">
      <formula>0</formula>
    </cfRule>
  </conditionalFormatting>
  <conditionalFormatting sqref="EK47">
    <cfRule type="cellIs" dxfId="638" priority="1465" operator="greaterThan">
      <formula>0</formula>
    </cfRule>
    <cfRule type="cellIs" dxfId="637" priority="1466" operator="lessThan">
      <formula>0</formula>
    </cfRule>
  </conditionalFormatting>
  <conditionalFormatting sqref="EK47">
    <cfRule type="cellIs" dxfId="636" priority="1464" operator="lessThan">
      <formula>0</formula>
    </cfRule>
  </conditionalFormatting>
  <conditionalFormatting sqref="EK37:EK46">
    <cfRule type="cellIs" dxfId="635" priority="1462" operator="greaterThan">
      <formula>0</formula>
    </cfRule>
    <cfRule type="cellIs" dxfId="634" priority="1463" operator="lessThan">
      <formula>0</formula>
    </cfRule>
  </conditionalFormatting>
  <conditionalFormatting sqref="EK31:EK36">
    <cfRule type="cellIs" dxfId="633" priority="1460" operator="greaterThan">
      <formula>0</formula>
    </cfRule>
    <cfRule type="cellIs" dxfId="632" priority="1461" operator="lessThan">
      <formula>0</formula>
    </cfRule>
  </conditionalFormatting>
  <conditionalFormatting sqref="EK31:EK46">
    <cfRule type="cellIs" dxfId="631" priority="1459" operator="lessThan">
      <formula>0</formula>
    </cfRule>
  </conditionalFormatting>
  <conditionalFormatting sqref="EK57:EK65">
    <cfRule type="cellIs" dxfId="630" priority="1456" operator="greaterThan">
      <formula>0</formula>
    </cfRule>
    <cfRule type="cellIs" dxfId="629" priority="1457" operator="lessThan">
      <formula>0</formula>
    </cfRule>
  </conditionalFormatting>
  <conditionalFormatting sqref="EK51:EK56">
    <cfRule type="cellIs" dxfId="628" priority="1454" operator="greaterThan">
      <formula>0</formula>
    </cfRule>
    <cfRule type="cellIs" dxfId="627" priority="1455" operator="lessThan">
      <formula>0</formula>
    </cfRule>
  </conditionalFormatting>
  <conditionalFormatting sqref="EK51:EK65">
    <cfRule type="cellIs" dxfId="626" priority="1453" operator="lessThan">
      <formula>0</formula>
    </cfRule>
  </conditionalFormatting>
  <conditionalFormatting sqref="EL47">
    <cfRule type="cellIs" dxfId="625" priority="1432" operator="greaterThan">
      <formula>0</formula>
    </cfRule>
    <cfRule type="cellIs" dxfId="624" priority="1433" operator="lessThan">
      <formula>0</formula>
    </cfRule>
  </conditionalFormatting>
  <conditionalFormatting sqref="EL47">
    <cfRule type="cellIs" dxfId="623" priority="1431" operator="lessThan">
      <formula>0</formula>
    </cfRule>
  </conditionalFormatting>
  <conditionalFormatting sqref="EL37:EL46">
    <cfRule type="cellIs" dxfId="622" priority="1429" operator="greaterThan">
      <formula>0</formula>
    </cfRule>
    <cfRule type="cellIs" dxfId="621" priority="1430" operator="lessThan">
      <formula>0</formula>
    </cfRule>
  </conditionalFormatting>
  <conditionalFormatting sqref="EL31:EL36">
    <cfRule type="cellIs" dxfId="620" priority="1427" operator="greaterThan">
      <formula>0</formula>
    </cfRule>
    <cfRule type="cellIs" dxfId="619" priority="1428" operator="lessThan">
      <formula>0</formula>
    </cfRule>
  </conditionalFormatting>
  <conditionalFormatting sqref="EL31:EL46">
    <cfRule type="cellIs" dxfId="618" priority="1426" operator="lessThan">
      <formula>0</formula>
    </cfRule>
  </conditionalFormatting>
  <conditionalFormatting sqref="EL57:EL65">
    <cfRule type="cellIs" dxfId="617" priority="1423" operator="greaterThan">
      <formula>0</formula>
    </cfRule>
    <cfRule type="cellIs" dxfId="616" priority="1424" operator="lessThan">
      <formula>0</formula>
    </cfRule>
  </conditionalFormatting>
  <conditionalFormatting sqref="EL51:EL56">
    <cfRule type="cellIs" dxfId="615" priority="1421" operator="greaterThan">
      <formula>0</formula>
    </cfRule>
    <cfRule type="cellIs" dxfId="614" priority="1422" operator="lessThan">
      <formula>0</formula>
    </cfRule>
  </conditionalFormatting>
  <conditionalFormatting sqref="EL51:EL65">
    <cfRule type="cellIs" dxfId="613" priority="1420" operator="lessThan">
      <formula>0</formula>
    </cfRule>
  </conditionalFormatting>
  <conditionalFormatting sqref="EM47">
    <cfRule type="cellIs" dxfId="612" priority="1399" operator="greaterThan">
      <formula>0</formula>
    </cfRule>
    <cfRule type="cellIs" dxfId="611" priority="1400" operator="lessThan">
      <formula>0</formula>
    </cfRule>
  </conditionalFormatting>
  <conditionalFormatting sqref="EM47">
    <cfRule type="cellIs" dxfId="610" priority="1398" operator="lessThan">
      <formula>0</formula>
    </cfRule>
  </conditionalFormatting>
  <conditionalFormatting sqref="EM37:EM46">
    <cfRule type="cellIs" dxfId="609" priority="1396" operator="greaterThan">
      <formula>0</formula>
    </cfRule>
    <cfRule type="cellIs" dxfId="608" priority="1397" operator="lessThan">
      <formula>0</formula>
    </cfRule>
  </conditionalFormatting>
  <conditionalFormatting sqref="EM31:EM36">
    <cfRule type="cellIs" dxfId="607" priority="1394" operator="greaterThan">
      <formula>0</formula>
    </cfRule>
    <cfRule type="cellIs" dxfId="606" priority="1395" operator="lessThan">
      <formula>0</formula>
    </cfRule>
  </conditionalFormatting>
  <conditionalFormatting sqref="EM31:EM46">
    <cfRule type="cellIs" dxfId="605" priority="1393" operator="lessThan">
      <formula>0</formula>
    </cfRule>
  </conditionalFormatting>
  <conditionalFormatting sqref="EM57:EM65">
    <cfRule type="cellIs" dxfId="604" priority="1390" operator="greaterThan">
      <formula>0</formula>
    </cfRule>
    <cfRule type="cellIs" dxfId="603" priority="1391" operator="lessThan">
      <formula>0</formula>
    </cfRule>
  </conditionalFormatting>
  <conditionalFormatting sqref="EM51:EM56">
    <cfRule type="cellIs" dxfId="602" priority="1388" operator="greaterThan">
      <formula>0</formula>
    </cfRule>
    <cfRule type="cellIs" dxfId="601" priority="1389" operator="lessThan">
      <formula>0</formula>
    </cfRule>
  </conditionalFormatting>
  <conditionalFormatting sqref="EM51:EM65">
    <cfRule type="cellIs" dxfId="600" priority="1387" operator="lessThan">
      <formula>0</formula>
    </cfRule>
  </conditionalFormatting>
  <conditionalFormatting sqref="EN47">
    <cfRule type="cellIs" dxfId="599" priority="1366" operator="greaterThan">
      <formula>0</formula>
    </cfRule>
    <cfRule type="cellIs" dxfId="598" priority="1367" operator="lessThan">
      <formula>0</formula>
    </cfRule>
  </conditionalFormatting>
  <conditionalFormatting sqref="EN47">
    <cfRule type="cellIs" dxfId="597" priority="1365" operator="lessThan">
      <formula>0</formula>
    </cfRule>
  </conditionalFormatting>
  <conditionalFormatting sqref="EN37:EN46">
    <cfRule type="cellIs" dxfId="596" priority="1363" operator="greaterThan">
      <formula>0</formula>
    </cfRule>
    <cfRule type="cellIs" dxfId="595" priority="1364" operator="lessThan">
      <formula>0</formula>
    </cfRule>
  </conditionalFormatting>
  <conditionalFormatting sqref="EN31:EN36">
    <cfRule type="cellIs" dxfId="594" priority="1361" operator="greaterThan">
      <formula>0</formula>
    </cfRule>
    <cfRule type="cellIs" dxfId="593" priority="1362" operator="lessThan">
      <formula>0</formula>
    </cfRule>
  </conditionalFormatting>
  <conditionalFormatting sqref="EN31:EN46">
    <cfRule type="cellIs" dxfId="592" priority="1360" operator="lessThan">
      <formula>0</formula>
    </cfRule>
  </conditionalFormatting>
  <conditionalFormatting sqref="EN57:EN65">
    <cfRule type="cellIs" dxfId="591" priority="1357" operator="greaterThan">
      <formula>0</formula>
    </cfRule>
    <cfRule type="cellIs" dxfId="590" priority="1358" operator="lessThan">
      <formula>0</formula>
    </cfRule>
  </conditionalFormatting>
  <conditionalFormatting sqref="EN51:EN56">
    <cfRule type="cellIs" dxfId="589" priority="1355" operator="greaterThan">
      <formula>0</formula>
    </cfRule>
    <cfRule type="cellIs" dxfId="588" priority="1356" operator="lessThan">
      <formula>0</formula>
    </cfRule>
  </conditionalFormatting>
  <conditionalFormatting sqref="EN51:EN65">
    <cfRule type="cellIs" dxfId="587" priority="1354" operator="lessThan">
      <formula>0</formula>
    </cfRule>
  </conditionalFormatting>
  <conditionalFormatting sqref="EO47">
    <cfRule type="cellIs" dxfId="586" priority="1332" operator="greaterThan">
      <formula>0</formula>
    </cfRule>
    <cfRule type="cellIs" dxfId="585" priority="1333" operator="lessThan">
      <formula>0</formula>
    </cfRule>
  </conditionalFormatting>
  <conditionalFormatting sqref="EO47">
    <cfRule type="cellIs" dxfId="584" priority="1331" operator="lessThan">
      <formula>0</formula>
    </cfRule>
  </conditionalFormatting>
  <conditionalFormatting sqref="EO37:EO46">
    <cfRule type="cellIs" dxfId="583" priority="1329" operator="greaterThan">
      <formula>0</formula>
    </cfRule>
    <cfRule type="cellIs" dxfId="582" priority="1330" operator="lessThan">
      <formula>0</formula>
    </cfRule>
  </conditionalFormatting>
  <conditionalFormatting sqref="EO31:EO36">
    <cfRule type="cellIs" dxfId="581" priority="1327" operator="greaterThan">
      <formula>0</formula>
    </cfRule>
    <cfRule type="cellIs" dxfId="580" priority="1328" operator="lessThan">
      <formula>0</formula>
    </cfRule>
  </conditionalFormatting>
  <conditionalFormatting sqref="EO31:EO46">
    <cfRule type="cellIs" dxfId="579" priority="1326" operator="lessThan">
      <formula>0</formula>
    </cfRule>
  </conditionalFormatting>
  <conditionalFormatting sqref="EO57:EO65">
    <cfRule type="cellIs" dxfId="578" priority="1324" operator="greaterThan">
      <formula>0</formula>
    </cfRule>
    <cfRule type="cellIs" dxfId="577" priority="1325" operator="lessThan">
      <formula>0</formula>
    </cfRule>
  </conditionalFormatting>
  <conditionalFormatting sqref="EO51:EO56">
    <cfRule type="cellIs" dxfId="576" priority="1322" operator="greaterThan">
      <formula>0</formula>
    </cfRule>
    <cfRule type="cellIs" dxfId="575" priority="1323" operator="lessThan">
      <formula>0</formula>
    </cfRule>
  </conditionalFormatting>
  <conditionalFormatting sqref="EO51:EO65">
    <cfRule type="cellIs" dxfId="574" priority="1321" operator="lessThan">
      <formula>0</formula>
    </cfRule>
  </conditionalFormatting>
  <conditionalFormatting sqref="EP47">
    <cfRule type="cellIs" dxfId="573" priority="1300" operator="greaterThan">
      <formula>0</formula>
    </cfRule>
    <cfRule type="cellIs" dxfId="572" priority="1301" operator="lessThan">
      <formula>0</formula>
    </cfRule>
  </conditionalFormatting>
  <conditionalFormatting sqref="EP47">
    <cfRule type="cellIs" dxfId="571" priority="1299" operator="lessThan">
      <formula>0</formula>
    </cfRule>
  </conditionalFormatting>
  <conditionalFormatting sqref="EP37:EP46">
    <cfRule type="cellIs" dxfId="570" priority="1297" operator="greaterThan">
      <formula>0</formula>
    </cfRule>
    <cfRule type="cellIs" dxfId="569" priority="1298" operator="lessThan">
      <formula>0</formula>
    </cfRule>
  </conditionalFormatting>
  <conditionalFormatting sqref="EP31:EP36">
    <cfRule type="cellIs" dxfId="568" priority="1295" operator="greaterThan">
      <formula>0</formula>
    </cfRule>
    <cfRule type="cellIs" dxfId="567" priority="1296" operator="lessThan">
      <formula>0</formula>
    </cfRule>
  </conditionalFormatting>
  <conditionalFormatting sqref="EP31:EP46">
    <cfRule type="cellIs" dxfId="566" priority="1294" operator="lessThan">
      <formula>0</formula>
    </cfRule>
  </conditionalFormatting>
  <conditionalFormatting sqref="EP57:EP65">
    <cfRule type="cellIs" dxfId="565" priority="1292" operator="greaterThan">
      <formula>0</formula>
    </cfRule>
    <cfRule type="cellIs" dxfId="564" priority="1293" operator="lessThan">
      <formula>0</formula>
    </cfRule>
  </conditionalFormatting>
  <conditionalFormatting sqref="EP51:EP56">
    <cfRule type="cellIs" dxfId="563" priority="1290" operator="greaterThan">
      <formula>0</formula>
    </cfRule>
    <cfRule type="cellIs" dxfId="562" priority="1291" operator="lessThan">
      <formula>0</formula>
    </cfRule>
  </conditionalFormatting>
  <conditionalFormatting sqref="EP51:EP65">
    <cfRule type="cellIs" dxfId="561" priority="1289" operator="lessThan">
      <formula>0</formula>
    </cfRule>
  </conditionalFormatting>
  <conditionalFormatting sqref="EQ47">
    <cfRule type="cellIs" dxfId="560" priority="1268" operator="greaterThan">
      <formula>0</formula>
    </cfRule>
    <cfRule type="cellIs" dxfId="559" priority="1269" operator="lessThan">
      <formula>0</formula>
    </cfRule>
  </conditionalFormatting>
  <conditionalFormatting sqref="EQ47">
    <cfRule type="cellIs" dxfId="558" priority="1267" operator="lessThan">
      <formula>0</formula>
    </cfRule>
  </conditionalFormatting>
  <conditionalFormatting sqref="EQ37:EQ46">
    <cfRule type="cellIs" dxfId="557" priority="1265" operator="greaterThan">
      <formula>0</formula>
    </cfRule>
    <cfRule type="cellIs" dxfId="556" priority="1266" operator="lessThan">
      <formula>0</formula>
    </cfRule>
  </conditionalFormatting>
  <conditionalFormatting sqref="EQ31:EQ36">
    <cfRule type="cellIs" dxfId="555" priority="1263" operator="greaterThan">
      <formula>0</formula>
    </cfRule>
    <cfRule type="cellIs" dxfId="554" priority="1264" operator="lessThan">
      <formula>0</formula>
    </cfRule>
  </conditionalFormatting>
  <conditionalFormatting sqref="EQ31:EQ46">
    <cfRule type="cellIs" dxfId="553" priority="1262" operator="lessThan">
      <formula>0</formula>
    </cfRule>
  </conditionalFormatting>
  <conditionalFormatting sqref="EQ57:EQ65">
    <cfRule type="cellIs" dxfId="552" priority="1259" operator="greaterThan">
      <formula>0</formula>
    </cfRule>
    <cfRule type="cellIs" dxfId="551" priority="1260" operator="lessThan">
      <formula>0</formula>
    </cfRule>
  </conditionalFormatting>
  <conditionalFormatting sqref="EQ51:EQ56">
    <cfRule type="cellIs" dxfId="550" priority="1257" operator="greaterThan">
      <formula>0</formula>
    </cfRule>
    <cfRule type="cellIs" dxfId="549" priority="1258" operator="lessThan">
      <formula>0</formula>
    </cfRule>
  </conditionalFormatting>
  <conditionalFormatting sqref="EQ51:EQ65">
    <cfRule type="cellIs" dxfId="548" priority="1256" operator="lessThan">
      <formula>0</formula>
    </cfRule>
  </conditionalFormatting>
  <conditionalFormatting sqref="ER47">
    <cfRule type="cellIs" dxfId="547" priority="1235" operator="greaterThan">
      <formula>0</formula>
    </cfRule>
    <cfRule type="cellIs" dxfId="546" priority="1236" operator="lessThan">
      <formula>0</formula>
    </cfRule>
  </conditionalFormatting>
  <conditionalFormatting sqref="ER47">
    <cfRule type="cellIs" dxfId="545" priority="1234" operator="lessThan">
      <formula>0</formula>
    </cfRule>
  </conditionalFormatting>
  <conditionalFormatting sqref="ER37:ER46">
    <cfRule type="cellIs" dxfId="544" priority="1232" operator="greaterThan">
      <formula>0</formula>
    </cfRule>
    <cfRule type="cellIs" dxfId="543" priority="1233" operator="lessThan">
      <formula>0</formula>
    </cfRule>
  </conditionalFormatting>
  <conditionalFormatting sqref="ER31:ER36">
    <cfRule type="cellIs" dxfId="542" priority="1230" operator="greaterThan">
      <formula>0</formula>
    </cfRule>
    <cfRule type="cellIs" dxfId="541" priority="1231" operator="lessThan">
      <formula>0</formula>
    </cfRule>
  </conditionalFormatting>
  <conditionalFormatting sqref="ER31:ER46">
    <cfRule type="cellIs" dxfId="540" priority="1229" operator="lessThan">
      <formula>0</formula>
    </cfRule>
  </conditionalFormatting>
  <conditionalFormatting sqref="ER57:ER65">
    <cfRule type="cellIs" dxfId="539" priority="1227" operator="greaterThan">
      <formula>0</formula>
    </cfRule>
    <cfRule type="cellIs" dxfId="538" priority="1228" operator="lessThan">
      <formula>0</formula>
    </cfRule>
  </conditionalFormatting>
  <conditionalFormatting sqref="ER51:ER56">
    <cfRule type="cellIs" dxfId="537" priority="1225" operator="greaterThan">
      <formula>0</formula>
    </cfRule>
    <cfRule type="cellIs" dxfId="536" priority="1226" operator="lessThan">
      <formula>0</formula>
    </cfRule>
  </conditionalFormatting>
  <conditionalFormatting sqref="ER51:ER65">
    <cfRule type="cellIs" dxfId="535" priority="1224" operator="lessThan">
      <formula>0</formula>
    </cfRule>
  </conditionalFormatting>
  <conditionalFormatting sqref="ES47">
    <cfRule type="cellIs" dxfId="534" priority="1221" operator="greaterThan">
      <formula>0</formula>
    </cfRule>
    <cfRule type="cellIs" dxfId="533" priority="1222" operator="lessThan">
      <formula>0</formula>
    </cfRule>
  </conditionalFormatting>
  <conditionalFormatting sqref="ES47">
    <cfRule type="cellIs" dxfId="532" priority="1220" operator="lessThan">
      <formula>0</formula>
    </cfRule>
  </conditionalFormatting>
  <conditionalFormatting sqref="ES37:ES46">
    <cfRule type="cellIs" dxfId="531" priority="1218" operator="greaterThan">
      <formula>0</formula>
    </cfRule>
    <cfRule type="cellIs" dxfId="530" priority="1219" operator="lessThan">
      <formula>0</formula>
    </cfRule>
  </conditionalFormatting>
  <conditionalFormatting sqref="ES31:ES36">
    <cfRule type="cellIs" dxfId="529" priority="1216" operator="greaterThan">
      <formula>0</formula>
    </cfRule>
    <cfRule type="cellIs" dxfId="528" priority="1217" operator="lessThan">
      <formula>0</formula>
    </cfRule>
  </conditionalFormatting>
  <conditionalFormatting sqref="ES31:ES46">
    <cfRule type="cellIs" dxfId="527" priority="1215" operator="lessThan">
      <formula>0</formula>
    </cfRule>
  </conditionalFormatting>
  <conditionalFormatting sqref="ES57:ES65">
    <cfRule type="cellIs" dxfId="526" priority="1210" operator="greaterThan">
      <formula>0</formula>
    </cfRule>
    <cfRule type="cellIs" dxfId="525" priority="1211" operator="lessThan">
      <formula>0</formula>
    </cfRule>
  </conditionalFormatting>
  <conditionalFormatting sqref="ES51:ES56">
    <cfRule type="cellIs" dxfId="524" priority="1208" operator="greaterThan">
      <formula>0</formula>
    </cfRule>
    <cfRule type="cellIs" dxfId="523" priority="1209" operator="lessThan">
      <formula>0</formula>
    </cfRule>
  </conditionalFormatting>
  <conditionalFormatting sqref="ES51:ES65">
    <cfRule type="cellIs" dxfId="522" priority="1207" operator="lessThan">
      <formula>0</formula>
    </cfRule>
  </conditionalFormatting>
  <conditionalFormatting sqref="ET47">
    <cfRule type="cellIs" dxfId="521" priority="1189" operator="greaterThan">
      <formula>0</formula>
    </cfRule>
    <cfRule type="cellIs" dxfId="520" priority="1190" operator="lessThan">
      <formula>0</formula>
    </cfRule>
  </conditionalFormatting>
  <conditionalFormatting sqref="ET47">
    <cfRule type="cellIs" dxfId="519" priority="1188" operator="lessThan">
      <formula>0</formula>
    </cfRule>
  </conditionalFormatting>
  <conditionalFormatting sqref="ET37:ET46">
    <cfRule type="cellIs" dxfId="518" priority="1186" operator="greaterThan">
      <formula>0</formula>
    </cfRule>
    <cfRule type="cellIs" dxfId="517" priority="1187" operator="lessThan">
      <formula>0</formula>
    </cfRule>
  </conditionalFormatting>
  <conditionalFormatting sqref="ET31:ET36">
    <cfRule type="cellIs" dxfId="516" priority="1184" operator="greaterThan">
      <formula>0</formula>
    </cfRule>
    <cfRule type="cellIs" dxfId="515" priority="1185" operator="lessThan">
      <formula>0</formula>
    </cfRule>
  </conditionalFormatting>
  <conditionalFormatting sqref="ET31:ET46">
    <cfRule type="cellIs" dxfId="514" priority="1183" operator="lessThan">
      <formula>0</formula>
    </cfRule>
  </conditionalFormatting>
  <conditionalFormatting sqref="ET57:ET65">
    <cfRule type="cellIs" dxfId="513" priority="1178" operator="greaterThan">
      <formula>0</formula>
    </cfRule>
    <cfRule type="cellIs" dxfId="512" priority="1179" operator="lessThan">
      <formula>0</formula>
    </cfRule>
  </conditionalFormatting>
  <conditionalFormatting sqref="ET51:ET56">
    <cfRule type="cellIs" dxfId="511" priority="1176" operator="greaterThan">
      <formula>0</formula>
    </cfRule>
    <cfRule type="cellIs" dxfId="510" priority="1177" operator="lessThan">
      <formula>0</formula>
    </cfRule>
  </conditionalFormatting>
  <conditionalFormatting sqref="ET51:ET65">
    <cfRule type="cellIs" dxfId="509" priority="1175" operator="lessThan">
      <formula>0</formula>
    </cfRule>
  </conditionalFormatting>
  <conditionalFormatting sqref="EU47">
    <cfRule type="cellIs" dxfId="508" priority="1157" operator="greaterThan">
      <formula>0</formula>
    </cfRule>
    <cfRule type="cellIs" dxfId="507" priority="1158" operator="lessThan">
      <formula>0</formula>
    </cfRule>
  </conditionalFormatting>
  <conditionalFormatting sqref="EU47">
    <cfRule type="cellIs" dxfId="506" priority="1156" operator="lessThan">
      <formula>0</formula>
    </cfRule>
  </conditionalFormatting>
  <conditionalFormatting sqref="EU37:EU46">
    <cfRule type="cellIs" dxfId="505" priority="1154" operator="greaterThan">
      <formula>0</formula>
    </cfRule>
    <cfRule type="cellIs" dxfId="504" priority="1155" operator="lessThan">
      <formula>0</formula>
    </cfRule>
  </conditionalFormatting>
  <conditionalFormatting sqref="EU31:EU36">
    <cfRule type="cellIs" dxfId="503" priority="1152" operator="greaterThan">
      <formula>0</formula>
    </cfRule>
    <cfRule type="cellIs" dxfId="502" priority="1153" operator="lessThan">
      <formula>0</formula>
    </cfRule>
  </conditionalFormatting>
  <conditionalFormatting sqref="EU31:EU46">
    <cfRule type="cellIs" dxfId="501" priority="1151" operator="lessThan">
      <formula>0</formula>
    </cfRule>
  </conditionalFormatting>
  <conditionalFormatting sqref="EU57:EU65">
    <cfRule type="cellIs" dxfId="500" priority="1145" operator="greaterThan">
      <formula>0</formula>
    </cfRule>
    <cfRule type="cellIs" dxfId="499" priority="1146" operator="lessThan">
      <formula>0</formula>
    </cfRule>
  </conditionalFormatting>
  <conditionalFormatting sqref="EU51:EU56">
    <cfRule type="cellIs" dxfId="498" priority="1143" operator="greaterThan">
      <formula>0</formula>
    </cfRule>
    <cfRule type="cellIs" dxfId="497" priority="1144" operator="lessThan">
      <formula>0</formula>
    </cfRule>
  </conditionalFormatting>
  <conditionalFormatting sqref="EU51:EU65">
    <cfRule type="cellIs" dxfId="496" priority="1142" operator="lessThan">
      <formula>0</formula>
    </cfRule>
  </conditionalFormatting>
  <conditionalFormatting sqref="EV47">
    <cfRule type="cellIs" dxfId="495" priority="1124" operator="greaterThan">
      <formula>0</formula>
    </cfRule>
    <cfRule type="cellIs" dxfId="494" priority="1125" operator="lessThan">
      <formula>0</formula>
    </cfRule>
  </conditionalFormatting>
  <conditionalFormatting sqref="EV47">
    <cfRule type="cellIs" dxfId="493" priority="1123" operator="lessThan">
      <formula>0</formula>
    </cfRule>
  </conditionalFormatting>
  <conditionalFormatting sqref="EV37:EV46">
    <cfRule type="cellIs" dxfId="492" priority="1121" operator="greaterThan">
      <formula>0</formula>
    </cfRule>
    <cfRule type="cellIs" dxfId="491" priority="1122" operator="lessThan">
      <formula>0</formula>
    </cfRule>
  </conditionalFormatting>
  <conditionalFormatting sqref="EV31:EV36">
    <cfRule type="cellIs" dxfId="490" priority="1119" operator="greaterThan">
      <formula>0</formula>
    </cfRule>
    <cfRule type="cellIs" dxfId="489" priority="1120" operator="lessThan">
      <formula>0</formula>
    </cfRule>
  </conditionalFormatting>
  <conditionalFormatting sqref="EV31:EV46">
    <cfRule type="cellIs" dxfId="488" priority="1118" operator="lessThan">
      <formula>0</formula>
    </cfRule>
  </conditionalFormatting>
  <conditionalFormatting sqref="EV57:EV65">
    <cfRule type="cellIs" dxfId="487" priority="1112" operator="greaterThan">
      <formula>0</formula>
    </cfRule>
    <cfRule type="cellIs" dxfId="486" priority="1113" operator="lessThan">
      <formula>0</formula>
    </cfRule>
  </conditionalFormatting>
  <conditionalFormatting sqref="EV51:EV56">
    <cfRule type="cellIs" dxfId="485" priority="1110" operator="greaterThan">
      <formula>0</formula>
    </cfRule>
    <cfRule type="cellIs" dxfId="484" priority="1111" operator="lessThan">
      <formula>0</formula>
    </cfRule>
  </conditionalFormatting>
  <conditionalFormatting sqref="EV51:EV65">
    <cfRule type="cellIs" dxfId="483" priority="1109" operator="lessThan">
      <formula>0</formula>
    </cfRule>
  </conditionalFormatting>
  <conditionalFormatting sqref="EW47">
    <cfRule type="cellIs" dxfId="482" priority="1091" operator="greaterThan">
      <formula>0</formula>
    </cfRule>
    <cfRule type="cellIs" dxfId="481" priority="1092" operator="lessThan">
      <formula>0</formula>
    </cfRule>
  </conditionalFormatting>
  <conditionalFormatting sqref="EW47">
    <cfRule type="cellIs" dxfId="480" priority="1090" operator="lessThan">
      <formula>0</formula>
    </cfRule>
  </conditionalFormatting>
  <conditionalFormatting sqref="EW37:EW46">
    <cfRule type="cellIs" dxfId="479" priority="1088" operator="greaterThan">
      <formula>0</formula>
    </cfRule>
    <cfRule type="cellIs" dxfId="478" priority="1089" operator="lessThan">
      <formula>0</formula>
    </cfRule>
  </conditionalFormatting>
  <conditionalFormatting sqref="EW31:EW36">
    <cfRule type="cellIs" dxfId="477" priority="1086" operator="greaterThan">
      <formula>0</formula>
    </cfRule>
    <cfRule type="cellIs" dxfId="476" priority="1087" operator="lessThan">
      <formula>0</formula>
    </cfRule>
  </conditionalFormatting>
  <conditionalFormatting sqref="EW31:EW46">
    <cfRule type="cellIs" dxfId="475" priority="1085" operator="lessThan">
      <formula>0</formula>
    </cfRule>
  </conditionalFormatting>
  <conditionalFormatting sqref="EW57:EW65">
    <cfRule type="cellIs" dxfId="474" priority="1079" operator="greaterThan">
      <formula>0</formula>
    </cfRule>
    <cfRule type="cellIs" dxfId="473" priority="1080" operator="lessThan">
      <formula>0</formula>
    </cfRule>
  </conditionalFormatting>
  <conditionalFormatting sqref="EW51:EW56">
    <cfRule type="cellIs" dxfId="472" priority="1077" operator="greaterThan">
      <formula>0</formula>
    </cfRule>
    <cfRule type="cellIs" dxfId="471" priority="1078" operator="lessThan">
      <formula>0</formula>
    </cfRule>
  </conditionalFormatting>
  <conditionalFormatting sqref="EW51:EW65">
    <cfRule type="cellIs" dxfId="470" priority="1076" operator="lessThan">
      <formula>0</formula>
    </cfRule>
  </conditionalFormatting>
  <conditionalFormatting sqref="EX47">
    <cfRule type="cellIs" dxfId="469" priority="1058" operator="greaterThan">
      <formula>0</formula>
    </cfRule>
    <cfRule type="cellIs" dxfId="468" priority="1059" operator="lessThan">
      <formula>0</formula>
    </cfRule>
  </conditionalFormatting>
  <conditionalFormatting sqref="EX47">
    <cfRule type="cellIs" dxfId="467" priority="1057" operator="lessThan">
      <formula>0</formula>
    </cfRule>
  </conditionalFormatting>
  <conditionalFormatting sqref="EX37:EX46">
    <cfRule type="cellIs" dxfId="466" priority="1055" operator="greaterThan">
      <formula>0</formula>
    </cfRule>
    <cfRule type="cellIs" dxfId="465" priority="1056" operator="lessThan">
      <formula>0</formula>
    </cfRule>
  </conditionalFormatting>
  <conditionalFormatting sqref="EX31:EX36">
    <cfRule type="cellIs" dxfId="464" priority="1053" operator="greaterThan">
      <formula>0</formula>
    </cfRule>
    <cfRule type="cellIs" dxfId="463" priority="1054" operator="lessThan">
      <formula>0</formula>
    </cfRule>
  </conditionalFormatting>
  <conditionalFormatting sqref="EX31:EX46">
    <cfRule type="cellIs" dxfId="462" priority="1052" operator="lessThan">
      <formula>0</formula>
    </cfRule>
  </conditionalFormatting>
  <conditionalFormatting sqref="EX57:EX65">
    <cfRule type="cellIs" dxfId="461" priority="1047" operator="greaterThan">
      <formula>0</formula>
    </cfRule>
    <cfRule type="cellIs" dxfId="460" priority="1048" operator="lessThan">
      <formula>0</formula>
    </cfRule>
  </conditionalFormatting>
  <conditionalFormatting sqref="EX51:EX56">
    <cfRule type="cellIs" dxfId="459" priority="1045" operator="greaterThan">
      <formula>0</formula>
    </cfRule>
    <cfRule type="cellIs" dxfId="458" priority="1046" operator="lessThan">
      <formula>0</formula>
    </cfRule>
  </conditionalFormatting>
  <conditionalFormatting sqref="EX51:EX65">
    <cfRule type="cellIs" dxfId="457" priority="1044" operator="lessThan">
      <formula>0</formula>
    </cfRule>
  </conditionalFormatting>
  <conditionalFormatting sqref="EY47">
    <cfRule type="cellIs" dxfId="456" priority="1025" operator="greaterThan">
      <formula>0</formula>
    </cfRule>
    <cfRule type="cellIs" dxfId="455" priority="1026" operator="lessThan">
      <formula>0</formula>
    </cfRule>
  </conditionalFormatting>
  <conditionalFormatting sqref="EY47">
    <cfRule type="cellIs" dxfId="454" priority="1024" operator="lessThan">
      <formula>0</formula>
    </cfRule>
  </conditionalFormatting>
  <conditionalFormatting sqref="EY37:EY46">
    <cfRule type="cellIs" dxfId="453" priority="1022" operator="greaterThan">
      <formula>0</formula>
    </cfRule>
    <cfRule type="cellIs" dxfId="452" priority="1023" operator="lessThan">
      <formula>0</formula>
    </cfRule>
  </conditionalFormatting>
  <conditionalFormatting sqref="EY31:EY36">
    <cfRule type="cellIs" dxfId="451" priority="1020" operator="greaterThan">
      <formula>0</formula>
    </cfRule>
    <cfRule type="cellIs" dxfId="450" priority="1021" operator="lessThan">
      <formula>0</formula>
    </cfRule>
  </conditionalFormatting>
  <conditionalFormatting sqref="EY31:EY46">
    <cfRule type="cellIs" dxfId="449" priority="1019" operator="lessThan">
      <formula>0</formula>
    </cfRule>
  </conditionalFormatting>
  <conditionalFormatting sqref="EY57:EY65">
    <cfRule type="cellIs" dxfId="448" priority="1014" operator="greaterThan">
      <formula>0</formula>
    </cfRule>
    <cfRule type="cellIs" dxfId="447" priority="1015" operator="lessThan">
      <formula>0</formula>
    </cfRule>
  </conditionalFormatting>
  <conditionalFormatting sqref="EY51:EY56">
    <cfRule type="cellIs" dxfId="446" priority="1012" operator="greaterThan">
      <formula>0</formula>
    </cfRule>
    <cfRule type="cellIs" dxfId="445" priority="1013" operator="lessThan">
      <formula>0</formula>
    </cfRule>
  </conditionalFormatting>
  <conditionalFormatting sqref="EY51:EY65">
    <cfRule type="cellIs" dxfId="444" priority="1011" operator="lessThan">
      <formula>0</formula>
    </cfRule>
  </conditionalFormatting>
  <conditionalFormatting sqref="EZ47">
    <cfRule type="cellIs" dxfId="443" priority="992" operator="greaterThan">
      <formula>0</formula>
    </cfRule>
    <cfRule type="cellIs" dxfId="442" priority="993" operator="lessThan">
      <formula>0</formula>
    </cfRule>
  </conditionalFormatting>
  <conditionalFormatting sqref="EZ47">
    <cfRule type="cellIs" dxfId="441" priority="991" operator="lessThan">
      <formula>0</formula>
    </cfRule>
  </conditionalFormatting>
  <conditionalFormatting sqref="EZ37:EZ46">
    <cfRule type="cellIs" dxfId="440" priority="989" operator="greaterThan">
      <formula>0</formula>
    </cfRule>
    <cfRule type="cellIs" dxfId="439" priority="990" operator="lessThan">
      <formula>0</formula>
    </cfRule>
  </conditionalFormatting>
  <conditionalFormatting sqref="EZ31:EZ36">
    <cfRule type="cellIs" dxfId="438" priority="987" operator="greaterThan">
      <formula>0</formula>
    </cfRule>
    <cfRule type="cellIs" dxfId="437" priority="988" operator="lessThan">
      <formula>0</formula>
    </cfRule>
  </conditionalFormatting>
  <conditionalFormatting sqref="EZ31:EZ46">
    <cfRule type="cellIs" dxfId="436" priority="986" operator="lessThan">
      <formula>0</formula>
    </cfRule>
  </conditionalFormatting>
  <conditionalFormatting sqref="EZ57:EZ65">
    <cfRule type="cellIs" dxfId="435" priority="981" operator="greaterThan">
      <formula>0</formula>
    </cfRule>
    <cfRule type="cellIs" dxfId="434" priority="982" operator="lessThan">
      <formula>0</formula>
    </cfRule>
  </conditionalFormatting>
  <conditionalFormatting sqref="EZ51:EZ56">
    <cfRule type="cellIs" dxfId="433" priority="979" operator="greaterThan">
      <formula>0</formula>
    </cfRule>
    <cfRule type="cellIs" dxfId="432" priority="980" operator="lessThan">
      <formula>0</formula>
    </cfRule>
  </conditionalFormatting>
  <conditionalFormatting sqref="EZ51:EZ65">
    <cfRule type="cellIs" dxfId="431" priority="978" operator="lessThan">
      <formula>0</formula>
    </cfRule>
  </conditionalFormatting>
  <conditionalFormatting sqref="FA47">
    <cfRule type="cellIs" dxfId="430" priority="960" operator="greaterThan">
      <formula>0</formula>
    </cfRule>
    <cfRule type="cellIs" dxfId="429" priority="961" operator="lessThan">
      <formula>0</formula>
    </cfRule>
  </conditionalFormatting>
  <conditionalFormatting sqref="FA47">
    <cfRule type="cellIs" dxfId="428" priority="959" operator="lessThan">
      <formula>0</formula>
    </cfRule>
  </conditionalFormatting>
  <conditionalFormatting sqref="FA37:FA46">
    <cfRule type="cellIs" dxfId="427" priority="957" operator="greaterThan">
      <formula>0</formula>
    </cfRule>
    <cfRule type="cellIs" dxfId="426" priority="958" operator="lessThan">
      <formula>0</formula>
    </cfRule>
  </conditionalFormatting>
  <conditionalFormatting sqref="FA31:FA36">
    <cfRule type="cellIs" dxfId="425" priority="955" operator="greaterThan">
      <formula>0</formula>
    </cfRule>
    <cfRule type="cellIs" dxfId="424" priority="956" operator="lessThan">
      <formula>0</formula>
    </cfRule>
  </conditionalFormatting>
  <conditionalFormatting sqref="FA31:FA46">
    <cfRule type="cellIs" dxfId="423" priority="954" operator="lessThan">
      <formula>0</formula>
    </cfRule>
  </conditionalFormatting>
  <conditionalFormatting sqref="FA57:FA65">
    <cfRule type="cellIs" dxfId="422" priority="948" operator="greaterThan">
      <formula>0</formula>
    </cfRule>
    <cfRule type="cellIs" dxfId="421" priority="949" operator="lessThan">
      <formula>0</formula>
    </cfRule>
  </conditionalFormatting>
  <conditionalFormatting sqref="FA51:FA56">
    <cfRule type="cellIs" dxfId="420" priority="946" operator="greaterThan">
      <formula>0</formula>
    </cfRule>
    <cfRule type="cellIs" dxfId="419" priority="947" operator="lessThan">
      <formula>0</formula>
    </cfRule>
  </conditionalFormatting>
  <conditionalFormatting sqref="FA51:FA65">
    <cfRule type="cellIs" dxfId="418" priority="945" operator="lessThan">
      <formula>0</formula>
    </cfRule>
  </conditionalFormatting>
  <conditionalFormatting sqref="FB47">
    <cfRule type="cellIs" dxfId="417" priority="927" operator="greaterThan">
      <formula>0</formula>
    </cfRule>
    <cfRule type="cellIs" dxfId="416" priority="928" operator="lessThan">
      <formula>0</formula>
    </cfRule>
  </conditionalFormatting>
  <conditionalFormatting sqref="FB47">
    <cfRule type="cellIs" dxfId="415" priority="926" operator="lessThan">
      <formula>0</formula>
    </cfRule>
  </conditionalFormatting>
  <conditionalFormatting sqref="FB37:FB46">
    <cfRule type="cellIs" dxfId="414" priority="924" operator="greaterThan">
      <formula>0</formula>
    </cfRule>
    <cfRule type="cellIs" dxfId="413" priority="925" operator="lessThan">
      <formula>0</formula>
    </cfRule>
  </conditionalFormatting>
  <conditionalFormatting sqref="FB31:FB36">
    <cfRule type="cellIs" dxfId="412" priority="922" operator="greaterThan">
      <formula>0</formula>
    </cfRule>
    <cfRule type="cellIs" dxfId="411" priority="923" operator="lessThan">
      <formula>0</formula>
    </cfRule>
  </conditionalFormatting>
  <conditionalFormatting sqref="FB31:FB46">
    <cfRule type="cellIs" dxfId="410" priority="921" operator="lessThan">
      <formula>0</formula>
    </cfRule>
  </conditionalFormatting>
  <conditionalFormatting sqref="FB57:FB65">
    <cfRule type="cellIs" dxfId="409" priority="915" operator="greaterThan">
      <formula>0</formula>
    </cfRule>
    <cfRule type="cellIs" dxfId="408" priority="916" operator="lessThan">
      <formula>0</formula>
    </cfRule>
  </conditionalFormatting>
  <conditionalFormatting sqref="FB51:FB56">
    <cfRule type="cellIs" dxfId="407" priority="913" operator="greaterThan">
      <formula>0</formula>
    </cfRule>
    <cfRule type="cellIs" dxfId="406" priority="914" operator="lessThan">
      <formula>0</formula>
    </cfRule>
  </conditionalFormatting>
  <conditionalFormatting sqref="FB51:FB65">
    <cfRule type="cellIs" dxfId="405" priority="912" operator="lessThan">
      <formula>0</formula>
    </cfRule>
  </conditionalFormatting>
  <conditionalFormatting sqref="FC47">
    <cfRule type="cellIs" dxfId="404" priority="893" operator="greaterThan">
      <formula>0</formula>
    </cfRule>
    <cfRule type="cellIs" dxfId="403" priority="894" operator="lessThan">
      <formula>0</formula>
    </cfRule>
  </conditionalFormatting>
  <conditionalFormatting sqref="FC47">
    <cfRule type="cellIs" dxfId="402" priority="892" operator="lessThan">
      <formula>0</formula>
    </cfRule>
  </conditionalFormatting>
  <conditionalFormatting sqref="FC37:FC46">
    <cfRule type="cellIs" dxfId="401" priority="890" operator="greaterThan">
      <formula>0</formula>
    </cfRule>
    <cfRule type="cellIs" dxfId="400" priority="891" operator="lessThan">
      <formula>0</formula>
    </cfRule>
  </conditionalFormatting>
  <conditionalFormatting sqref="FC31:FC36">
    <cfRule type="cellIs" dxfId="399" priority="888" operator="greaterThan">
      <formula>0</formula>
    </cfRule>
    <cfRule type="cellIs" dxfId="398" priority="889" operator="lessThan">
      <formula>0</formula>
    </cfRule>
  </conditionalFormatting>
  <conditionalFormatting sqref="FC31:FC46">
    <cfRule type="cellIs" dxfId="397" priority="887" operator="lessThan">
      <formula>0</formula>
    </cfRule>
  </conditionalFormatting>
  <conditionalFormatting sqref="FC57:FC65">
    <cfRule type="cellIs" dxfId="396" priority="882" operator="greaterThan">
      <formula>0</formula>
    </cfRule>
    <cfRule type="cellIs" dxfId="395" priority="883" operator="lessThan">
      <formula>0</formula>
    </cfRule>
  </conditionalFormatting>
  <conditionalFormatting sqref="FC51:FC56">
    <cfRule type="cellIs" dxfId="394" priority="880" operator="greaterThan">
      <formula>0</formula>
    </cfRule>
    <cfRule type="cellIs" dxfId="393" priority="881" operator="lessThan">
      <formula>0</formula>
    </cfRule>
  </conditionalFormatting>
  <conditionalFormatting sqref="FC51:FC65">
    <cfRule type="cellIs" dxfId="392" priority="879" operator="lessThan">
      <formula>0</formula>
    </cfRule>
  </conditionalFormatting>
  <conditionalFormatting sqref="FD47">
    <cfRule type="cellIs" dxfId="391" priority="861" operator="greaterThan">
      <formula>0</formula>
    </cfRule>
    <cfRule type="cellIs" dxfId="390" priority="862" operator="lessThan">
      <formula>0</formula>
    </cfRule>
  </conditionalFormatting>
  <conditionalFormatting sqref="FD47">
    <cfRule type="cellIs" dxfId="389" priority="860" operator="lessThan">
      <formula>0</formula>
    </cfRule>
  </conditionalFormatting>
  <conditionalFormatting sqref="FD37:FD46">
    <cfRule type="cellIs" dxfId="388" priority="858" operator="greaterThan">
      <formula>0</formula>
    </cfRule>
    <cfRule type="cellIs" dxfId="387" priority="859" operator="lessThan">
      <formula>0</formula>
    </cfRule>
  </conditionalFormatting>
  <conditionalFormatting sqref="FD31:FD36">
    <cfRule type="cellIs" dxfId="386" priority="856" operator="greaterThan">
      <formula>0</formula>
    </cfRule>
    <cfRule type="cellIs" dxfId="385" priority="857" operator="lessThan">
      <formula>0</formula>
    </cfRule>
  </conditionalFormatting>
  <conditionalFormatting sqref="FD31:FD46">
    <cfRule type="cellIs" dxfId="384" priority="855" operator="lessThan">
      <formula>0</formula>
    </cfRule>
  </conditionalFormatting>
  <conditionalFormatting sqref="FD57:FD65">
    <cfRule type="cellIs" dxfId="383" priority="849" operator="greaterThan">
      <formula>0</formula>
    </cfRule>
    <cfRule type="cellIs" dxfId="382" priority="850" operator="lessThan">
      <formula>0</formula>
    </cfRule>
  </conditionalFormatting>
  <conditionalFormatting sqref="FD51:FD56">
    <cfRule type="cellIs" dxfId="381" priority="847" operator="greaterThan">
      <formula>0</formula>
    </cfRule>
    <cfRule type="cellIs" dxfId="380" priority="848" operator="lessThan">
      <formula>0</formula>
    </cfRule>
  </conditionalFormatting>
  <conditionalFormatting sqref="FD51:FD65">
    <cfRule type="cellIs" dxfId="379" priority="846" operator="lessThan">
      <formula>0</formula>
    </cfRule>
  </conditionalFormatting>
  <conditionalFormatting sqref="FE47">
    <cfRule type="cellIs" dxfId="378" priority="827" operator="greaterThan">
      <formula>0</formula>
    </cfRule>
    <cfRule type="cellIs" dxfId="377" priority="828" operator="lessThan">
      <formula>0</formula>
    </cfRule>
  </conditionalFormatting>
  <conditionalFormatting sqref="FE47">
    <cfRule type="cellIs" dxfId="376" priority="826" operator="lessThan">
      <formula>0</formula>
    </cfRule>
  </conditionalFormatting>
  <conditionalFormatting sqref="FE37:FE46">
    <cfRule type="cellIs" dxfId="375" priority="824" operator="greaterThan">
      <formula>0</formula>
    </cfRule>
    <cfRule type="cellIs" dxfId="374" priority="825" operator="lessThan">
      <formula>0</formula>
    </cfRule>
  </conditionalFormatting>
  <conditionalFormatting sqref="FE31:FE36">
    <cfRule type="cellIs" dxfId="373" priority="822" operator="greaterThan">
      <formula>0</formula>
    </cfRule>
    <cfRule type="cellIs" dxfId="372" priority="823" operator="lessThan">
      <formula>0</formula>
    </cfRule>
  </conditionalFormatting>
  <conditionalFormatting sqref="FE31:FE46">
    <cfRule type="cellIs" dxfId="371" priority="821" operator="lessThan">
      <formula>0</formula>
    </cfRule>
  </conditionalFormatting>
  <conditionalFormatting sqref="FE57:FE65">
    <cfRule type="cellIs" dxfId="370" priority="816" operator="greaterThan">
      <formula>0</formula>
    </cfRule>
    <cfRule type="cellIs" dxfId="369" priority="817" operator="lessThan">
      <formula>0</formula>
    </cfRule>
  </conditionalFormatting>
  <conditionalFormatting sqref="FE51:FE56">
    <cfRule type="cellIs" dxfId="368" priority="814" operator="greaterThan">
      <formula>0</formula>
    </cfRule>
    <cfRule type="cellIs" dxfId="367" priority="815" operator="lessThan">
      <formula>0</formula>
    </cfRule>
  </conditionalFormatting>
  <conditionalFormatting sqref="FE51:FE65">
    <cfRule type="cellIs" dxfId="366" priority="813" operator="lessThan">
      <formula>0</formula>
    </cfRule>
  </conditionalFormatting>
  <conditionalFormatting sqref="FF47">
    <cfRule type="cellIs" dxfId="365" priority="794" operator="greaterThan">
      <formula>0</formula>
    </cfRule>
    <cfRule type="cellIs" dxfId="364" priority="795" operator="lessThan">
      <formula>0</formula>
    </cfRule>
  </conditionalFormatting>
  <conditionalFormatting sqref="FF47">
    <cfRule type="cellIs" dxfId="363" priority="793" operator="lessThan">
      <formula>0</formula>
    </cfRule>
  </conditionalFormatting>
  <conditionalFormatting sqref="FF37:FF46">
    <cfRule type="cellIs" dxfId="362" priority="791" operator="greaterThan">
      <formula>0</formula>
    </cfRule>
    <cfRule type="cellIs" dxfId="361" priority="792" operator="lessThan">
      <formula>0</formula>
    </cfRule>
  </conditionalFormatting>
  <conditionalFormatting sqref="FF31:FF36">
    <cfRule type="cellIs" dxfId="360" priority="789" operator="greaterThan">
      <formula>0</formula>
    </cfRule>
    <cfRule type="cellIs" dxfId="359" priority="790" operator="lessThan">
      <formula>0</formula>
    </cfRule>
  </conditionalFormatting>
  <conditionalFormatting sqref="FF31:FF46">
    <cfRule type="cellIs" dxfId="358" priority="788" operator="lessThan">
      <formula>0</formula>
    </cfRule>
  </conditionalFormatting>
  <conditionalFormatting sqref="FF57:FF65">
    <cfRule type="cellIs" dxfId="357" priority="783" operator="greaterThan">
      <formula>0</formula>
    </cfRule>
    <cfRule type="cellIs" dxfId="356" priority="784" operator="lessThan">
      <formula>0</formula>
    </cfRule>
  </conditionalFormatting>
  <conditionalFormatting sqref="FF51:FF56">
    <cfRule type="cellIs" dxfId="355" priority="781" operator="greaterThan">
      <formula>0</formula>
    </cfRule>
    <cfRule type="cellIs" dxfId="354" priority="782" operator="lessThan">
      <formula>0</formula>
    </cfRule>
  </conditionalFormatting>
  <conditionalFormatting sqref="FF51:FF65">
    <cfRule type="cellIs" dxfId="353" priority="780" operator="lessThan">
      <formula>0</formula>
    </cfRule>
  </conditionalFormatting>
  <conditionalFormatting sqref="FG47">
    <cfRule type="cellIs" dxfId="352" priority="761" operator="greaterThan">
      <formula>0</formula>
    </cfRule>
    <cfRule type="cellIs" dxfId="351" priority="762" operator="lessThan">
      <formula>0</formula>
    </cfRule>
  </conditionalFormatting>
  <conditionalFormatting sqref="FG47">
    <cfRule type="cellIs" dxfId="350" priority="760" operator="lessThan">
      <formula>0</formula>
    </cfRule>
  </conditionalFormatting>
  <conditionalFormatting sqref="FG37:FG46">
    <cfRule type="cellIs" dxfId="349" priority="758" operator="greaterThan">
      <formula>0</formula>
    </cfRule>
    <cfRule type="cellIs" dxfId="348" priority="759" operator="lessThan">
      <formula>0</formula>
    </cfRule>
  </conditionalFormatting>
  <conditionalFormatting sqref="FG31:FG36">
    <cfRule type="cellIs" dxfId="347" priority="756" operator="greaterThan">
      <formula>0</formula>
    </cfRule>
    <cfRule type="cellIs" dxfId="346" priority="757" operator="lessThan">
      <formula>0</formula>
    </cfRule>
  </conditionalFormatting>
  <conditionalFormatting sqref="FG31:FG46">
    <cfRule type="cellIs" dxfId="345" priority="755" operator="lessThan">
      <formula>0</formula>
    </cfRule>
  </conditionalFormatting>
  <conditionalFormatting sqref="FG57:FG65">
    <cfRule type="cellIs" dxfId="344" priority="750" operator="greaterThan">
      <formula>0</formula>
    </cfRule>
    <cfRule type="cellIs" dxfId="343" priority="751" operator="lessThan">
      <formula>0</formula>
    </cfRule>
  </conditionalFormatting>
  <conditionalFormatting sqref="FG51:FG56">
    <cfRule type="cellIs" dxfId="342" priority="748" operator="greaterThan">
      <formula>0</formula>
    </cfRule>
    <cfRule type="cellIs" dxfId="341" priority="749" operator="lessThan">
      <formula>0</formula>
    </cfRule>
  </conditionalFormatting>
  <conditionalFormatting sqref="FG51:FG65">
    <cfRule type="cellIs" dxfId="340" priority="747" operator="lessThan">
      <formula>0</formula>
    </cfRule>
  </conditionalFormatting>
  <conditionalFormatting sqref="FH47">
    <cfRule type="cellIs" dxfId="339" priority="728" operator="greaterThan">
      <formula>0</formula>
    </cfRule>
    <cfRule type="cellIs" dxfId="338" priority="729" operator="lessThan">
      <formula>0</formula>
    </cfRule>
  </conditionalFormatting>
  <conditionalFormatting sqref="FH47">
    <cfRule type="cellIs" dxfId="337" priority="727" operator="lessThan">
      <formula>0</formula>
    </cfRule>
  </conditionalFormatting>
  <conditionalFormatting sqref="FH37:FH46">
    <cfRule type="cellIs" dxfId="336" priority="725" operator="greaterThan">
      <formula>0</formula>
    </cfRule>
    <cfRule type="cellIs" dxfId="335" priority="726" operator="lessThan">
      <formula>0</formula>
    </cfRule>
  </conditionalFormatting>
  <conditionalFormatting sqref="FH31:FH36">
    <cfRule type="cellIs" dxfId="334" priority="723" operator="greaterThan">
      <formula>0</formula>
    </cfRule>
    <cfRule type="cellIs" dxfId="333" priority="724" operator="lessThan">
      <formula>0</formula>
    </cfRule>
  </conditionalFormatting>
  <conditionalFormatting sqref="FH31:FH46">
    <cfRule type="cellIs" dxfId="332" priority="722" operator="lessThan">
      <formula>0</formula>
    </cfRule>
  </conditionalFormatting>
  <conditionalFormatting sqref="FH57:FH65">
    <cfRule type="cellIs" dxfId="331" priority="717" operator="greaterThan">
      <formula>0</formula>
    </cfRule>
    <cfRule type="cellIs" dxfId="330" priority="718" operator="lessThan">
      <formula>0</formula>
    </cfRule>
  </conditionalFormatting>
  <conditionalFormatting sqref="FH51:FH56">
    <cfRule type="cellIs" dxfId="329" priority="715" operator="greaterThan">
      <formula>0</formula>
    </cfRule>
    <cfRule type="cellIs" dxfId="328" priority="716" operator="lessThan">
      <formula>0</formula>
    </cfRule>
  </conditionalFormatting>
  <conditionalFormatting sqref="FH51:FH65">
    <cfRule type="cellIs" dxfId="327" priority="714" operator="lessThan">
      <formula>0</formula>
    </cfRule>
  </conditionalFormatting>
  <conditionalFormatting sqref="FI47">
    <cfRule type="cellIs" dxfId="326" priority="696" operator="greaterThan">
      <formula>0</formula>
    </cfRule>
    <cfRule type="cellIs" dxfId="325" priority="697" operator="lessThan">
      <formula>0</formula>
    </cfRule>
  </conditionalFormatting>
  <conditionalFormatting sqref="FI47">
    <cfRule type="cellIs" dxfId="324" priority="695" operator="lessThan">
      <formula>0</formula>
    </cfRule>
  </conditionalFormatting>
  <conditionalFormatting sqref="FI37:FI46">
    <cfRule type="cellIs" dxfId="323" priority="693" operator="greaterThan">
      <formula>0</formula>
    </cfRule>
    <cfRule type="cellIs" dxfId="322" priority="694" operator="lessThan">
      <formula>0</formula>
    </cfRule>
  </conditionalFormatting>
  <conditionalFormatting sqref="FI31:FI36">
    <cfRule type="cellIs" dxfId="321" priority="691" operator="greaterThan">
      <formula>0</formula>
    </cfRule>
    <cfRule type="cellIs" dxfId="320" priority="692" operator="lessThan">
      <formula>0</formula>
    </cfRule>
  </conditionalFormatting>
  <conditionalFormatting sqref="FI31:FI46">
    <cfRule type="cellIs" dxfId="319" priority="690" operator="lessThan">
      <formula>0</formula>
    </cfRule>
  </conditionalFormatting>
  <conditionalFormatting sqref="FI57:FI65">
    <cfRule type="cellIs" dxfId="318" priority="685" operator="greaterThan">
      <formula>0</formula>
    </cfRule>
    <cfRule type="cellIs" dxfId="317" priority="686" operator="lessThan">
      <formula>0</formula>
    </cfRule>
  </conditionalFormatting>
  <conditionalFormatting sqref="FI51:FI56">
    <cfRule type="cellIs" dxfId="316" priority="683" operator="greaterThan">
      <formula>0</formula>
    </cfRule>
    <cfRule type="cellIs" dxfId="315" priority="684" operator="lessThan">
      <formula>0</formula>
    </cfRule>
  </conditionalFormatting>
  <conditionalFormatting sqref="FI51:FI65">
    <cfRule type="cellIs" dxfId="314" priority="682" operator="lessThan">
      <formula>0</formula>
    </cfRule>
  </conditionalFormatting>
  <conditionalFormatting sqref="FJ47">
    <cfRule type="cellIs" dxfId="313" priority="663" operator="greaterThan">
      <formula>0</formula>
    </cfRule>
    <cfRule type="cellIs" dxfId="312" priority="664" operator="lessThan">
      <formula>0</formula>
    </cfRule>
  </conditionalFormatting>
  <conditionalFormatting sqref="FJ47">
    <cfRule type="cellIs" dxfId="311" priority="662" operator="lessThan">
      <formula>0</formula>
    </cfRule>
  </conditionalFormatting>
  <conditionalFormatting sqref="FJ37:FJ46">
    <cfRule type="cellIs" dxfId="310" priority="660" operator="greaterThan">
      <formula>0</formula>
    </cfRule>
    <cfRule type="cellIs" dxfId="309" priority="661" operator="lessThan">
      <formula>0</formula>
    </cfRule>
  </conditionalFormatting>
  <conditionalFormatting sqref="FJ31:FJ36">
    <cfRule type="cellIs" dxfId="308" priority="658" operator="greaterThan">
      <formula>0</formula>
    </cfRule>
    <cfRule type="cellIs" dxfId="307" priority="659" operator="lessThan">
      <formula>0</formula>
    </cfRule>
  </conditionalFormatting>
  <conditionalFormatting sqref="FJ31:FJ46">
    <cfRule type="cellIs" dxfId="306" priority="657" operator="lessThan">
      <formula>0</formula>
    </cfRule>
  </conditionalFormatting>
  <conditionalFormatting sqref="FJ57:FJ65">
    <cfRule type="cellIs" dxfId="305" priority="652" operator="greaterThan">
      <formula>0</formula>
    </cfRule>
    <cfRule type="cellIs" dxfId="304" priority="653" operator="lessThan">
      <formula>0</formula>
    </cfRule>
  </conditionalFormatting>
  <conditionalFormatting sqref="FJ51:FJ56">
    <cfRule type="cellIs" dxfId="303" priority="650" operator="greaterThan">
      <formula>0</formula>
    </cfRule>
    <cfRule type="cellIs" dxfId="302" priority="651" operator="lessThan">
      <formula>0</formula>
    </cfRule>
  </conditionalFormatting>
  <conditionalFormatting sqref="FJ51:FJ65">
    <cfRule type="cellIs" dxfId="301" priority="649" operator="lessThan">
      <formula>0</formula>
    </cfRule>
  </conditionalFormatting>
  <conditionalFormatting sqref="FK47">
    <cfRule type="cellIs" dxfId="300" priority="633" operator="greaterThan">
      <formula>0</formula>
    </cfRule>
    <cfRule type="cellIs" dxfId="299" priority="634" operator="lessThan">
      <formula>0</formula>
    </cfRule>
  </conditionalFormatting>
  <conditionalFormatting sqref="FK47">
    <cfRule type="cellIs" dxfId="298" priority="632" operator="lessThan">
      <formula>0</formula>
    </cfRule>
  </conditionalFormatting>
  <conditionalFormatting sqref="FK37:FK46">
    <cfRule type="cellIs" dxfId="297" priority="630" operator="greaterThan">
      <formula>0</formula>
    </cfRule>
    <cfRule type="cellIs" dxfId="296" priority="631" operator="lessThan">
      <formula>0</formula>
    </cfRule>
  </conditionalFormatting>
  <conditionalFormatting sqref="FK31:FK36">
    <cfRule type="cellIs" dxfId="295" priority="628" operator="greaterThan">
      <formula>0</formula>
    </cfRule>
    <cfRule type="cellIs" dxfId="294" priority="629" operator="lessThan">
      <formula>0</formula>
    </cfRule>
  </conditionalFormatting>
  <conditionalFormatting sqref="FK31:FK46">
    <cfRule type="cellIs" dxfId="293" priority="627" operator="lessThan">
      <formula>0</formula>
    </cfRule>
  </conditionalFormatting>
  <conditionalFormatting sqref="FK57:FK65">
    <cfRule type="cellIs" dxfId="292" priority="625" operator="greaterThan">
      <formula>0</formula>
    </cfRule>
    <cfRule type="cellIs" dxfId="291" priority="626" operator="lessThan">
      <formula>0</formula>
    </cfRule>
  </conditionalFormatting>
  <conditionalFormatting sqref="FK51:FK56">
    <cfRule type="cellIs" dxfId="290" priority="623" operator="greaterThan">
      <formula>0</formula>
    </cfRule>
    <cfRule type="cellIs" dxfId="289" priority="624" operator="lessThan">
      <formula>0</formula>
    </cfRule>
  </conditionalFormatting>
  <conditionalFormatting sqref="FK51:FK65">
    <cfRule type="cellIs" dxfId="288" priority="622" operator="lessThan">
      <formula>0</formula>
    </cfRule>
  </conditionalFormatting>
  <conditionalFormatting sqref="FL47">
    <cfRule type="cellIs" dxfId="287" priority="606" operator="greaterThan">
      <formula>0</formula>
    </cfRule>
    <cfRule type="cellIs" dxfId="286" priority="607" operator="lessThan">
      <formula>0</formula>
    </cfRule>
  </conditionalFormatting>
  <conditionalFormatting sqref="FL47">
    <cfRule type="cellIs" dxfId="285" priority="605" operator="lessThan">
      <formula>0</formula>
    </cfRule>
  </conditionalFormatting>
  <conditionalFormatting sqref="FL37:FL46">
    <cfRule type="cellIs" dxfId="284" priority="603" operator="greaterThan">
      <formula>0</formula>
    </cfRule>
    <cfRule type="cellIs" dxfId="283" priority="604" operator="lessThan">
      <formula>0</formula>
    </cfRule>
  </conditionalFormatting>
  <conditionalFormatting sqref="FL31:FL36">
    <cfRule type="cellIs" dxfId="282" priority="601" operator="greaterThan">
      <formula>0</formula>
    </cfRule>
    <cfRule type="cellIs" dxfId="281" priority="602" operator="lessThan">
      <formula>0</formula>
    </cfRule>
  </conditionalFormatting>
  <conditionalFormatting sqref="FL31:FL46">
    <cfRule type="cellIs" dxfId="280" priority="600" operator="lessThan">
      <formula>0</formula>
    </cfRule>
  </conditionalFormatting>
  <conditionalFormatting sqref="FL57:FL65">
    <cfRule type="cellIs" dxfId="279" priority="598" operator="greaterThan">
      <formula>0</formula>
    </cfRule>
    <cfRule type="cellIs" dxfId="278" priority="599" operator="lessThan">
      <formula>0</formula>
    </cfRule>
  </conditionalFormatting>
  <conditionalFormatting sqref="FL51:FL56">
    <cfRule type="cellIs" dxfId="277" priority="596" operator="greaterThan">
      <formula>0</formula>
    </cfRule>
    <cfRule type="cellIs" dxfId="276" priority="597" operator="lessThan">
      <formula>0</formula>
    </cfRule>
  </conditionalFormatting>
  <conditionalFormatting sqref="FL51:FL65">
    <cfRule type="cellIs" dxfId="275" priority="595" operator="lessThan">
      <formula>0</formula>
    </cfRule>
  </conditionalFormatting>
  <conditionalFormatting sqref="FM47">
    <cfRule type="cellIs" dxfId="274" priority="579" operator="greaterThan">
      <formula>0</formula>
    </cfRule>
    <cfRule type="cellIs" dxfId="273" priority="580" operator="lessThan">
      <formula>0</formula>
    </cfRule>
  </conditionalFormatting>
  <conditionalFormatting sqref="FM47">
    <cfRule type="cellIs" dxfId="272" priority="578" operator="lessThan">
      <formula>0</formula>
    </cfRule>
  </conditionalFormatting>
  <conditionalFormatting sqref="FM37:FM46">
    <cfRule type="cellIs" dxfId="271" priority="576" operator="greaterThan">
      <formula>0</formula>
    </cfRule>
    <cfRule type="cellIs" dxfId="270" priority="577" operator="lessThan">
      <formula>0</formula>
    </cfRule>
  </conditionalFormatting>
  <conditionalFormatting sqref="FM31:FM36">
    <cfRule type="cellIs" dxfId="269" priority="574" operator="greaterThan">
      <formula>0</formula>
    </cfRule>
    <cfRule type="cellIs" dxfId="268" priority="575" operator="lessThan">
      <formula>0</formula>
    </cfRule>
  </conditionalFormatting>
  <conditionalFormatting sqref="FM31:FM46">
    <cfRule type="cellIs" dxfId="267" priority="573" operator="lessThan">
      <formula>0</formula>
    </cfRule>
  </conditionalFormatting>
  <conditionalFormatting sqref="FM57:FM65">
    <cfRule type="cellIs" dxfId="266" priority="571" operator="greaterThan">
      <formula>0</formula>
    </cfRule>
    <cfRule type="cellIs" dxfId="265" priority="572" operator="lessThan">
      <formula>0</formula>
    </cfRule>
  </conditionalFormatting>
  <conditionalFormatting sqref="FM51:FM56">
    <cfRule type="cellIs" dxfId="264" priority="569" operator="greaterThan">
      <formula>0</formula>
    </cfRule>
    <cfRule type="cellIs" dxfId="263" priority="570" operator="lessThan">
      <formula>0</formula>
    </cfRule>
  </conditionalFormatting>
  <conditionalFormatting sqref="FM51:FM65">
    <cfRule type="cellIs" dxfId="262" priority="568" operator="lessThan">
      <formula>0</formula>
    </cfRule>
  </conditionalFormatting>
  <conditionalFormatting sqref="FN47">
    <cfRule type="cellIs" dxfId="261" priority="552" operator="greaterThan">
      <formula>0</formula>
    </cfRule>
    <cfRule type="cellIs" dxfId="260" priority="553" operator="lessThan">
      <formula>0</formula>
    </cfRule>
  </conditionalFormatting>
  <conditionalFormatting sqref="FN47">
    <cfRule type="cellIs" dxfId="259" priority="551" operator="lessThan">
      <formula>0</formula>
    </cfRule>
  </conditionalFormatting>
  <conditionalFormatting sqref="FN37:FN46">
    <cfRule type="cellIs" dxfId="258" priority="549" operator="greaterThan">
      <formula>0</formula>
    </cfRule>
    <cfRule type="cellIs" dxfId="257" priority="550" operator="lessThan">
      <formula>0</formula>
    </cfRule>
  </conditionalFormatting>
  <conditionalFormatting sqref="FN31:FN36">
    <cfRule type="cellIs" dxfId="256" priority="547" operator="greaterThan">
      <formula>0</formula>
    </cfRule>
    <cfRule type="cellIs" dxfId="255" priority="548" operator="lessThan">
      <formula>0</formula>
    </cfRule>
  </conditionalFormatting>
  <conditionalFormatting sqref="FN31:FN46">
    <cfRule type="cellIs" dxfId="254" priority="546" operator="lessThan">
      <formula>0</formula>
    </cfRule>
  </conditionalFormatting>
  <conditionalFormatting sqref="FN57:FN65">
    <cfRule type="cellIs" dxfId="253" priority="544" operator="greaterThan">
      <formula>0</formula>
    </cfRule>
    <cfRule type="cellIs" dxfId="252" priority="545" operator="lessThan">
      <formula>0</formula>
    </cfRule>
  </conditionalFormatting>
  <conditionalFormatting sqref="FN51:FN56">
    <cfRule type="cellIs" dxfId="251" priority="542" operator="greaterThan">
      <formula>0</formula>
    </cfRule>
    <cfRule type="cellIs" dxfId="250" priority="543" operator="lessThan">
      <formula>0</formula>
    </cfRule>
  </conditionalFormatting>
  <conditionalFormatting sqref="FN51:FN65">
    <cfRule type="cellIs" dxfId="249" priority="541" operator="lessThan">
      <formula>0</formula>
    </cfRule>
  </conditionalFormatting>
  <conditionalFormatting sqref="GJ47">
    <cfRule type="cellIs" dxfId="248" priority="514" operator="lessThan">
      <formula>0</formula>
    </cfRule>
  </conditionalFormatting>
  <conditionalFormatting sqref="FO47:FP47">
    <cfRule type="cellIs" dxfId="247" priority="512" operator="greaterThan">
      <formula>0</formula>
    </cfRule>
    <cfRule type="cellIs" dxfId="246" priority="513" operator="lessThan">
      <formula>0</formula>
    </cfRule>
  </conditionalFormatting>
  <conditionalFormatting sqref="FO47:FP47">
    <cfRule type="cellIs" dxfId="245" priority="511" operator="lessThan">
      <formula>0</formula>
    </cfRule>
  </conditionalFormatting>
  <conditionalFormatting sqref="FO37:FP46">
    <cfRule type="cellIs" dxfId="244" priority="509" operator="greaterThan">
      <formula>0</formula>
    </cfRule>
    <cfRule type="cellIs" dxfId="243" priority="510" operator="lessThan">
      <formula>0</formula>
    </cfRule>
  </conditionalFormatting>
  <conditionalFormatting sqref="FO31:FP36">
    <cfRule type="cellIs" dxfId="242" priority="507" operator="greaterThan">
      <formula>0</formula>
    </cfRule>
    <cfRule type="cellIs" dxfId="241" priority="508" operator="lessThan">
      <formula>0</formula>
    </cfRule>
  </conditionalFormatting>
  <conditionalFormatting sqref="FO31:FP46">
    <cfRule type="cellIs" dxfId="240" priority="506" operator="lessThan">
      <formula>0</formula>
    </cfRule>
  </conditionalFormatting>
  <conditionalFormatting sqref="FO57:FP65">
    <cfRule type="cellIs" dxfId="239" priority="504" operator="greaterThan">
      <formula>0</formula>
    </cfRule>
    <cfRule type="cellIs" dxfId="238" priority="505" operator="lessThan">
      <formula>0</formula>
    </cfRule>
  </conditionalFormatting>
  <conditionalFormatting sqref="FO51:FP56">
    <cfRule type="cellIs" dxfId="237" priority="502" operator="greaterThan">
      <formula>0</formula>
    </cfRule>
    <cfRule type="cellIs" dxfId="236" priority="503" operator="lessThan">
      <formula>0</formula>
    </cfRule>
  </conditionalFormatting>
  <conditionalFormatting sqref="FO51:FP65">
    <cfRule type="cellIs" dxfId="235" priority="501" operator="lessThan">
      <formula>0</formula>
    </cfRule>
  </conditionalFormatting>
  <conditionalFormatting sqref="FQ47">
    <cfRule type="cellIs" dxfId="234" priority="491" operator="greaterThan">
      <formula>0</formula>
    </cfRule>
    <cfRule type="cellIs" dxfId="233" priority="492" operator="lessThan">
      <formula>0</formula>
    </cfRule>
  </conditionalFormatting>
  <conditionalFormatting sqref="FQ47">
    <cfRule type="cellIs" dxfId="232" priority="490" operator="lessThan">
      <formula>0</formula>
    </cfRule>
  </conditionalFormatting>
  <conditionalFormatting sqref="FQ37:FQ46">
    <cfRule type="cellIs" dxfId="231" priority="488" operator="greaterThan">
      <formula>0</formula>
    </cfRule>
    <cfRule type="cellIs" dxfId="230" priority="489" operator="lessThan">
      <formula>0</formula>
    </cfRule>
  </conditionalFormatting>
  <conditionalFormatting sqref="FQ31:FQ36">
    <cfRule type="cellIs" dxfId="229" priority="486" operator="greaterThan">
      <formula>0</formula>
    </cfRule>
    <cfRule type="cellIs" dxfId="228" priority="487" operator="lessThan">
      <formula>0</formula>
    </cfRule>
  </conditionalFormatting>
  <conditionalFormatting sqref="FQ31:FQ46">
    <cfRule type="cellIs" dxfId="227" priority="485" operator="lessThan">
      <formula>0</formula>
    </cfRule>
  </conditionalFormatting>
  <conditionalFormatting sqref="FQ57:FQ65">
    <cfRule type="cellIs" dxfId="226" priority="475" operator="greaterThan">
      <formula>0</formula>
    </cfRule>
    <cfRule type="cellIs" dxfId="225" priority="476" operator="lessThan">
      <formula>0</formula>
    </cfRule>
  </conditionalFormatting>
  <conditionalFormatting sqref="FQ51:FQ56">
    <cfRule type="cellIs" dxfId="224" priority="473" operator="greaterThan">
      <formula>0</formula>
    </cfRule>
    <cfRule type="cellIs" dxfId="223" priority="474" operator="lessThan">
      <formula>0</formula>
    </cfRule>
  </conditionalFormatting>
  <conditionalFormatting sqref="FQ51:FQ65">
    <cfRule type="cellIs" dxfId="222" priority="472" operator="lessThan">
      <formula>0</formula>
    </cfRule>
  </conditionalFormatting>
  <conditionalFormatting sqref="FR47">
    <cfRule type="cellIs" dxfId="221" priority="464" operator="greaterThan">
      <formula>0</formula>
    </cfRule>
    <cfRule type="cellIs" dxfId="220" priority="465" operator="lessThan">
      <formula>0</formula>
    </cfRule>
  </conditionalFormatting>
  <conditionalFormatting sqref="FR47">
    <cfRule type="cellIs" dxfId="219" priority="463" operator="lessThan">
      <formula>0</formula>
    </cfRule>
  </conditionalFormatting>
  <conditionalFormatting sqref="FR37:FR46">
    <cfRule type="cellIs" dxfId="218" priority="461" operator="greaterThan">
      <formula>0</formula>
    </cfRule>
    <cfRule type="cellIs" dxfId="217" priority="462" operator="lessThan">
      <formula>0</formula>
    </cfRule>
  </conditionalFormatting>
  <conditionalFormatting sqref="FR31:FR36">
    <cfRule type="cellIs" dxfId="216" priority="459" operator="greaterThan">
      <formula>0</formula>
    </cfRule>
    <cfRule type="cellIs" dxfId="215" priority="460" operator="lessThan">
      <formula>0</formula>
    </cfRule>
  </conditionalFormatting>
  <conditionalFormatting sqref="FR31:FR46">
    <cfRule type="cellIs" dxfId="214" priority="458" operator="lessThan">
      <formula>0</formula>
    </cfRule>
  </conditionalFormatting>
  <conditionalFormatting sqref="FR57:FR65">
    <cfRule type="cellIs" dxfId="213" priority="456" operator="greaterThan">
      <formula>0</formula>
    </cfRule>
    <cfRule type="cellIs" dxfId="212" priority="457" operator="lessThan">
      <formula>0</formula>
    </cfRule>
  </conditionalFormatting>
  <conditionalFormatting sqref="FR51:FR56">
    <cfRule type="cellIs" dxfId="211" priority="454" operator="greaterThan">
      <formula>0</formula>
    </cfRule>
    <cfRule type="cellIs" dxfId="210" priority="455" operator="lessThan">
      <formula>0</formula>
    </cfRule>
  </conditionalFormatting>
  <conditionalFormatting sqref="FR51:FR65">
    <cfRule type="cellIs" dxfId="209" priority="453" operator="lessThan">
      <formula>0</formula>
    </cfRule>
  </conditionalFormatting>
  <conditionalFormatting sqref="FS47">
    <cfRule type="cellIs" dxfId="208" priority="409" operator="greaterThan">
      <formula>0</formula>
    </cfRule>
    <cfRule type="cellIs" dxfId="207" priority="410" operator="lessThan">
      <formula>0</formula>
    </cfRule>
  </conditionalFormatting>
  <conditionalFormatting sqref="FS47">
    <cfRule type="cellIs" dxfId="206" priority="408" operator="lessThan">
      <formula>0</formula>
    </cfRule>
  </conditionalFormatting>
  <conditionalFormatting sqref="FS37:FS46">
    <cfRule type="cellIs" dxfId="205" priority="406" operator="greaterThan">
      <formula>0</formula>
    </cfRule>
    <cfRule type="cellIs" dxfId="204" priority="407" operator="lessThan">
      <formula>0</formula>
    </cfRule>
  </conditionalFormatting>
  <conditionalFormatting sqref="FS31:FS36">
    <cfRule type="cellIs" dxfId="203" priority="404" operator="greaterThan">
      <formula>0</formula>
    </cfRule>
    <cfRule type="cellIs" dxfId="202" priority="405" operator="lessThan">
      <formula>0</formula>
    </cfRule>
  </conditionalFormatting>
  <conditionalFormatting sqref="FS31:FS46">
    <cfRule type="cellIs" dxfId="201" priority="403" operator="lessThan">
      <formula>0</formula>
    </cfRule>
  </conditionalFormatting>
  <conditionalFormatting sqref="FS57:FS65">
    <cfRule type="cellIs" dxfId="200" priority="401" operator="greaterThan">
      <formula>0</formula>
    </cfRule>
    <cfRule type="cellIs" dxfId="199" priority="402" operator="lessThan">
      <formula>0</formula>
    </cfRule>
  </conditionalFormatting>
  <conditionalFormatting sqref="FS51:FS56">
    <cfRule type="cellIs" dxfId="198" priority="399" operator="greaterThan">
      <formula>0</formula>
    </cfRule>
    <cfRule type="cellIs" dxfId="197" priority="400" operator="lessThan">
      <formula>0</formula>
    </cfRule>
  </conditionalFormatting>
  <conditionalFormatting sqref="FS51:FS65">
    <cfRule type="cellIs" dxfId="196" priority="398" operator="lessThan">
      <formula>0</formula>
    </cfRule>
  </conditionalFormatting>
  <conditionalFormatting sqref="FT47">
    <cfRule type="cellIs" dxfId="195" priority="391" operator="greaterThan">
      <formula>0</formula>
    </cfRule>
    <cfRule type="cellIs" dxfId="194" priority="392" operator="lessThan">
      <formula>0</formula>
    </cfRule>
  </conditionalFormatting>
  <conditionalFormatting sqref="FT47">
    <cfRule type="cellIs" dxfId="193" priority="390" operator="lessThan">
      <formula>0</formula>
    </cfRule>
  </conditionalFormatting>
  <conditionalFormatting sqref="FT37:FT46">
    <cfRule type="cellIs" dxfId="192" priority="388" operator="greaterThan">
      <formula>0</formula>
    </cfRule>
    <cfRule type="cellIs" dxfId="191" priority="389" operator="lessThan">
      <formula>0</formula>
    </cfRule>
  </conditionalFormatting>
  <conditionalFormatting sqref="FT31:FT36">
    <cfRule type="cellIs" dxfId="190" priority="386" operator="greaterThan">
      <formula>0</formula>
    </cfRule>
    <cfRule type="cellIs" dxfId="189" priority="387" operator="lessThan">
      <formula>0</formula>
    </cfRule>
  </conditionalFormatting>
  <conditionalFormatting sqref="FT31:FT46">
    <cfRule type="cellIs" dxfId="188" priority="385" operator="lessThan">
      <formula>0</formula>
    </cfRule>
  </conditionalFormatting>
  <conditionalFormatting sqref="FT57:FT65">
    <cfRule type="cellIs" dxfId="187" priority="383" operator="greaterThan">
      <formula>0</formula>
    </cfRule>
    <cfRule type="cellIs" dxfId="186" priority="384" operator="lessThan">
      <formula>0</formula>
    </cfRule>
  </conditionalFormatting>
  <conditionalFormatting sqref="FT51:FT56">
    <cfRule type="cellIs" dxfId="185" priority="381" operator="greaterThan">
      <formula>0</formula>
    </cfRule>
    <cfRule type="cellIs" dxfId="184" priority="382" operator="lessThan">
      <formula>0</formula>
    </cfRule>
  </conditionalFormatting>
  <conditionalFormatting sqref="FT51:FT65">
    <cfRule type="cellIs" dxfId="183" priority="380" operator="lessThan">
      <formula>0</formula>
    </cfRule>
  </conditionalFormatting>
  <conditionalFormatting sqref="FU47">
    <cfRule type="cellIs" dxfId="182" priority="364" operator="greaterThan">
      <formula>0</formula>
    </cfRule>
    <cfRule type="cellIs" dxfId="181" priority="365" operator="lessThan">
      <formula>0</formula>
    </cfRule>
  </conditionalFormatting>
  <conditionalFormatting sqref="FU47">
    <cfRule type="cellIs" dxfId="180" priority="363" operator="lessThan">
      <formula>0</formula>
    </cfRule>
  </conditionalFormatting>
  <conditionalFormatting sqref="FU37:FU46">
    <cfRule type="cellIs" dxfId="179" priority="361" operator="greaterThan">
      <formula>0</formula>
    </cfRule>
    <cfRule type="cellIs" dxfId="178" priority="362" operator="lessThan">
      <formula>0</formula>
    </cfRule>
  </conditionalFormatting>
  <conditionalFormatting sqref="FU31:FU36">
    <cfRule type="cellIs" dxfId="177" priority="359" operator="greaterThan">
      <formula>0</formula>
    </cfRule>
    <cfRule type="cellIs" dxfId="176" priority="360" operator="lessThan">
      <formula>0</formula>
    </cfRule>
  </conditionalFormatting>
  <conditionalFormatting sqref="FU31:FU46">
    <cfRule type="cellIs" dxfId="175" priority="358" operator="lessThan">
      <formula>0</formula>
    </cfRule>
  </conditionalFormatting>
  <conditionalFormatting sqref="FU57:FU65">
    <cfRule type="cellIs" dxfId="174" priority="356" operator="greaterThan">
      <formula>0</formula>
    </cfRule>
    <cfRule type="cellIs" dxfId="173" priority="357" operator="lessThan">
      <formula>0</formula>
    </cfRule>
  </conditionalFormatting>
  <conditionalFormatting sqref="FU51:FU56">
    <cfRule type="cellIs" dxfId="172" priority="354" operator="greaterThan">
      <formula>0</formula>
    </cfRule>
    <cfRule type="cellIs" dxfId="171" priority="355" operator="lessThan">
      <formula>0</formula>
    </cfRule>
  </conditionalFormatting>
  <conditionalFormatting sqref="FU51:FU65">
    <cfRule type="cellIs" dxfId="170" priority="353" operator="lessThan">
      <formula>0</formula>
    </cfRule>
  </conditionalFormatting>
  <conditionalFormatting sqref="FV47">
    <cfRule type="cellIs" dxfId="169" priority="337" operator="greaterThan">
      <formula>0</formula>
    </cfRule>
    <cfRule type="cellIs" dxfId="168" priority="338" operator="lessThan">
      <formula>0</formula>
    </cfRule>
  </conditionalFormatting>
  <conditionalFormatting sqref="FV47">
    <cfRule type="cellIs" dxfId="167" priority="336" operator="lessThan">
      <formula>0</formula>
    </cfRule>
  </conditionalFormatting>
  <conditionalFormatting sqref="FV37:FV46">
    <cfRule type="cellIs" dxfId="166" priority="334" operator="greaterThan">
      <formula>0</formula>
    </cfRule>
    <cfRule type="cellIs" dxfId="165" priority="335" operator="lessThan">
      <formula>0</formula>
    </cfRule>
  </conditionalFormatting>
  <conditionalFormatting sqref="FV31:FV36">
    <cfRule type="cellIs" dxfId="164" priority="332" operator="greaterThan">
      <formula>0</formula>
    </cfRule>
    <cfRule type="cellIs" dxfId="163" priority="333" operator="lessThan">
      <formula>0</formula>
    </cfRule>
  </conditionalFormatting>
  <conditionalFormatting sqref="FV31:FV46">
    <cfRule type="cellIs" dxfId="162" priority="331" operator="lessThan">
      <formula>0</formula>
    </cfRule>
  </conditionalFormatting>
  <conditionalFormatting sqref="FV57:FV65">
    <cfRule type="cellIs" dxfId="161" priority="329" operator="greaterThan">
      <formula>0</formula>
    </cfRule>
    <cfRule type="cellIs" dxfId="160" priority="330" operator="lessThan">
      <formula>0</formula>
    </cfRule>
  </conditionalFormatting>
  <conditionalFormatting sqref="FV51:FV56">
    <cfRule type="cellIs" dxfId="159" priority="327" operator="greaterThan">
      <formula>0</formula>
    </cfRule>
    <cfRule type="cellIs" dxfId="158" priority="328" operator="lessThan">
      <formula>0</formula>
    </cfRule>
  </conditionalFormatting>
  <conditionalFormatting sqref="FV51:FV65">
    <cfRule type="cellIs" dxfId="157" priority="326" operator="lessThan">
      <formula>0</formula>
    </cfRule>
  </conditionalFormatting>
  <conditionalFormatting sqref="FW47">
    <cfRule type="cellIs" dxfId="156" priority="310" operator="greaterThan">
      <formula>0</formula>
    </cfRule>
    <cfRule type="cellIs" dxfId="155" priority="311" operator="lessThan">
      <formula>0</formula>
    </cfRule>
  </conditionalFormatting>
  <conditionalFormatting sqref="FW47">
    <cfRule type="cellIs" dxfId="154" priority="309" operator="lessThan">
      <formula>0</formula>
    </cfRule>
  </conditionalFormatting>
  <conditionalFormatting sqref="FW37:FW46">
    <cfRule type="cellIs" dxfId="153" priority="307" operator="greaterThan">
      <formula>0</formula>
    </cfRule>
    <cfRule type="cellIs" dxfId="152" priority="308" operator="lessThan">
      <formula>0</formula>
    </cfRule>
  </conditionalFormatting>
  <conditionalFormatting sqref="FW31:FW36">
    <cfRule type="cellIs" dxfId="151" priority="305" operator="greaterThan">
      <formula>0</formula>
    </cfRule>
    <cfRule type="cellIs" dxfId="150" priority="306" operator="lessThan">
      <formula>0</formula>
    </cfRule>
  </conditionalFormatting>
  <conditionalFormatting sqref="FW31:FW46">
    <cfRule type="cellIs" dxfId="149" priority="304" operator="lessThan">
      <formula>0</formula>
    </cfRule>
  </conditionalFormatting>
  <conditionalFormatting sqref="FW57:FW65">
    <cfRule type="cellIs" dxfId="148" priority="302" operator="greaterThan">
      <formula>0</formula>
    </cfRule>
    <cfRule type="cellIs" dxfId="147" priority="303" operator="lessThan">
      <formula>0</formula>
    </cfRule>
  </conditionalFormatting>
  <conditionalFormatting sqref="FW51:FW56">
    <cfRule type="cellIs" dxfId="146" priority="300" operator="greaterThan">
      <formula>0</formula>
    </cfRule>
    <cfRule type="cellIs" dxfId="145" priority="301" operator="lessThan">
      <formula>0</formula>
    </cfRule>
  </conditionalFormatting>
  <conditionalFormatting sqref="FW51:FW65">
    <cfRule type="cellIs" dxfId="144" priority="299" operator="lessThan">
      <formula>0</formula>
    </cfRule>
  </conditionalFormatting>
  <conditionalFormatting sqref="FX47">
    <cfRule type="cellIs" dxfId="143" priority="283" operator="greaterThan">
      <formula>0</formula>
    </cfRule>
    <cfRule type="cellIs" dxfId="142" priority="284" operator="lessThan">
      <formula>0</formula>
    </cfRule>
  </conditionalFormatting>
  <conditionalFormatting sqref="FX47">
    <cfRule type="cellIs" dxfId="141" priority="282" operator="lessThan">
      <formula>0</formula>
    </cfRule>
  </conditionalFormatting>
  <conditionalFormatting sqref="FX37:FX46">
    <cfRule type="cellIs" dxfId="140" priority="280" operator="greaterThan">
      <formula>0</formula>
    </cfRule>
    <cfRule type="cellIs" dxfId="139" priority="281" operator="lessThan">
      <formula>0</formula>
    </cfRule>
  </conditionalFormatting>
  <conditionalFormatting sqref="FX31:FX36">
    <cfRule type="cellIs" dxfId="138" priority="278" operator="greaterThan">
      <formula>0</formula>
    </cfRule>
    <cfRule type="cellIs" dxfId="137" priority="279" operator="lessThan">
      <formula>0</formula>
    </cfRule>
  </conditionalFormatting>
  <conditionalFormatting sqref="FX31:FX46">
    <cfRule type="cellIs" dxfId="136" priority="277" operator="lessThan">
      <formula>0</formula>
    </cfRule>
  </conditionalFormatting>
  <conditionalFormatting sqref="FX57:FX65">
    <cfRule type="cellIs" dxfId="135" priority="275" operator="greaterThan">
      <formula>0</formula>
    </cfRule>
    <cfRule type="cellIs" dxfId="134" priority="276" operator="lessThan">
      <formula>0</formula>
    </cfRule>
  </conditionalFormatting>
  <conditionalFormatting sqref="FX51:FX56">
    <cfRule type="cellIs" dxfId="133" priority="273" operator="greaterThan">
      <formula>0</formula>
    </cfRule>
    <cfRule type="cellIs" dxfId="132" priority="274" operator="lessThan">
      <formula>0</formula>
    </cfRule>
  </conditionalFormatting>
  <conditionalFormatting sqref="FX51:FX65">
    <cfRule type="cellIs" dxfId="131" priority="272" operator="lessThan">
      <formula>0</formula>
    </cfRule>
  </conditionalFormatting>
  <conditionalFormatting sqref="FY47">
    <cfRule type="cellIs" dxfId="130" priority="256" operator="greaterThan">
      <formula>0</formula>
    </cfRule>
    <cfRule type="cellIs" dxfId="129" priority="257" operator="lessThan">
      <formula>0</formula>
    </cfRule>
  </conditionalFormatting>
  <conditionalFormatting sqref="FY47">
    <cfRule type="cellIs" dxfId="128" priority="255" operator="lessThan">
      <formula>0</formula>
    </cfRule>
  </conditionalFormatting>
  <conditionalFormatting sqref="FY37:FY46">
    <cfRule type="cellIs" dxfId="127" priority="253" operator="greaterThan">
      <formula>0</formula>
    </cfRule>
    <cfRule type="cellIs" dxfId="126" priority="254" operator="lessThan">
      <formula>0</formula>
    </cfRule>
  </conditionalFormatting>
  <conditionalFormatting sqref="FY31:FY36">
    <cfRule type="cellIs" dxfId="125" priority="251" operator="greaterThan">
      <formula>0</formula>
    </cfRule>
    <cfRule type="cellIs" dxfId="124" priority="252" operator="lessThan">
      <formula>0</formula>
    </cfRule>
  </conditionalFormatting>
  <conditionalFormatting sqref="FY31:FY46">
    <cfRule type="cellIs" dxfId="123" priority="250" operator="lessThan">
      <formula>0</formula>
    </cfRule>
  </conditionalFormatting>
  <conditionalFormatting sqref="FY57:FY65">
    <cfRule type="cellIs" dxfId="122" priority="248" operator="greaterThan">
      <formula>0</formula>
    </cfRule>
    <cfRule type="cellIs" dxfId="121" priority="249" operator="lessThan">
      <formula>0</formula>
    </cfRule>
  </conditionalFormatting>
  <conditionalFormatting sqref="FY51:FY56">
    <cfRule type="cellIs" dxfId="120" priority="246" operator="greaterThan">
      <formula>0</formula>
    </cfRule>
    <cfRule type="cellIs" dxfId="119" priority="247" operator="lessThan">
      <formula>0</formula>
    </cfRule>
  </conditionalFormatting>
  <conditionalFormatting sqref="FY51:FY65">
    <cfRule type="cellIs" dxfId="118" priority="245" operator="lessThan">
      <formula>0</formula>
    </cfRule>
  </conditionalFormatting>
  <conditionalFormatting sqref="FZ47">
    <cfRule type="cellIs" dxfId="117" priority="229" operator="greaterThan">
      <formula>0</formula>
    </cfRule>
    <cfRule type="cellIs" dxfId="116" priority="230" operator="lessThan">
      <formula>0</formula>
    </cfRule>
  </conditionalFormatting>
  <conditionalFormatting sqref="FZ47">
    <cfRule type="cellIs" dxfId="115" priority="228" operator="lessThan">
      <formula>0</formula>
    </cfRule>
  </conditionalFormatting>
  <conditionalFormatting sqref="FZ37:FZ46">
    <cfRule type="cellIs" dxfId="114" priority="226" operator="greaterThan">
      <formula>0</formula>
    </cfRule>
    <cfRule type="cellIs" dxfId="113" priority="227" operator="lessThan">
      <formula>0</formula>
    </cfRule>
  </conditionalFormatting>
  <conditionalFormatting sqref="FZ31:FZ36">
    <cfRule type="cellIs" dxfId="112" priority="224" operator="greaterThan">
      <formula>0</formula>
    </cfRule>
    <cfRule type="cellIs" dxfId="111" priority="225" operator="lessThan">
      <formula>0</formula>
    </cfRule>
  </conditionalFormatting>
  <conditionalFormatting sqref="FZ31:FZ46">
    <cfRule type="cellIs" dxfId="110" priority="223" operator="lessThan">
      <formula>0</formula>
    </cfRule>
  </conditionalFormatting>
  <conditionalFormatting sqref="FZ57:FZ65">
    <cfRule type="cellIs" dxfId="109" priority="221" operator="greaterThan">
      <formula>0</formula>
    </cfRule>
    <cfRule type="cellIs" dxfId="108" priority="222" operator="lessThan">
      <formula>0</formula>
    </cfRule>
  </conditionalFormatting>
  <conditionalFormatting sqref="FZ51:FZ56">
    <cfRule type="cellIs" dxfId="107" priority="219" operator="greaterThan">
      <formula>0</formula>
    </cfRule>
    <cfRule type="cellIs" dxfId="106" priority="220" operator="lessThan">
      <formula>0</formula>
    </cfRule>
  </conditionalFormatting>
  <conditionalFormatting sqref="FZ51:FZ65">
    <cfRule type="cellIs" dxfId="105" priority="218" operator="lessThan">
      <formula>0</formula>
    </cfRule>
  </conditionalFormatting>
  <conditionalFormatting sqref="GA47">
    <cfRule type="cellIs" dxfId="104" priority="202" operator="greaterThan">
      <formula>0</formula>
    </cfRule>
    <cfRule type="cellIs" dxfId="103" priority="203" operator="lessThan">
      <formula>0</formula>
    </cfRule>
  </conditionalFormatting>
  <conditionalFormatting sqref="GA47">
    <cfRule type="cellIs" dxfId="102" priority="201" operator="lessThan">
      <formula>0</formula>
    </cfRule>
  </conditionalFormatting>
  <conditionalFormatting sqref="GA37:GA46">
    <cfRule type="cellIs" dxfId="101" priority="199" operator="greaterThan">
      <formula>0</formula>
    </cfRule>
    <cfRule type="cellIs" dxfId="100" priority="200" operator="lessThan">
      <formula>0</formula>
    </cfRule>
  </conditionalFormatting>
  <conditionalFormatting sqref="GA31:GA36">
    <cfRule type="cellIs" dxfId="99" priority="197" operator="greaterThan">
      <formula>0</formula>
    </cfRule>
    <cfRule type="cellIs" dxfId="98" priority="198" operator="lessThan">
      <formula>0</formula>
    </cfRule>
  </conditionalFormatting>
  <conditionalFormatting sqref="GA31:GA46">
    <cfRule type="cellIs" dxfId="97" priority="196" operator="lessThan">
      <formula>0</formula>
    </cfRule>
  </conditionalFormatting>
  <conditionalFormatting sqref="GA57:GA65">
    <cfRule type="cellIs" dxfId="96" priority="194" operator="greaterThan">
      <formula>0</formula>
    </cfRule>
    <cfRule type="cellIs" dxfId="95" priority="195" operator="lessThan">
      <formula>0</formula>
    </cfRule>
  </conditionalFormatting>
  <conditionalFormatting sqref="GA51:GA56">
    <cfRule type="cellIs" dxfId="94" priority="192" operator="greaterThan">
      <formula>0</formula>
    </cfRule>
    <cfRule type="cellIs" dxfId="93" priority="193" operator="lessThan">
      <formula>0</formula>
    </cfRule>
  </conditionalFormatting>
  <conditionalFormatting sqref="GA51:GA65">
    <cfRule type="cellIs" dxfId="92" priority="191" operator="lessThan">
      <formula>0</formula>
    </cfRule>
  </conditionalFormatting>
  <conditionalFormatting sqref="GB47">
    <cfRule type="cellIs" dxfId="91" priority="176" operator="greaterThan">
      <formula>0</formula>
    </cfRule>
    <cfRule type="cellIs" dxfId="90" priority="177" operator="lessThan">
      <formula>0</formula>
    </cfRule>
  </conditionalFormatting>
  <conditionalFormatting sqref="GB47">
    <cfRule type="cellIs" dxfId="89" priority="175" operator="lessThan">
      <formula>0</formula>
    </cfRule>
  </conditionalFormatting>
  <conditionalFormatting sqref="GB37:GB46">
    <cfRule type="cellIs" dxfId="88" priority="173" operator="greaterThan">
      <formula>0</formula>
    </cfRule>
    <cfRule type="cellIs" dxfId="87" priority="174" operator="lessThan">
      <formula>0</formula>
    </cfRule>
  </conditionalFormatting>
  <conditionalFormatting sqref="GB31:GB36">
    <cfRule type="cellIs" dxfId="86" priority="171" operator="greaterThan">
      <formula>0</formula>
    </cfRule>
    <cfRule type="cellIs" dxfId="85" priority="172" operator="lessThan">
      <formula>0</formula>
    </cfRule>
  </conditionalFormatting>
  <conditionalFormatting sqref="GB31:GB46">
    <cfRule type="cellIs" dxfId="84" priority="170" operator="lessThan">
      <formula>0</formula>
    </cfRule>
  </conditionalFormatting>
  <conditionalFormatting sqref="GB57:GB65">
    <cfRule type="cellIs" dxfId="83" priority="167" operator="greaterThan">
      <formula>0</formula>
    </cfRule>
    <cfRule type="cellIs" dxfId="82" priority="168" operator="lessThan">
      <formula>0</formula>
    </cfRule>
  </conditionalFormatting>
  <conditionalFormatting sqref="GB51:GB56">
    <cfRule type="cellIs" dxfId="81" priority="165" operator="greaterThan">
      <formula>0</formula>
    </cfRule>
    <cfRule type="cellIs" dxfId="80" priority="166" operator="lessThan">
      <formula>0</formula>
    </cfRule>
  </conditionalFormatting>
  <conditionalFormatting sqref="GB51:GB65">
    <cfRule type="cellIs" dxfId="79" priority="164" operator="lessThan">
      <formula>0</formula>
    </cfRule>
  </conditionalFormatting>
  <conditionalFormatting sqref="GC47">
    <cfRule type="cellIs" dxfId="78" priority="148" operator="greaterThan">
      <formula>0</formula>
    </cfRule>
    <cfRule type="cellIs" dxfId="77" priority="149" operator="lessThan">
      <formula>0</formula>
    </cfRule>
  </conditionalFormatting>
  <conditionalFormatting sqref="GC47">
    <cfRule type="cellIs" dxfId="76" priority="147" operator="lessThan">
      <formula>0</formula>
    </cfRule>
  </conditionalFormatting>
  <conditionalFormatting sqref="GC37:GC46">
    <cfRule type="cellIs" dxfId="75" priority="145" operator="greaterThan">
      <formula>0</formula>
    </cfRule>
    <cfRule type="cellIs" dxfId="74" priority="146" operator="lessThan">
      <formula>0</formula>
    </cfRule>
  </conditionalFormatting>
  <conditionalFormatting sqref="GC31:GC36">
    <cfRule type="cellIs" dxfId="73" priority="143" operator="greaterThan">
      <formula>0</formula>
    </cfRule>
    <cfRule type="cellIs" dxfId="72" priority="144" operator="lessThan">
      <formula>0</formula>
    </cfRule>
  </conditionalFormatting>
  <conditionalFormatting sqref="GC31:GC46">
    <cfRule type="cellIs" dxfId="71" priority="142" operator="lessThan">
      <formula>0</formula>
    </cfRule>
  </conditionalFormatting>
  <conditionalFormatting sqref="GC57:GC65">
    <cfRule type="cellIs" dxfId="70" priority="140" operator="greaterThan">
      <formula>0</formula>
    </cfRule>
    <cfRule type="cellIs" dxfId="69" priority="141" operator="lessThan">
      <formula>0</formula>
    </cfRule>
  </conditionalFormatting>
  <conditionalFormatting sqref="GC51:GC56">
    <cfRule type="cellIs" dxfId="68" priority="138" operator="greaterThan">
      <formula>0</formula>
    </cfRule>
    <cfRule type="cellIs" dxfId="67" priority="139" operator="lessThan">
      <formula>0</formula>
    </cfRule>
  </conditionalFormatting>
  <conditionalFormatting sqref="GC51:GC65">
    <cfRule type="cellIs" dxfId="66" priority="137" operator="lessThan">
      <formula>0</formula>
    </cfRule>
  </conditionalFormatting>
  <conditionalFormatting sqref="GD47">
    <cfRule type="cellIs" dxfId="65" priority="121" operator="greaterThan">
      <formula>0</formula>
    </cfRule>
    <cfRule type="cellIs" dxfId="64" priority="122" operator="lessThan">
      <formula>0</formula>
    </cfRule>
  </conditionalFormatting>
  <conditionalFormatting sqref="GD47">
    <cfRule type="cellIs" dxfId="63" priority="120" operator="lessThan">
      <formula>0</formula>
    </cfRule>
  </conditionalFormatting>
  <conditionalFormatting sqref="GD37:GD46">
    <cfRule type="cellIs" dxfId="62" priority="118" operator="greaterThan">
      <formula>0</formula>
    </cfRule>
    <cfRule type="cellIs" dxfId="61" priority="119" operator="lessThan">
      <formula>0</formula>
    </cfRule>
  </conditionalFormatting>
  <conditionalFormatting sqref="GD31:GD36">
    <cfRule type="cellIs" dxfId="60" priority="116" operator="greaterThan">
      <formula>0</formula>
    </cfRule>
    <cfRule type="cellIs" dxfId="59" priority="117" operator="lessThan">
      <formula>0</formula>
    </cfRule>
  </conditionalFormatting>
  <conditionalFormatting sqref="GD31:GD46">
    <cfRule type="cellIs" dxfId="58" priority="115" operator="lessThan">
      <formula>0</formula>
    </cfRule>
  </conditionalFormatting>
  <conditionalFormatting sqref="GD57:GD65">
    <cfRule type="cellIs" dxfId="57" priority="113" operator="greaterThan">
      <formula>0</formula>
    </cfRule>
    <cfRule type="cellIs" dxfId="56" priority="114" operator="lessThan">
      <formula>0</formula>
    </cfRule>
  </conditionalFormatting>
  <conditionalFormatting sqref="GD51:GD56">
    <cfRule type="cellIs" dxfId="55" priority="111" operator="greaterThan">
      <formula>0</formula>
    </cfRule>
    <cfRule type="cellIs" dxfId="54" priority="112" operator="lessThan">
      <formula>0</formula>
    </cfRule>
  </conditionalFormatting>
  <conditionalFormatting sqref="GD51:GD65">
    <cfRule type="cellIs" dxfId="53" priority="110" operator="lessThan">
      <formula>0</formula>
    </cfRule>
  </conditionalFormatting>
  <conditionalFormatting sqref="GE47">
    <cfRule type="cellIs" dxfId="52" priority="93" operator="greaterThan">
      <formula>0</formula>
    </cfRule>
    <cfRule type="cellIs" dxfId="51" priority="94" operator="lessThan">
      <formula>0</formula>
    </cfRule>
  </conditionalFormatting>
  <conditionalFormatting sqref="GE47">
    <cfRule type="cellIs" dxfId="50" priority="92" operator="lessThan">
      <formula>0</formula>
    </cfRule>
  </conditionalFormatting>
  <conditionalFormatting sqref="GE37:GE46">
    <cfRule type="cellIs" dxfId="49" priority="90" operator="greaterThan">
      <formula>0</formula>
    </cfRule>
    <cfRule type="cellIs" dxfId="48" priority="91" operator="lessThan">
      <formula>0</formula>
    </cfRule>
  </conditionalFormatting>
  <conditionalFormatting sqref="GE31:GE36">
    <cfRule type="cellIs" dxfId="47" priority="88" operator="greaterThan">
      <formula>0</formula>
    </cfRule>
    <cfRule type="cellIs" dxfId="46" priority="89" operator="lessThan">
      <formula>0</formula>
    </cfRule>
  </conditionalFormatting>
  <conditionalFormatting sqref="GE31:GE46">
    <cfRule type="cellIs" dxfId="45" priority="87" operator="lessThan">
      <formula>0</formula>
    </cfRule>
  </conditionalFormatting>
  <conditionalFormatting sqref="GE57:GE65">
    <cfRule type="cellIs" dxfId="44" priority="85" operator="greaterThan">
      <formula>0</formula>
    </cfRule>
    <cfRule type="cellIs" dxfId="43" priority="86" operator="lessThan">
      <formula>0</formula>
    </cfRule>
  </conditionalFormatting>
  <conditionalFormatting sqref="GE51:GE56">
    <cfRule type="cellIs" dxfId="42" priority="83" operator="greaterThan">
      <formula>0</formula>
    </cfRule>
    <cfRule type="cellIs" dxfId="41" priority="84" operator="lessThan">
      <formula>0</formula>
    </cfRule>
  </conditionalFormatting>
  <conditionalFormatting sqref="GE51:GE65">
    <cfRule type="cellIs" dxfId="40" priority="82" operator="lessThan">
      <formula>0</formula>
    </cfRule>
  </conditionalFormatting>
  <conditionalFormatting sqref="GF47">
    <cfRule type="cellIs" dxfId="39" priority="66" operator="greaterThan">
      <formula>0</formula>
    </cfRule>
    <cfRule type="cellIs" dxfId="38" priority="67" operator="lessThan">
      <formula>0</formula>
    </cfRule>
  </conditionalFormatting>
  <conditionalFormatting sqref="GF47">
    <cfRule type="cellIs" dxfId="37" priority="65" operator="lessThan">
      <formula>0</formula>
    </cfRule>
  </conditionalFormatting>
  <conditionalFormatting sqref="GF37:GF46">
    <cfRule type="cellIs" dxfId="36" priority="63" operator="greaterThan">
      <formula>0</formula>
    </cfRule>
    <cfRule type="cellIs" dxfId="35" priority="64" operator="lessThan">
      <formula>0</formula>
    </cfRule>
  </conditionalFormatting>
  <conditionalFormatting sqref="GF31:GF36">
    <cfRule type="cellIs" dxfId="34" priority="61" operator="greaterThan">
      <formula>0</formula>
    </cfRule>
    <cfRule type="cellIs" dxfId="33" priority="62" operator="lessThan">
      <formula>0</formula>
    </cfRule>
  </conditionalFormatting>
  <conditionalFormatting sqref="GF31:GF46">
    <cfRule type="cellIs" dxfId="32" priority="60" operator="lessThan">
      <formula>0</formula>
    </cfRule>
  </conditionalFormatting>
  <conditionalFormatting sqref="GF57:GF65">
    <cfRule type="cellIs" dxfId="31" priority="58" operator="greaterThan">
      <formula>0</formula>
    </cfRule>
    <cfRule type="cellIs" dxfId="30" priority="59" operator="lessThan">
      <formula>0</formula>
    </cfRule>
  </conditionalFormatting>
  <conditionalFormatting sqref="GF51:GF56">
    <cfRule type="cellIs" dxfId="29" priority="56" operator="greaterThan">
      <formula>0</formula>
    </cfRule>
    <cfRule type="cellIs" dxfId="28" priority="57" operator="lessThan">
      <formula>0</formula>
    </cfRule>
  </conditionalFormatting>
  <conditionalFormatting sqref="GF51:GF65">
    <cfRule type="cellIs" dxfId="27" priority="55" operator="lessThan">
      <formula>0</formula>
    </cfRule>
  </conditionalFormatting>
  <conditionalFormatting sqref="GG47">
    <cfRule type="cellIs" dxfId="26" priority="40" operator="greaterThan">
      <formula>0</formula>
    </cfRule>
    <cfRule type="cellIs" dxfId="25" priority="41" operator="lessThan">
      <formula>0</formula>
    </cfRule>
  </conditionalFormatting>
  <conditionalFormatting sqref="GG47">
    <cfRule type="cellIs" dxfId="24" priority="39" operator="lessThan">
      <formula>0</formula>
    </cfRule>
  </conditionalFormatting>
  <conditionalFormatting sqref="GG37:GG46">
    <cfRule type="cellIs" dxfId="23" priority="37" operator="greaterThan">
      <formula>0</formula>
    </cfRule>
    <cfRule type="cellIs" dxfId="22" priority="38" operator="lessThan">
      <formula>0</formula>
    </cfRule>
  </conditionalFormatting>
  <conditionalFormatting sqref="GG31:GG36">
    <cfRule type="cellIs" dxfId="21" priority="35" operator="greaterThan">
      <formula>0</formula>
    </cfRule>
    <cfRule type="cellIs" dxfId="20" priority="36" operator="lessThan">
      <formula>0</formula>
    </cfRule>
  </conditionalFormatting>
  <conditionalFormatting sqref="GG31:GG46">
    <cfRule type="cellIs" dxfId="19" priority="34" operator="lessThan">
      <formula>0</formula>
    </cfRule>
  </conditionalFormatting>
  <conditionalFormatting sqref="GG57:GG65">
    <cfRule type="cellIs" dxfId="18" priority="32" operator="greaterThan">
      <formula>0</formula>
    </cfRule>
    <cfRule type="cellIs" dxfId="17" priority="33" operator="lessThan">
      <formula>0</formula>
    </cfRule>
  </conditionalFormatting>
  <conditionalFormatting sqref="GG51:GG56">
    <cfRule type="cellIs" dxfId="16" priority="30" operator="greaterThan">
      <formula>0</formula>
    </cfRule>
    <cfRule type="cellIs" dxfId="15" priority="31" operator="lessThan">
      <formula>0</formula>
    </cfRule>
  </conditionalFormatting>
  <conditionalFormatting sqref="GG51:GG65">
    <cfRule type="cellIs" dxfId="14" priority="29" operator="lessThan">
      <formula>0</formula>
    </cfRule>
  </conditionalFormatting>
  <conditionalFormatting sqref="GK47">
    <cfRule type="cellIs" dxfId="13" priority="14" operator="lessThan">
      <formula>0</formula>
    </cfRule>
  </conditionalFormatting>
  <conditionalFormatting sqref="GH47">
    <cfRule type="cellIs" dxfId="12" priority="12" operator="greaterThan">
      <formula>0</formula>
    </cfRule>
    <cfRule type="cellIs" dxfId="11" priority="13" operator="lessThan">
      <formula>0</formula>
    </cfRule>
  </conditionalFormatting>
  <conditionalFormatting sqref="GH47">
    <cfRule type="cellIs" dxfId="10" priority="11" operator="lessThan">
      <formula>0</formula>
    </cfRule>
  </conditionalFormatting>
  <conditionalFormatting sqref="GH37:GH4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H31:GH3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H31:GH46">
    <cfRule type="cellIs" dxfId="5" priority="6" operator="lessThan">
      <formula>0</formula>
    </cfRule>
  </conditionalFormatting>
  <conditionalFormatting sqref="GH57:GH65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GH51:GH56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GH51:GH65">
    <cfRule type="cellIs" dxfId="0" priority="1" operator="lessThan">
      <formula>0</formula>
    </cfRule>
  </conditionalFormatting>
  <pageMargins left="0.7" right="0.7" top="0.75" bottom="0.75" header="0.3" footer="0.3"/>
  <pageSetup paperSize="9" scale="1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showGridLines="0" rightToLeft="1" topLeftCell="A25" workbookViewId="0">
      <selection activeCell="A53" sqref="A53:B53"/>
    </sheetView>
  </sheetViews>
  <sheetFormatPr defaultColWidth="9" defaultRowHeight="24" x14ac:dyDescent="0.25"/>
  <cols>
    <col min="1" max="1" width="31.42578125" style="41" bestFit="1" customWidth="1"/>
    <col min="2" max="2" width="19.42578125" style="41" bestFit="1" customWidth="1"/>
    <col min="3" max="3" width="34.28515625" style="41" customWidth="1"/>
    <col min="4" max="4" width="19.42578125" style="41" bestFit="1" customWidth="1"/>
    <col min="5" max="7" width="17" style="41" bestFit="1" customWidth="1"/>
    <col min="8" max="8" width="19.42578125" style="41" bestFit="1" customWidth="1"/>
    <col min="9" max="10" width="9" style="41"/>
    <col min="11" max="11" width="10.42578125" style="41" bestFit="1" customWidth="1"/>
    <col min="12" max="16384" width="9" style="41"/>
  </cols>
  <sheetData>
    <row r="1" spans="1:13" ht="24.75" thickBot="1" x14ac:dyDescent="0.3">
      <c r="A1" s="53"/>
      <c r="B1" s="53" t="s">
        <v>203</v>
      </c>
      <c r="C1" s="54" t="s">
        <v>220</v>
      </c>
      <c r="D1" s="54" t="s">
        <v>224</v>
      </c>
      <c r="E1" s="54" t="s">
        <v>225</v>
      </c>
      <c r="F1" s="54" t="s">
        <v>226</v>
      </c>
      <c r="G1" s="55" t="s">
        <v>234</v>
      </c>
      <c r="H1" s="55"/>
    </row>
    <row r="2" spans="1:13" x14ac:dyDescent="0.25">
      <c r="A2" s="56" t="s">
        <v>221</v>
      </c>
      <c r="B2" s="47">
        <v>18190</v>
      </c>
      <c r="C2" s="48">
        <v>0</v>
      </c>
      <c r="D2" s="48"/>
      <c r="E2" s="48"/>
      <c r="F2" s="48"/>
      <c r="G2" s="49"/>
      <c r="H2" s="57">
        <f>SUM(B2:G2)/$H$30</f>
        <v>3.1811191899786407E-6</v>
      </c>
    </row>
    <row r="3" spans="1:13" x14ac:dyDescent="0.25">
      <c r="A3" s="56" t="s">
        <v>222</v>
      </c>
      <c r="B3" s="47">
        <v>1819083</v>
      </c>
      <c r="C3" s="48">
        <v>0</v>
      </c>
      <c r="D3" s="48"/>
      <c r="E3" s="48"/>
      <c r="F3" s="48"/>
      <c r="G3" s="49"/>
      <c r="H3" s="58">
        <f t="shared" ref="H3:H29" si="0">SUM(B3:G3)/$H$30</f>
        <v>3.1812643427509159E-4</v>
      </c>
    </row>
    <row r="4" spans="1:13" ht="24.75" thickBot="1" x14ac:dyDescent="0.3">
      <c r="A4" s="56" t="s">
        <v>205</v>
      </c>
      <c r="B4" s="47">
        <v>0</v>
      </c>
      <c r="C4" s="48">
        <v>224722</v>
      </c>
      <c r="D4" s="48"/>
      <c r="E4" s="48"/>
      <c r="F4" s="48"/>
      <c r="G4" s="49"/>
      <c r="H4" s="58">
        <f t="shared" si="0"/>
        <v>3.9300025652027492E-5</v>
      </c>
    </row>
    <row r="5" spans="1:13" x14ac:dyDescent="0.25">
      <c r="A5" s="56" t="s">
        <v>206</v>
      </c>
      <c r="B5" s="47">
        <v>114479972</v>
      </c>
      <c r="C5" s="48">
        <v>105140963</v>
      </c>
      <c r="D5" s="48">
        <v>58705743</v>
      </c>
      <c r="E5" s="48">
        <v>21125078</v>
      </c>
      <c r="F5" s="48"/>
      <c r="G5" s="49">
        <v>24378020</v>
      </c>
      <c r="H5" s="58">
        <f t="shared" si="0"/>
        <v>5.6632276785051387E-2</v>
      </c>
      <c r="K5" s="46" t="s">
        <v>209</v>
      </c>
      <c r="L5" s="60">
        <f>H9</f>
        <v>0.42668854203588152</v>
      </c>
      <c r="M5" s="61">
        <f>L5/$L$10</f>
        <v>0.4771828073097541</v>
      </c>
    </row>
    <row r="6" spans="1:13" x14ac:dyDescent="0.25">
      <c r="A6" s="56" t="s">
        <v>207</v>
      </c>
      <c r="B6" s="47">
        <v>341389496</v>
      </c>
      <c r="C6" s="48">
        <v>246679393</v>
      </c>
      <c r="D6" s="48">
        <v>226245434</v>
      </c>
      <c r="E6" s="48">
        <v>153306793</v>
      </c>
      <c r="F6" s="48">
        <v>56918749</v>
      </c>
      <c r="G6" s="49">
        <f>7273733+8945001</f>
        <v>16218734</v>
      </c>
      <c r="H6" s="58">
        <f t="shared" si="0"/>
        <v>0.18201083845047747</v>
      </c>
      <c r="K6" s="62" t="s">
        <v>210</v>
      </c>
      <c r="L6" s="63">
        <f>H11</f>
        <v>0.24871521119047371</v>
      </c>
      <c r="M6" s="64">
        <f>L6/$L$10</f>
        <v>0.27814813617968731</v>
      </c>
    </row>
    <row r="7" spans="1:13" x14ac:dyDescent="0.25">
      <c r="A7" s="56" t="s">
        <v>90</v>
      </c>
      <c r="B7" s="47">
        <v>52982122</v>
      </c>
      <c r="C7" s="48">
        <v>14932374</v>
      </c>
      <c r="D7" s="48">
        <v>7987088</v>
      </c>
      <c r="E7" s="48">
        <v>14234</v>
      </c>
      <c r="F7" s="48"/>
      <c r="G7" s="49">
        <v>2763148</v>
      </c>
      <c r="H7" s="58">
        <f t="shared" si="0"/>
        <v>1.3759602451362124E-2</v>
      </c>
      <c r="K7" s="62" t="s">
        <v>207</v>
      </c>
      <c r="L7" s="63">
        <f>H6</f>
        <v>0.18201083845047747</v>
      </c>
      <c r="M7" s="64">
        <f>L7/$L$10</f>
        <v>0.20354997684774317</v>
      </c>
    </row>
    <row r="8" spans="1:13" x14ac:dyDescent="0.25">
      <c r="A8" s="56" t="s">
        <v>208</v>
      </c>
      <c r="B8" s="47">
        <v>2575699</v>
      </c>
      <c r="C8" s="48">
        <v>832604</v>
      </c>
      <c r="D8" s="48">
        <v>1300348</v>
      </c>
      <c r="E8" s="48">
        <v>639904</v>
      </c>
      <c r="F8" s="48">
        <v>123700</v>
      </c>
      <c r="G8" s="49">
        <v>105028</v>
      </c>
      <c r="H8" s="58">
        <f t="shared" si="0"/>
        <v>9.7537119182197058E-4</v>
      </c>
      <c r="K8" s="62" t="s">
        <v>85</v>
      </c>
      <c r="L8" s="63">
        <f>H25</f>
        <v>2.3008361277463009E-2</v>
      </c>
      <c r="M8" s="64">
        <f>L8/$L$10</f>
        <v>2.5731167688710904E-2</v>
      </c>
    </row>
    <row r="9" spans="1:13" x14ac:dyDescent="0.25">
      <c r="A9" s="56" t="s">
        <v>209</v>
      </c>
      <c r="B9" s="47">
        <v>632711351</v>
      </c>
      <c r="C9" s="48">
        <v>817703134</v>
      </c>
      <c r="D9" s="48">
        <v>508588395</v>
      </c>
      <c r="E9" s="48">
        <v>264927934</v>
      </c>
      <c r="F9" s="48">
        <v>96476722</v>
      </c>
      <c r="G9" s="49">
        <v>119445898</v>
      </c>
      <c r="H9" s="58">
        <f t="shared" si="0"/>
        <v>0.42668854203588152</v>
      </c>
      <c r="K9" s="62" t="s">
        <v>90</v>
      </c>
      <c r="L9" s="63">
        <f>H7</f>
        <v>1.3759602451362124E-2</v>
      </c>
      <c r="M9" s="64">
        <f>L9/$L$10</f>
        <v>1.5387911974104546E-2</v>
      </c>
    </row>
    <row r="10" spans="1:13" ht="24.75" thickBot="1" x14ac:dyDescent="0.3">
      <c r="A10" s="56" t="s">
        <v>223</v>
      </c>
      <c r="B10" s="47">
        <v>39370553</v>
      </c>
      <c r="C10" s="48">
        <v>0</v>
      </c>
      <c r="D10" s="48"/>
      <c r="E10" s="48">
        <v>3127282</v>
      </c>
      <c r="F10" s="48"/>
      <c r="G10" s="49"/>
      <c r="H10" s="58">
        <f t="shared" si="0"/>
        <v>7.4321428505247904E-3</v>
      </c>
      <c r="K10" s="65"/>
      <c r="L10" s="66">
        <f>SUM(L5:L9)</f>
        <v>0.89418255540565783</v>
      </c>
      <c r="M10" s="67">
        <f>SUM(M5:M9)</f>
        <v>1</v>
      </c>
    </row>
    <row r="11" spans="1:13" x14ac:dyDescent="0.25">
      <c r="A11" s="56" t="s">
        <v>210</v>
      </c>
      <c r="B11" s="47">
        <v>457658299</v>
      </c>
      <c r="C11" s="48">
        <v>460588094</v>
      </c>
      <c r="D11" s="48">
        <v>232944438</v>
      </c>
      <c r="E11" s="48">
        <v>143109146</v>
      </c>
      <c r="F11" s="48">
        <f>74020+74974280</f>
        <v>75048300</v>
      </c>
      <c r="G11" s="49">
        <v>52833484</v>
      </c>
      <c r="H11" s="58">
        <f t="shared" si="0"/>
        <v>0.24871521119047371</v>
      </c>
    </row>
    <row r="12" spans="1:13" x14ac:dyDescent="0.25">
      <c r="A12" s="56" t="s">
        <v>211</v>
      </c>
      <c r="B12" s="47">
        <v>5073191</v>
      </c>
      <c r="C12" s="48">
        <v>13753410</v>
      </c>
      <c r="D12" s="48"/>
      <c r="E12" s="48">
        <v>66723</v>
      </c>
      <c r="F12" s="48"/>
      <c r="G12" s="49">
        <v>2533362</v>
      </c>
      <c r="H12" s="58">
        <f t="shared" si="0"/>
        <v>3.7471600886336827E-3</v>
      </c>
    </row>
    <row r="13" spans="1:13" x14ac:dyDescent="0.25">
      <c r="A13" s="56" t="s">
        <v>212</v>
      </c>
      <c r="B13" s="47">
        <v>21688306</v>
      </c>
      <c r="C13" s="48">
        <v>15833467</v>
      </c>
      <c r="D13" s="48">
        <v>75860070</v>
      </c>
      <c r="E13" s="48"/>
      <c r="F13" s="48"/>
      <c r="G13" s="49">
        <v>5203725</v>
      </c>
      <c r="H13" s="58">
        <f t="shared" si="0"/>
        <v>2.0738583068681531E-2</v>
      </c>
    </row>
    <row r="14" spans="1:13" x14ac:dyDescent="0.25">
      <c r="A14" s="56" t="s">
        <v>213</v>
      </c>
      <c r="B14" s="47"/>
      <c r="C14" s="48">
        <v>1378305</v>
      </c>
      <c r="D14" s="48">
        <v>1437526</v>
      </c>
      <c r="E14" s="48"/>
      <c r="F14" s="48"/>
      <c r="G14" s="49">
        <v>25210</v>
      </c>
      <c r="H14" s="58">
        <f t="shared" si="0"/>
        <v>4.9684937023727915E-4</v>
      </c>
    </row>
    <row r="15" spans="1:13" x14ac:dyDescent="0.25">
      <c r="A15" s="56" t="s">
        <v>232</v>
      </c>
      <c r="B15" s="47"/>
      <c r="C15" s="48"/>
      <c r="D15" s="48"/>
      <c r="E15" s="48">
        <v>3475606</v>
      </c>
      <c r="F15" s="48"/>
      <c r="G15" s="49"/>
      <c r="H15" s="58">
        <f t="shared" si="0"/>
        <v>6.0782391112726246E-4</v>
      </c>
    </row>
    <row r="16" spans="1:13" x14ac:dyDescent="0.25">
      <c r="A16" s="56" t="s">
        <v>214</v>
      </c>
      <c r="B16" s="47">
        <v>22439082</v>
      </c>
      <c r="C16" s="48">
        <v>46757589</v>
      </c>
      <c r="D16" s="48">
        <v>34990069</v>
      </c>
      <c r="E16" s="48">
        <v>12854608</v>
      </c>
      <c r="F16" s="48">
        <v>3488269</v>
      </c>
      <c r="G16" s="49">
        <v>3981096</v>
      </c>
      <c r="H16" s="58">
        <f t="shared" si="0"/>
        <v>2.1774789361309676E-2</v>
      </c>
    </row>
    <row r="17" spans="1:14" x14ac:dyDescent="0.25">
      <c r="A17" s="56" t="s">
        <v>231</v>
      </c>
      <c r="B17" s="47"/>
      <c r="C17" s="48"/>
      <c r="D17" s="48"/>
      <c r="E17" s="48">
        <v>845562</v>
      </c>
      <c r="F17" s="48"/>
      <c r="G17" s="49">
        <v>533275</v>
      </c>
      <c r="H17" s="58">
        <f t="shared" si="0"/>
        <v>2.4113495550041666E-4</v>
      </c>
    </row>
    <row r="18" spans="1:14" x14ac:dyDescent="0.25">
      <c r="A18" s="56" t="s">
        <v>227</v>
      </c>
      <c r="B18" s="47"/>
      <c r="C18" s="48"/>
      <c r="D18" s="48">
        <v>16699</v>
      </c>
      <c r="E18" s="48">
        <v>2212435</v>
      </c>
      <c r="F18" s="48"/>
      <c r="G18" s="49"/>
      <c r="H18" s="58">
        <f t="shared" si="0"/>
        <v>3.898373251475452E-4</v>
      </c>
    </row>
    <row r="19" spans="1:14" x14ac:dyDescent="0.25">
      <c r="A19" s="56" t="s">
        <v>215</v>
      </c>
      <c r="B19" s="47"/>
      <c r="C19" s="48">
        <v>47094068</v>
      </c>
      <c r="D19" s="48">
        <v>77387166</v>
      </c>
      <c r="E19" s="48"/>
      <c r="F19" s="48"/>
      <c r="G19" s="49"/>
      <c r="H19" s="58">
        <f t="shared" si="0"/>
        <v>2.1769633989533899E-2</v>
      </c>
    </row>
    <row r="20" spans="1:14" x14ac:dyDescent="0.25">
      <c r="A20" s="56" t="s">
        <v>228</v>
      </c>
      <c r="B20" s="47"/>
      <c r="C20" s="48"/>
      <c r="D20" s="48"/>
      <c r="E20" s="48">
        <v>1753913</v>
      </c>
      <c r="F20" s="48"/>
      <c r="G20" s="49"/>
      <c r="H20" s="58">
        <f t="shared" si="0"/>
        <v>3.0672931840863154E-4</v>
      </c>
    </row>
    <row r="21" spans="1:14" x14ac:dyDescent="0.25">
      <c r="A21" s="56" t="s">
        <v>233</v>
      </c>
      <c r="B21" s="47"/>
      <c r="C21" s="48"/>
      <c r="D21" s="48"/>
      <c r="E21" s="48">
        <v>512931</v>
      </c>
      <c r="F21" s="48"/>
      <c r="G21" s="49"/>
      <c r="H21" s="58">
        <f t="shared" si="0"/>
        <v>8.9702839320227282E-5</v>
      </c>
    </row>
    <row r="22" spans="1:14" x14ac:dyDescent="0.25">
      <c r="A22" s="56" t="s">
        <v>229</v>
      </c>
      <c r="B22" s="47"/>
      <c r="C22" s="48"/>
      <c r="D22" s="48"/>
      <c r="E22" s="48">
        <v>3377523</v>
      </c>
      <c r="F22" s="48"/>
      <c r="G22" s="49"/>
      <c r="H22" s="58">
        <f t="shared" si="0"/>
        <v>5.9067087575009501E-4</v>
      </c>
    </row>
    <row r="23" spans="1:14" x14ac:dyDescent="0.25">
      <c r="A23" s="56" t="s">
        <v>230</v>
      </c>
      <c r="B23" s="47"/>
      <c r="C23" s="48"/>
      <c r="D23" s="48"/>
      <c r="E23" s="48">
        <v>955785</v>
      </c>
      <c r="F23" s="48"/>
      <c r="G23" s="49"/>
      <c r="H23" s="58">
        <f t="shared" si="0"/>
        <v>1.671504125889904E-4</v>
      </c>
    </row>
    <row r="24" spans="1:14" x14ac:dyDescent="0.25">
      <c r="A24" s="56" t="s">
        <v>216</v>
      </c>
      <c r="B24" s="47">
        <v>5747533</v>
      </c>
      <c r="C24" s="48">
        <v>13939978</v>
      </c>
      <c r="D24" s="48">
        <v>484734</v>
      </c>
      <c r="E24" s="48">
        <v>6636428</v>
      </c>
      <c r="F24" s="48"/>
      <c r="G24" s="49">
        <v>558235</v>
      </c>
      <c r="H24" s="58">
        <f t="shared" si="0"/>
        <v>4.7860030901143479E-3</v>
      </c>
    </row>
    <row r="25" spans="1:14" x14ac:dyDescent="0.25">
      <c r="A25" s="56" t="s">
        <v>85</v>
      </c>
      <c r="B25" s="47">
        <v>5735793</v>
      </c>
      <c r="C25" s="48">
        <v>18937919</v>
      </c>
      <c r="D25" s="48">
        <v>26262371</v>
      </c>
      <c r="E25" s="48">
        <v>6013890</v>
      </c>
      <c r="F25" s="48">
        <v>58154438</v>
      </c>
      <c r="G25" s="49">
        <v>16460006</v>
      </c>
      <c r="H25" s="58">
        <f t="shared" si="0"/>
        <v>2.3008361277463009E-2</v>
      </c>
    </row>
    <row r="26" spans="1:14" x14ac:dyDescent="0.25">
      <c r="A26" s="56" t="s">
        <v>204</v>
      </c>
      <c r="B26" s="47"/>
      <c r="C26" s="48"/>
      <c r="D26" s="48"/>
      <c r="E26" s="48">
        <v>707546</v>
      </c>
      <c r="F26" s="48"/>
      <c r="G26" s="49"/>
      <c r="H26" s="58">
        <f t="shared" si="0"/>
        <v>1.237376667615518E-4</v>
      </c>
    </row>
    <row r="27" spans="1:14" x14ac:dyDescent="0.25">
      <c r="A27" s="56" t="s">
        <v>217</v>
      </c>
      <c r="B27" s="47"/>
      <c r="C27" s="48">
        <v>4459773</v>
      </c>
      <c r="D27" s="48"/>
      <c r="E27" s="48"/>
      <c r="F27" s="48"/>
      <c r="G27" s="49"/>
      <c r="H27" s="58">
        <f t="shared" si="0"/>
        <v>7.7993784899662525E-4</v>
      </c>
    </row>
    <row r="28" spans="1:14" x14ac:dyDescent="0.25">
      <c r="A28" s="56" t="s">
        <v>218</v>
      </c>
      <c r="B28" s="47"/>
      <c r="C28" s="48">
        <v>19195326</v>
      </c>
      <c r="D28" s="48"/>
      <c r="E28" s="48"/>
      <c r="F28" s="48"/>
      <c r="G28" s="49"/>
      <c r="H28" s="58">
        <f t="shared" si="0"/>
        <v>3.3569334742438671E-3</v>
      </c>
    </row>
    <row r="29" spans="1:14" ht="24.75" thickBot="1" x14ac:dyDescent="0.3">
      <c r="A29" s="56" t="s">
        <v>219</v>
      </c>
      <c r="B29" s="50"/>
      <c r="C29" s="51">
        <v>18889947</v>
      </c>
      <c r="D29" s="51"/>
      <c r="E29" s="51"/>
      <c r="F29" s="51"/>
      <c r="G29" s="52"/>
      <c r="H29" s="59">
        <f t="shared" si="0"/>
        <v>3.3035279219010148E-3</v>
      </c>
    </row>
    <row r="30" spans="1:14" ht="24.75" thickBot="1" x14ac:dyDescent="0.3">
      <c r="A30" s="42"/>
      <c r="B30" s="45">
        <f>SUM(B2:B29)</f>
        <v>1703688670</v>
      </c>
      <c r="C30" s="45">
        <f>SUM(C2:C29)</f>
        <v>1846341066</v>
      </c>
      <c r="D30" s="45">
        <f>SUM(D2:D29)</f>
        <v>1252210081</v>
      </c>
      <c r="E30" s="45">
        <f t="shared" ref="E30:F30" si="1">SUM(E2:E29)</f>
        <v>625663321</v>
      </c>
      <c r="F30" s="45">
        <f t="shared" si="1"/>
        <v>290210178</v>
      </c>
      <c r="G30" s="45"/>
      <c r="H30" s="45">
        <f>SUM(B30:G30)</f>
        <v>5718113316</v>
      </c>
      <c r="J30" s="43"/>
      <c r="K30" s="43"/>
      <c r="L30" s="43"/>
      <c r="M30" s="43"/>
      <c r="N30" s="43"/>
    </row>
    <row r="31" spans="1:14" s="43" customFormat="1" ht="24.75" thickBot="1" x14ac:dyDescent="0.3">
      <c r="A31" s="44"/>
      <c r="B31" s="44">
        <f>B30/$H$30</f>
        <v>0.29794594402892732</v>
      </c>
      <c r="C31" s="44">
        <f>C30/$H$30</f>
        <v>0.32289340276515777</v>
      </c>
      <c r="D31" s="44">
        <f>D30/$H$30</f>
        <v>0.21899007798536604</v>
      </c>
      <c r="E31" s="44">
        <f>E30/$H$30</f>
        <v>0.10941778982401684</v>
      </c>
      <c r="F31" s="44">
        <f>F30/$H$30</f>
        <v>5.0752785396532003E-2</v>
      </c>
      <c r="G31" s="44"/>
      <c r="H31" s="44"/>
      <c r="J31" s="41"/>
      <c r="K31" s="41"/>
      <c r="L31" s="41"/>
      <c r="M31" s="41"/>
      <c r="N31" s="41"/>
    </row>
    <row r="41" spans="3:3" x14ac:dyDescent="0.25">
      <c r="C41" s="101"/>
    </row>
  </sheetData>
  <conditionalFormatting sqref="C2:C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{2BF2E0D0-49FF-4B95-93F4-61A3202F1E4F}</x14:id>
        </ext>
      </extLst>
    </cfRule>
  </conditionalFormatting>
  <conditionalFormatting sqref="B2:B29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{2A62BC96-7182-4914-89A9-C65CEFD4B4DB}</x14:id>
        </ext>
      </extLst>
    </cfRule>
  </conditionalFormatting>
  <conditionalFormatting sqref="D2:D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{BA65157E-517B-48E1-9B74-CC529577F6DC}</x14:id>
        </ext>
      </extLst>
    </cfRule>
  </conditionalFormatting>
  <conditionalFormatting sqref="E2:E2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{D2720E2E-C538-43F6-8A9C-A293FF995564}</x14:id>
        </ext>
      </extLst>
    </cfRule>
  </conditionalFormatting>
  <conditionalFormatting sqref="F2:F29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{6DD2B12C-75B7-4FD0-B104-99731F1663DC}</x14:id>
        </ext>
      </extLst>
    </cfRule>
  </conditionalFormatting>
  <conditionalFormatting sqref="G2:G29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{C1618531-EBEF-4856-8ADD-C0898F8ED579}</x14:id>
        </ext>
      </extLst>
    </cfRule>
  </conditionalFormatting>
  <conditionalFormatting sqref="H2:H2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{B8EF932F-083B-4816-B20C-A8E8BADE0E09}</x14:id>
        </ext>
      </extLst>
    </cfRule>
  </conditionalFormatting>
  <conditionalFormatting sqref="L5:L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{12BD087F-2469-4BA5-B78C-C6C6B4454911}</x14:id>
        </ext>
      </extLst>
    </cfRule>
  </conditionalFormatting>
  <conditionalFormatting sqref="L5:L8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{DB7A45CF-8B3C-4168-9DE5-C44DC171B527}</x14:id>
        </ext>
      </extLst>
    </cfRule>
  </conditionalFormatting>
  <conditionalFormatting sqref="M5:M9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{ED79EF6C-0429-4094-8352-B08B8FE52E5F}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F2E0D0-49FF-4B95-93F4-61A3202F1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C2:C29</xm:sqref>
        </x14:conditionalFormatting>
        <x14:conditionalFormatting xmlns:xm="http://schemas.microsoft.com/office/excel/2006/main">
          <x14:cfRule type="dataBar" id="{2A62BC96-7182-4914-89A9-C65CEFD4B4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B2:B29</xm:sqref>
        </x14:conditionalFormatting>
        <x14:conditionalFormatting xmlns:xm="http://schemas.microsoft.com/office/excel/2006/main">
          <x14:cfRule type="dataBar" id="{BA65157E-517B-48E1-9B74-CC529577F6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D2:D29</xm:sqref>
        </x14:conditionalFormatting>
        <x14:conditionalFormatting xmlns:xm="http://schemas.microsoft.com/office/excel/2006/main">
          <x14:cfRule type="dataBar" id="{D2720E2E-C538-43F6-8A9C-A293FF9955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E2:E29</xm:sqref>
        </x14:conditionalFormatting>
        <x14:conditionalFormatting xmlns:xm="http://schemas.microsoft.com/office/excel/2006/main">
          <x14:cfRule type="dataBar" id="{6DD2B12C-75B7-4FD0-B104-99731F1663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F2:F29</xm:sqref>
        </x14:conditionalFormatting>
        <x14:conditionalFormatting xmlns:xm="http://schemas.microsoft.com/office/excel/2006/main">
          <x14:cfRule type="dataBar" id="{C1618531-EBEF-4856-8ADD-C0898F8ED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G2:G29</xm:sqref>
        </x14:conditionalFormatting>
        <x14:conditionalFormatting xmlns:xm="http://schemas.microsoft.com/office/excel/2006/main">
          <x14:cfRule type="dataBar" id="{B8EF932F-083B-4816-B20C-A8E8BADE0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H2:H29</xm:sqref>
        </x14:conditionalFormatting>
        <x14:conditionalFormatting xmlns:xm="http://schemas.microsoft.com/office/excel/2006/main">
          <x14:cfRule type="dataBar" id="{12BD087F-2469-4BA5-B78C-C6C6B44549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L5:L9</xm:sqref>
        </x14:conditionalFormatting>
        <x14:conditionalFormatting xmlns:xm="http://schemas.microsoft.com/office/excel/2006/main">
          <x14:cfRule type="dataBar" id="{DB7A45CF-8B3C-4168-9DE5-C44DC171B5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ED79EF6C-0429-4094-8352-B08B8FE52E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Apag platts</vt:lpstr>
      <vt:lpstr>مبلغ فروش پالایشگاه های ایران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Moemen Ahmadi</dc:creator>
  <cp:lastModifiedBy>Ezabadi Behnoush</cp:lastModifiedBy>
  <cp:lastPrinted>2022-04-30T06:21:06Z</cp:lastPrinted>
  <dcterms:created xsi:type="dcterms:W3CDTF">2021-09-18T05:26:15Z</dcterms:created>
  <dcterms:modified xsi:type="dcterms:W3CDTF">2023-07-22T08:34:59Z</dcterms:modified>
</cp:coreProperties>
</file>