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Nelho\Universidad\Ciclo VIII\Radiopropagación y Antenas\U02\"/>
    </mc:Choice>
  </mc:AlternateContent>
  <xr:revisionPtr revIDLastSave="0" documentId="13_ncr:1_{F4C32722-460E-47C1-8E3C-662AE90897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C23" i="1"/>
  <c r="C22" i="1"/>
  <c r="L10" i="1"/>
  <c r="M14" i="1"/>
  <c r="H14" i="1"/>
  <c r="L9" i="1"/>
  <c r="C15" i="1"/>
  <c r="L2" i="1"/>
  <c r="L5" i="1" s="1"/>
  <c r="E9" i="1" s="1"/>
  <c r="C14" i="1" s="1"/>
  <c r="L8" i="1"/>
</calcChain>
</file>

<file path=xl/sharedStrings.xml><?xml version="1.0" encoding="utf-8"?>
<sst xmlns="http://schemas.openxmlformats.org/spreadsheetml/2006/main" count="17" uniqueCount="17">
  <si>
    <t>b</t>
  </si>
  <si>
    <t>Zo</t>
  </si>
  <si>
    <t>v</t>
  </si>
  <si>
    <t>f</t>
  </si>
  <si>
    <t>εr</t>
  </si>
  <si>
    <t>c</t>
  </si>
  <si>
    <t>η0</t>
  </si>
  <si>
    <t>a</t>
  </si>
  <si>
    <t>ln(b/a)</t>
  </si>
  <si>
    <t>L</t>
  </si>
  <si>
    <r>
      <t>μ</t>
    </r>
    <r>
      <rPr>
        <vertAlign val="subscript"/>
        <sz val="11"/>
        <color theme="1"/>
        <rFont val="Calibri"/>
        <family val="2"/>
        <scheme val="minor"/>
      </rPr>
      <t>0</t>
    </r>
  </si>
  <si>
    <t>C</t>
  </si>
  <si>
    <t>ε0</t>
  </si>
  <si>
    <t>α (dB)</t>
  </si>
  <si>
    <t>α (neper/m)</t>
  </si>
  <si>
    <t>α (dB/m)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</si>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</sst>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2" borderId="0" xfId="0" applyFill="1"/>
    <xf numFmtId="0" fontId="0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297180</xdr:colOff>
      <xdr:row>1</xdr:row>
      <xdr:rowOff>152400</xdr:rowOff>
    </xdr:from>
    <xdr:to>
      <xdr:col>8</xdr:col>
      <xdr:colOff>384697</xdr:colOff>
      <xdr:row>5</xdr:row>
      <xdr:rowOff>121920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CA979E-677D-0EE3-D0FA-52A70FB69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" y="335280"/>
          <a:ext cx="5284357" cy="701040"/>
        </a:xfrm>
        <a:prstGeom prst="rect">
          <a:avLst/>
        </a:prstGeom>
      </xdr:spPr>
    </xdr:pic>
    <xdr:clientData/>
  </xdr:twoCellAnchor>
  <xdr:twoCellAnchor editAs="oneCell">
    <xdr:from>
      <xdr:col>1</xdr:col>
      <xdr:colOff>53341</xdr:colOff>
      <xdr:row>7</xdr:row>
      <xdr:rowOff>121920</xdr:rowOff>
    </xdr:from>
    <xdr:to>
      <xdr:col>2</xdr:col>
      <xdr:colOff>266701</xdr:colOff>
      <xdr:row>9</xdr:row>
      <xdr:rowOff>59123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FA368C-9F7D-2A0F-91A6-700A7BD719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1408"/>
        <a:stretch/>
      </xdr:blipFill>
      <xdr:spPr>
        <a:xfrm>
          <a:off x="662941" y="1402080"/>
          <a:ext cx="929640" cy="318203"/>
        </a:xfrm>
        <a:prstGeom prst="rect">
          <a:avLst/>
        </a:prstGeom>
      </xdr:spPr>
    </xdr:pic>
    <xdr:clientData/>
  </xdr:twoCellAnchor>
  <xdr:twoCellAnchor editAs="oneCell">
    <xdr:from>
      <xdr:col>0</xdr:col>
      <xdr:colOff>373381</xdr:colOff>
      <xdr:row>9</xdr:row>
      <xdr:rowOff>111168</xdr:rowOff>
    </xdr:from>
    <xdr:to>
      <xdr:col>8</xdr:col>
      <xdr:colOff>446927</xdr:colOff>
      <xdr:row>12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418E07-2FBF-277A-34D0-1DBD8E761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3381" y="1757088"/>
          <a:ext cx="5270386" cy="475572"/>
        </a:xfrm>
        <a:prstGeom prst="rect">
          <a:avLst/>
        </a:prstGeom>
      </xdr:spPr>
    </xdr:pic>
    <xdr:clientData/>
  </xdr:twoCellAnchor>
  <xdr:twoCellAnchor editAs="oneCell">
    <xdr:from>
      <xdr:col>3</xdr:col>
      <xdr:colOff>396240</xdr:colOff>
      <xdr:row>12</xdr:row>
      <xdr:rowOff>167038</xdr:rowOff>
    </xdr:from>
    <xdr:to>
      <xdr:col>5</xdr:col>
      <xdr:colOff>541020</xdr:colOff>
      <xdr:row>15</xdr:row>
      <xdr:rowOff>114390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2EEEEC6-0A17-CC85-D25A-36545C100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25040" y="2361598"/>
          <a:ext cx="1363980" cy="495992"/>
        </a:xfrm>
        <a:prstGeom prst="rect">
          <a:avLst/>
        </a:prstGeom>
      </xdr:spPr>
    </xdr:pic>
    <xdr:clientData/>
  </xdr:twoCellAnchor>
  <xdr:twoCellAnchor editAs="oneCell">
    <xdr:from>
      <xdr:col>8</xdr:col>
      <xdr:colOff>205741</xdr:colOff>
      <xdr:row>12</xdr:row>
      <xdr:rowOff>177275</xdr:rowOff>
    </xdr:from>
    <xdr:to>
      <xdr:col>10</xdr:col>
      <xdr:colOff>274321</xdr:colOff>
      <xdr:row>16</xdr:row>
      <xdr:rowOff>89645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7115D5E-3766-1F5D-A417-BBAC4CD2B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95901" y="2387075"/>
          <a:ext cx="1287780" cy="64389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10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B73FFAF-CB15-6AFF-ADB2-F3BDD1309065}"/>
            </a:ext>
          </a:extLst>
        </xdr:cNvPr>
        <xdr:cNvSpPr>
          <a:spLocks noChangeAspect="1" noChangeArrowheads="1"/>
        </xdr:cNvSpPr>
      </xdr:nvSpPr>
      <xdr:spPr bwMode="auto">
        <a:xfrm>
          <a:off x="6309360" y="166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144781</xdr:colOff>
      <xdr:row>16</xdr:row>
      <xdr:rowOff>108142</xdr:rowOff>
    </xdr:from>
    <xdr:to>
      <xdr:col>6</xdr:col>
      <xdr:colOff>106681</xdr:colOff>
      <xdr:row>19</xdr:row>
      <xdr:rowOff>53451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47C6094-763A-F806-B70F-344BA0D70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4381" y="3049462"/>
          <a:ext cx="3116580" cy="49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350520</xdr:colOff>
      <xdr:row>19</xdr:row>
      <xdr:rowOff>126504</xdr:rowOff>
    </xdr:from>
    <xdr:to>
      <xdr:col>6</xdr:col>
      <xdr:colOff>251460</xdr:colOff>
      <xdr:row>20</xdr:row>
      <xdr:rowOff>120055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ACB2B8B-5871-6AD0-B685-CF681622B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0520" y="3616464"/>
          <a:ext cx="3665220" cy="176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3"/>
  <sheetViews>
    <sheetView tabSelected="1" zoomScaleNormal="100" workbookViewId="0">
      <selection activeCell="J20" sqref="J20"/>
    </sheetView>
  </sheetViews>
  <sheetFormatPr baseColWidth="10" defaultColWidth="8.88671875" defaultRowHeight="14.4" x14ac:dyDescent="0.3"/>
  <cols>
    <col min="2" max="2" width="10.44140625" customWidth="1"/>
    <col min="8" max="8" width="12" bestFit="1" customWidth="1"/>
    <col min="12" max="12" width="12" bestFit="1" customWidth="1"/>
  </cols>
  <sheetData>
    <row r="2" spans="2:13" x14ac:dyDescent="0.3">
      <c r="K2" t="s">
        <v>5</v>
      </c>
      <c r="L2">
        <f>3*10^8</f>
        <v>300000000</v>
      </c>
    </row>
    <row r="3" spans="2:13" x14ac:dyDescent="0.3">
      <c r="K3" t="s">
        <v>0</v>
      </c>
      <c r="L3" s="1">
        <v>3.0999999999999999E-3</v>
      </c>
    </row>
    <row r="4" spans="2:13" x14ac:dyDescent="0.3">
      <c r="K4" t="s">
        <v>1</v>
      </c>
      <c r="L4">
        <v>75</v>
      </c>
    </row>
    <row r="5" spans="2:13" x14ac:dyDescent="0.3">
      <c r="K5" t="s">
        <v>2</v>
      </c>
      <c r="L5">
        <f>0.66*L2</f>
        <v>198000000</v>
      </c>
    </row>
    <row r="6" spans="2:13" x14ac:dyDescent="0.3">
      <c r="K6" t="s">
        <v>3</v>
      </c>
      <c r="L6" s="1">
        <v>100000000</v>
      </c>
    </row>
    <row r="7" spans="2:13" x14ac:dyDescent="0.3">
      <c r="K7" s="2" t="s">
        <v>13</v>
      </c>
      <c r="L7">
        <v>11.5</v>
      </c>
    </row>
    <row r="8" spans="2:13" x14ac:dyDescent="0.3">
      <c r="K8" t="s">
        <v>6</v>
      </c>
      <c r="L8">
        <f>120*PI()</f>
        <v>376.99111843077515</v>
      </c>
    </row>
    <row r="9" spans="2:13" ht="15.6" x14ac:dyDescent="0.35">
      <c r="D9" s="5" t="s">
        <v>4</v>
      </c>
      <c r="E9">
        <f>1/((L5/L2)^2)</f>
        <v>2.2956841138659319</v>
      </c>
      <c r="K9" s="3" t="s">
        <v>10</v>
      </c>
      <c r="L9">
        <f>4*PI()*10^(-7)</f>
        <v>1.2566370614359173E-6</v>
      </c>
    </row>
    <row r="10" spans="2:13" x14ac:dyDescent="0.3">
      <c r="K10" s="3" t="s">
        <v>12</v>
      </c>
      <c r="L10">
        <f>10^(-9)/(36*PI())</f>
        <v>8.8419412828830754E-12</v>
      </c>
    </row>
    <row r="14" spans="2:13" x14ac:dyDescent="0.3">
      <c r="B14" t="s">
        <v>8</v>
      </c>
      <c r="C14">
        <f>2*PI()*SQRT(E9)*L4/L8</f>
        <v>1.8939393939393943</v>
      </c>
      <c r="G14" s="4" t="s">
        <v>9</v>
      </c>
      <c r="H14">
        <f>L9*C14/(2*PI())</f>
        <v>3.7878787878787881E-7</v>
      </c>
      <c r="L14" s="4" t="s">
        <v>11</v>
      </c>
      <c r="M14">
        <f>2*PI()*L10*E9/C14</f>
        <v>6.7340067340067317E-11</v>
      </c>
    </row>
    <row r="15" spans="2:13" x14ac:dyDescent="0.3">
      <c r="B15" s="4" t="s">
        <v>7</v>
      </c>
      <c r="C15" s="1">
        <f>L3/EXP(C14)</f>
        <v>4.6648132929260488E-4</v>
      </c>
    </row>
    <row r="22" spans="2:6" ht="13.8" customHeight="1" x14ac:dyDescent="0.3">
      <c r="B22" s="2" t="s">
        <v>15</v>
      </c>
      <c r="C22">
        <f>L7/100</f>
        <v>0.115</v>
      </c>
    </row>
    <row r="23" spans="2:6" ht="16.8" customHeight="1" x14ac:dyDescent="0.3">
      <c r="B23" s="2" t="s">
        <v>14</v>
      </c>
      <c r="C23">
        <f>C22/8.686</f>
        <v>1.323969606262952E-2</v>
      </c>
      <c r="E23" s="4" t="s">
        <v>16</v>
      </c>
      <c r="F23">
        <f>2*C23*L4</f>
        <v>1.9859544093944279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u20191e778 (Espinoza Manrique, Nelho Fabrizio)</cp:lastModifiedBy>
  <dcterms:created xsi:type="dcterms:W3CDTF">2015-06-05T18:19:34Z</dcterms:created>
  <dcterms:modified xsi:type="dcterms:W3CDTF">2024-10-25T19:05:09Z</dcterms:modified>
</cp:coreProperties>
</file>