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Commercial\"/>
    </mc:Choice>
  </mc:AlternateContent>
  <bookViews>
    <workbookView xWindow="0" yWindow="0" windowWidth="20490" windowHeight="8205" firstSheet="3" activeTab="4"/>
  </bookViews>
  <sheets>
    <sheet name="F1_(6-7)" sheetId="1" r:id="rId1"/>
    <sheet name="F3_(16-17)" sheetId="3" r:id="rId2"/>
    <sheet name="F4_(24-25)" sheetId="4" r:id="rId3"/>
    <sheet name="F7_(38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1" i="8" l="1"/>
  <c r="I11" i="8"/>
  <c r="E11" i="8" l="1"/>
  <c r="K11" i="8"/>
  <c r="G11" i="8"/>
  <c r="C11" i="8"/>
  <c r="M5" i="8" l="1"/>
  <c r="M6" i="8"/>
  <c r="M7" i="8"/>
  <c r="M4" i="8"/>
  <c r="K5" i="8"/>
  <c r="K6" i="8"/>
  <c r="K7" i="8"/>
  <c r="K4" i="8"/>
  <c r="F179" i="7" l="1"/>
  <c r="F180" i="7"/>
  <c r="F181" i="7"/>
  <c r="F182" i="7"/>
  <c r="F183" i="7"/>
  <c r="F184" i="7"/>
  <c r="F185" i="7"/>
  <c r="F186" i="7"/>
  <c r="F187" i="7"/>
  <c r="F188" i="7"/>
  <c r="F189" i="7"/>
  <c r="F178" i="7"/>
  <c r="F154" i="7"/>
  <c r="F153" i="7"/>
  <c r="F144" i="7"/>
  <c r="F145" i="7"/>
  <c r="F146" i="7"/>
  <c r="F147" i="7"/>
  <c r="F143" i="7"/>
  <c r="F109" i="7"/>
  <c r="F110" i="7"/>
  <c r="F111" i="7"/>
  <c r="F112" i="7"/>
  <c r="F113" i="7"/>
  <c r="F114" i="7"/>
  <c r="F115" i="7"/>
  <c r="F116" i="7"/>
  <c r="F117" i="7"/>
  <c r="F118" i="7"/>
  <c r="F119" i="7"/>
  <c r="F108" i="7"/>
  <c r="F84" i="7"/>
  <c r="F83" i="7"/>
  <c r="F74" i="7"/>
  <c r="F75" i="7"/>
  <c r="F76" i="7"/>
  <c r="F77" i="7"/>
  <c r="F73" i="7"/>
  <c r="F39" i="7"/>
  <c r="F40" i="7"/>
  <c r="F41" i="7"/>
  <c r="F42" i="7"/>
  <c r="F43" i="7"/>
  <c r="F44" i="7"/>
  <c r="F45" i="7"/>
  <c r="F46" i="7"/>
  <c r="F47" i="7"/>
  <c r="F48" i="7"/>
  <c r="F49" i="7"/>
  <c r="F38" i="7"/>
  <c r="F14" i="7"/>
  <c r="F13" i="7"/>
  <c r="F4" i="7"/>
  <c r="F5" i="7"/>
  <c r="F6" i="7"/>
  <c r="F7" i="7"/>
  <c r="F3" i="7"/>
  <c r="F327" i="4"/>
  <c r="F328" i="4"/>
  <c r="F329" i="4"/>
  <c r="F330" i="4"/>
  <c r="F331" i="4"/>
  <c r="F332" i="4"/>
  <c r="F333" i="4"/>
  <c r="F334" i="4"/>
  <c r="F335" i="4"/>
  <c r="F336" i="4"/>
  <c r="F337" i="4"/>
  <c r="F338" i="4"/>
  <c r="F32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03" i="4"/>
  <c r="F278" i="4"/>
  <c r="F267" i="4"/>
  <c r="F268" i="4"/>
  <c r="F269" i="4"/>
  <c r="F270" i="4"/>
  <c r="F266" i="4"/>
  <c r="F254" i="4"/>
  <c r="F244" i="4"/>
  <c r="F245" i="4"/>
  <c r="F246" i="4"/>
  <c r="F247" i="4"/>
  <c r="F243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83" i="4"/>
  <c r="F158" i="4"/>
  <c r="F147" i="4"/>
  <c r="F148" i="4"/>
  <c r="F149" i="4"/>
  <c r="F150" i="4"/>
  <c r="F146" i="4"/>
  <c r="F134" i="4"/>
  <c r="F124" i="4"/>
  <c r="F125" i="4"/>
  <c r="F126" i="4"/>
  <c r="F127" i="4"/>
  <c r="F123" i="4"/>
  <c r="F87" i="4"/>
  <c r="F88" i="4"/>
  <c r="F89" i="4"/>
  <c r="F90" i="4"/>
  <c r="F91" i="4"/>
  <c r="F92" i="4"/>
  <c r="F93" i="4"/>
  <c r="F94" i="4"/>
  <c r="F95" i="4"/>
  <c r="F96" i="4"/>
  <c r="F97" i="4"/>
  <c r="F98" i="4"/>
  <c r="F86" i="4"/>
  <c r="F64" i="4"/>
  <c r="F65" i="4"/>
  <c r="F66" i="4"/>
  <c r="F67" i="4"/>
  <c r="F68" i="4"/>
  <c r="F69" i="4"/>
  <c r="F70" i="4"/>
  <c r="F71" i="4"/>
  <c r="F72" i="4"/>
  <c r="F73" i="4"/>
  <c r="F74" i="4"/>
  <c r="F75" i="4"/>
  <c r="F63" i="4"/>
  <c r="F38" i="4"/>
  <c r="F27" i="4"/>
  <c r="F28" i="4"/>
  <c r="F29" i="4"/>
  <c r="F30" i="4"/>
  <c r="F26" i="4"/>
  <c r="F14" i="4"/>
  <c r="F3" i="4"/>
  <c r="F4" i="4"/>
  <c r="F5" i="4"/>
  <c r="F6" i="4"/>
  <c r="F7" i="4"/>
  <c r="F305" i="3"/>
  <c r="F306" i="3"/>
  <c r="F307" i="3"/>
  <c r="F308" i="3"/>
  <c r="F309" i="3"/>
  <c r="F310" i="3"/>
  <c r="F311" i="3"/>
  <c r="F312" i="3"/>
  <c r="F313" i="3"/>
  <c r="F314" i="3"/>
  <c r="F315" i="3"/>
  <c r="F304" i="3"/>
  <c r="F284" i="3"/>
  <c r="F285" i="3"/>
  <c r="F286" i="3"/>
  <c r="F287" i="3"/>
  <c r="F288" i="3"/>
  <c r="F289" i="3"/>
  <c r="F290" i="3"/>
  <c r="F291" i="3"/>
  <c r="F292" i="3"/>
  <c r="F293" i="3"/>
  <c r="F294" i="3"/>
  <c r="F283" i="3"/>
  <c r="F259" i="3"/>
  <c r="F258" i="3"/>
  <c r="F249" i="3"/>
  <c r="F250" i="3"/>
  <c r="F251" i="3"/>
  <c r="F252" i="3"/>
  <c r="F248" i="3"/>
  <c r="F238" i="3"/>
  <c r="F237" i="3"/>
  <c r="F228" i="3"/>
  <c r="F229" i="3"/>
  <c r="F230" i="3"/>
  <c r="F231" i="3"/>
  <c r="F227" i="3"/>
  <c r="F193" i="3"/>
  <c r="F194" i="3"/>
  <c r="F195" i="3"/>
  <c r="F196" i="3"/>
  <c r="F197" i="3"/>
  <c r="F198" i="3"/>
  <c r="F199" i="3"/>
  <c r="F200" i="3"/>
  <c r="F201" i="3"/>
  <c r="F202" i="3"/>
  <c r="F203" i="3"/>
  <c r="F19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47" i="3" l="1"/>
  <c r="F146" i="3"/>
  <c r="F137" i="3"/>
  <c r="F138" i="3"/>
  <c r="F139" i="3"/>
  <c r="F140" i="3"/>
  <c r="F136" i="3"/>
  <c r="F126" i="3"/>
  <c r="F125" i="3"/>
  <c r="F116" i="3"/>
  <c r="F117" i="3"/>
  <c r="F118" i="3"/>
  <c r="F119" i="3"/>
  <c r="F115" i="3"/>
  <c r="F81" i="3"/>
  <c r="F82" i="3"/>
  <c r="F83" i="3"/>
  <c r="F84" i="3"/>
  <c r="F85" i="3"/>
  <c r="F86" i="3"/>
  <c r="F87" i="3"/>
  <c r="F88" i="3"/>
  <c r="F89" i="3"/>
  <c r="F90" i="3"/>
  <c r="F91" i="3"/>
  <c r="F80" i="3"/>
  <c r="F60" i="3"/>
  <c r="F61" i="3"/>
  <c r="F62" i="3"/>
  <c r="F63" i="3"/>
  <c r="F64" i="3"/>
  <c r="F65" i="3"/>
  <c r="F66" i="3"/>
  <c r="F67" i="3"/>
  <c r="F68" i="3"/>
  <c r="F69" i="3"/>
  <c r="F70" i="3"/>
  <c r="F59" i="3"/>
  <c r="F35" i="3"/>
  <c r="F34" i="3"/>
  <c r="F25" i="3"/>
  <c r="F26" i="3"/>
  <c r="F27" i="3"/>
  <c r="F28" i="3"/>
  <c r="F24" i="3"/>
  <c r="F14" i="3"/>
  <c r="F13" i="3"/>
  <c r="F4" i="3"/>
  <c r="F5" i="3"/>
  <c r="F6" i="3"/>
  <c r="F7" i="3"/>
  <c r="F3" i="3"/>
  <c r="F303" i="1"/>
  <c r="F304" i="1"/>
  <c r="F305" i="1"/>
  <c r="F306" i="1"/>
  <c r="F307" i="1"/>
  <c r="F308" i="1"/>
  <c r="F309" i="1"/>
  <c r="F310" i="1"/>
  <c r="F311" i="1"/>
  <c r="F312" i="1"/>
  <c r="F313" i="1"/>
  <c r="F302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57" i="1"/>
  <c r="F256" i="1"/>
  <c r="F247" i="1"/>
  <c r="F248" i="1"/>
  <c r="F249" i="1"/>
  <c r="F250" i="1"/>
  <c r="F246" i="1"/>
  <c r="F236" i="1"/>
  <c r="F235" i="1"/>
  <c r="F226" i="1"/>
  <c r="F227" i="1"/>
  <c r="F228" i="1"/>
  <c r="F229" i="1"/>
  <c r="F225" i="1"/>
  <c r="F191" i="1"/>
  <c r="F192" i="1"/>
  <c r="F193" i="1"/>
  <c r="F194" i="1"/>
  <c r="F195" i="1"/>
  <c r="F196" i="1"/>
  <c r="F197" i="1"/>
  <c r="F198" i="1"/>
  <c r="F199" i="1"/>
  <c r="F200" i="1"/>
  <c r="F201" i="1"/>
  <c r="F190" i="1"/>
  <c r="F170" i="1"/>
  <c r="F171" i="1"/>
  <c r="F172" i="1"/>
  <c r="F173" i="1"/>
  <c r="F174" i="1"/>
  <c r="F175" i="1"/>
  <c r="F176" i="1"/>
  <c r="F177" i="1"/>
  <c r="F178" i="1"/>
  <c r="F179" i="1"/>
  <c r="F180" i="1"/>
  <c r="F169" i="1"/>
  <c r="F145" i="1"/>
  <c r="F144" i="1"/>
  <c r="F135" i="1"/>
  <c r="F136" i="1"/>
  <c r="F137" i="1"/>
  <c r="F138" i="1"/>
  <c r="F134" i="1"/>
  <c r="F124" i="1"/>
  <c r="F123" i="1"/>
  <c r="F114" i="1"/>
  <c r="F115" i="1"/>
  <c r="F116" i="1"/>
  <c r="F117" i="1"/>
  <c r="F113" i="1"/>
  <c r="F80" i="1"/>
  <c r="F81" i="1"/>
  <c r="F82" i="1"/>
  <c r="F83" i="1"/>
  <c r="F84" i="1"/>
  <c r="F85" i="1"/>
  <c r="F86" i="1"/>
  <c r="F87" i="1"/>
  <c r="F88" i="1"/>
  <c r="F89" i="1"/>
  <c r="F90" i="1"/>
  <c r="F79" i="1"/>
  <c r="F59" i="1"/>
  <c r="F60" i="1"/>
  <c r="F61" i="1"/>
  <c r="F62" i="1"/>
  <c r="F63" i="1"/>
  <c r="F64" i="1"/>
  <c r="F65" i="1"/>
  <c r="F66" i="1"/>
  <c r="F67" i="1"/>
  <c r="F68" i="1"/>
  <c r="F69" i="1"/>
  <c r="F58" i="1"/>
  <c r="F35" i="1"/>
  <c r="F34" i="1"/>
  <c r="F25" i="1"/>
  <c r="F26" i="1"/>
  <c r="F27" i="1"/>
  <c r="F28" i="1"/>
  <c r="F24" i="1"/>
  <c r="F14" i="1"/>
  <c r="F13" i="1"/>
  <c r="F3" i="1"/>
  <c r="F4" i="1"/>
  <c r="F5" i="1"/>
  <c r="F6" i="1"/>
  <c r="F7" i="1"/>
  <c r="M8" i="8" l="1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8" i="8"/>
  <c r="E10" i="8" s="1"/>
  <c r="E12" i="8" s="1"/>
  <c r="C8" i="8"/>
  <c r="B199" i="7"/>
  <c r="B200" i="7" s="1"/>
  <c r="I196" i="7"/>
  <c r="I195" i="7"/>
  <c r="I194" i="7"/>
  <c r="I193" i="7"/>
  <c r="I192" i="7"/>
  <c r="I191" i="7"/>
  <c r="I190" i="7"/>
  <c r="G189" i="7"/>
  <c r="I189" i="7" s="1"/>
  <c r="G188" i="7"/>
  <c r="I188" i="7" s="1"/>
  <c r="G187" i="7"/>
  <c r="I187" i="7" s="1"/>
  <c r="G186" i="7"/>
  <c r="I186" i="7" s="1"/>
  <c r="G185" i="7"/>
  <c r="I185" i="7" s="1"/>
  <c r="G184" i="7"/>
  <c r="I184" i="7" s="1"/>
  <c r="G183" i="7"/>
  <c r="I183" i="7" s="1"/>
  <c r="G182" i="7"/>
  <c r="I182" i="7" s="1"/>
  <c r="G181" i="7"/>
  <c r="I181" i="7" s="1"/>
  <c r="G180" i="7"/>
  <c r="I180" i="7" s="1"/>
  <c r="G179" i="7"/>
  <c r="I179" i="7" s="1"/>
  <c r="G178" i="7"/>
  <c r="I178" i="7" s="1"/>
  <c r="I197" i="7" s="1"/>
  <c r="B164" i="7"/>
  <c r="B165" i="7" s="1"/>
  <c r="I161" i="7"/>
  <c r="I160" i="7"/>
  <c r="I159" i="7"/>
  <c r="I158" i="7"/>
  <c r="I157" i="7"/>
  <c r="I156" i="7"/>
  <c r="I155" i="7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B129" i="7"/>
  <c r="B130" i="7" s="1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B94" i="7"/>
  <c r="B95" i="7" s="1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B59" i="7"/>
  <c r="B60" i="7" s="1"/>
  <c r="I56" i="7"/>
  <c r="I55" i="7"/>
  <c r="I54" i="7"/>
  <c r="I53" i="7"/>
  <c r="I52" i="7"/>
  <c r="I51" i="7"/>
  <c r="I50" i="7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B24" i="7"/>
  <c r="B25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B349" i="4"/>
  <c r="B350" i="4" s="1"/>
  <c r="I346" i="4"/>
  <c r="I345" i="4"/>
  <c r="I344" i="4"/>
  <c r="I343" i="4"/>
  <c r="I342" i="4"/>
  <c r="I341" i="4"/>
  <c r="I340" i="4"/>
  <c r="I339" i="4"/>
  <c r="G327" i="4"/>
  <c r="I327" i="4" s="1"/>
  <c r="G326" i="4"/>
  <c r="I326" i="4" s="1"/>
  <c r="I323" i="4"/>
  <c r="I322" i="4"/>
  <c r="I321" i="4"/>
  <c r="I320" i="4"/>
  <c r="I319" i="4"/>
  <c r="I318" i="4"/>
  <c r="I317" i="4"/>
  <c r="I316" i="4"/>
  <c r="G304" i="4"/>
  <c r="I304" i="4" s="1"/>
  <c r="G303" i="4"/>
  <c r="I303" i="4" s="1"/>
  <c r="B289" i="4"/>
  <c r="B290" i="4" s="1"/>
  <c r="I286" i="4"/>
  <c r="I285" i="4"/>
  <c r="I284" i="4"/>
  <c r="I283" i="4"/>
  <c r="I282" i="4"/>
  <c r="I281" i="4"/>
  <c r="I280" i="4"/>
  <c r="I279" i="4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3" i="4"/>
  <c r="I262" i="4"/>
  <c r="I261" i="4"/>
  <c r="I260" i="4"/>
  <c r="I259" i="4"/>
  <c r="I258" i="4"/>
  <c r="I257" i="4"/>
  <c r="I256" i="4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B229" i="4"/>
  <c r="B230" i="4" s="1"/>
  <c r="I226" i="4"/>
  <c r="I225" i="4"/>
  <c r="I224" i="4"/>
  <c r="I223" i="4"/>
  <c r="I222" i="4"/>
  <c r="I221" i="4"/>
  <c r="I220" i="4"/>
  <c r="I219" i="4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3" i="4"/>
  <c r="I202" i="4"/>
  <c r="I201" i="4"/>
  <c r="I200" i="4"/>
  <c r="I199" i="4"/>
  <c r="I198" i="4"/>
  <c r="I197" i="4"/>
  <c r="I196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B169" i="4"/>
  <c r="B170" i="4" s="1"/>
  <c r="I166" i="4"/>
  <c r="I165" i="4"/>
  <c r="I164" i="4"/>
  <c r="I163" i="4"/>
  <c r="I162" i="4"/>
  <c r="I161" i="4"/>
  <c r="I160" i="4"/>
  <c r="I159" i="4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I143" i="4"/>
  <c r="I142" i="4"/>
  <c r="I141" i="4"/>
  <c r="I140" i="4"/>
  <c r="I139" i="4"/>
  <c r="I138" i="4"/>
  <c r="I137" i="4"/>
  <c r="I136" i="4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B109" i="4"/>
  <c r="B110" i="4" s="1"/>
  <c r="I106" i="4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3" i="4"/>
  <c r="I82" i="4"/>
  <c r="I81" i="4"/>
  <c r="I80" i="4"/>
  <c r="I79" i="4"/>
  <c r="I78" i="4"/>
  <c r="I77" i="4"/>
  <c r="I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B49" i="4"/>
  <c r="B50" i="4" s="1"/>
  <c r="I46" i="4"/>
  <c r="I45" i="4"/>
  <c r="I44" i="4"/>
  <c r="I43" i="4"/>
  <c r="I42" i="4"/>
  <c r="I41" i="4"/>
  <c r="I40" i="4"/>
  <c r="I39" i="4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B325" i="3"/>
  <c r="B326" i="3" s="1"/>
  <c r="I322" i="3"/>
  <c r="I321" i="3"/>
  <c r="I320" i="3"/>
  <c r="I319" i="3"/>
  <c r="I318" i="3"/>
  <c r="I317" i="3"/>
  <c r="I316" i="3"/>
  <c r="G315" i="3"/>
  <c r="I315" i="3" s="1"/>
  <c r="G314" i="3"/>
  <c r="I314" i="3" s="1"/>
  <c r="G313" i="3"/>
  <c r="I313" i="3" s="1"/>
  <c r="G312" i="3"/>
  <c r="I312" i="3" s="1"/>
  <c r="G311" i="3"/>
  <c r="I311" i="3" s="1"/>
  <c r="G310" i="3"/>
  <c r="I310" i="3" s="1"/>
  <c r="G309" i="3"/>
  <c r="I309" i="3" s="1"/>
  <c r="G308" i="3"/>
  <c r="I308" i="3" s="1"/>
  <c r="G307" i="3"/>
  <c r="I307" i="3" s="1"/>
  <c r="G306" i="3"/>
  <c r="I306" i="3" s="1"/>
  <c r="G305" i="3"/>
  <c r="G304" i="3"/>
  <c r="I304" i="3" s="1"/>
  <c r="I301" i="3"/>
  <c r="I300" i="3"/>
  <c r="I299" i="3"/>
  <c r="I298" i="3"/>
  <c r="I297" i="3"/>
  <c r="I296" i="3"/>
  <c r="I295" i="3"/>
  <c r="G294" i="3"/>
  <c r="I294" i="3" s="1"/>
  <c r="G293" i="3"/>
  <c r="I293" i="3" s="1"/>
  <c r="G292" i="3"/>
  <c r="I292" i="3" s="1"/>
  <c r="G291" i="3"/>
  <c r="I291" i="3" s="1"/>
  <c r="G290" i="3"/>
  <c r="I290" i="3" s="1"/>
  <c r="G289" i="3"/>
  <c r="I289" i="3" s="1"/>
  <c r="G288" i="3"/>
  <c r="I288" i="3" s="1"/>
  <c r="G287" i="3"/>
  <c r="I287" i="3" s="1"/>
  <c r="G286" i="3"/>
  <c r="I286" i="3" s="1"/>
  <c r="G285" i="3"/>
  <c r="I285" i="3" s="1"/>
  <c r="G284" i="3"/>
  <c r="I284" i="3" s="1"/>
  <c r="G283" i="3"/>
  <c r="I283" i="3" s="1"/>
  <c r="B269" i="3"/>
  <c r="B270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B213" i="3"/>
  <c r="B214" i="3" s="1"/>
  <c r="I210" i="3"/>
  <c r="I209" i="3"/>
  <c r="I208" i="3"/>
  <c r="I207" i="3"/>
  <c r="I206" i="3"/>
  <c r="I205" i="3"/>
  <c r="I204" i="3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G192" i="3"/>
  <c r="I192" i="3" s="1"/>
  <c r="I189" i="3"/>
  <c r="I188" i="3"/>
  <c r="I187" i="3"/>
  <c r="I186" i="3"/>
  <c r="I185" i="3"/>
  <c r="I184" i="3"/>
  <c r="I183" i="3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B157" i="3"/>
  <c r="B158" i="3" s="1"/>
  <c r="I154" i="3"/>
  <c r="I153" i="3"/>
  <c r="I152" i="3"/>
  <c r="I151" i="3"/>
  <c r="I150" i="3"/>
  <c r="I149" i="3"/>
  <c r="I148" i="3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G136" i="3"/>
  <c r="I136" i="3" s="1"/>
  <c r="I133" i="3"/>
  <c r="I132" i="3"/>
  <c r="I131" i="3"/>
  <c r="I130" i="3"/>
  <c r="I129" i="3"/>
  <c r="I128" i="3"/>
  <c r="I127" i="3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B101" i="3"/>
  <c r="B102" i="3" s="1"/>
  <c r="I98" i="3"/>
  <c r="I97" i="3"/>
  <c r="I96" i="3"/>
  <c r="I95" i="3"/>
  <c r="I94" i="3"/>
  <c r="I93" i="3"/>
  <c r="I92" i="3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I77" i="3"/>
  <c r="I76" i="3"/>
  <c r="I75" i="3"/>
  <c r="I74" i="3"/>
  <c r="I73" i="3"/>
  <c r="I72" i="3"/>
  <c r="I71" i="3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B45" i="3"/>
  <c r="B46" i="3" s="1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G24" i="3"/>
  <c r="I24" i="3" s="1"/>
  <c r="I21" i="3"/>
  <c r="I20" i="3"/>
  <c r="I19" i="3"/>
  <c r="I18" i="3"/>
  <c r="I17" i="3"/>
  <c r="I16" i="3"/>
  <c r="I15" i="3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B323" i="1"/>
  <c r="B324" i="1" s="1"/>
  <c r="I320" i="1"/>
  <c r="I319" i="1"/>
  <c r="I318" i="1"/>
  <c r="I317" i="1"/>
  <c r="I316" i="1"/>
  <c r="I315" i="1"/>
  <c r="I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G302" i="1"/>
  <c r="I302" i="1" s="1"/>
  <c r="I299" i="1"/>
  <c r="I298" i="1"/>
  <c r="I297" i="1"/>
  <c r="I296" i="1"/>
  <c r="I295" i="1"/>
  <c r="I294" i="1"/>
  <c r="I293" i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B267" i="1"/>
  <c r="B268" i="1" s="1"/>
  <c r="I264" i="1"/>
  <c r="I263" i="1"/>
  <c r="I262" i="1"/>
  <c r="I261" i="1"/>
  <c r="I260" i="1"/>
  <c r="I259" i="1"/>
  <c r="I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G246" i="1"/>
  <c r="I246" i="1" s="1"/>
  <c r="I243" i="1"/>
  <c r="I242" i="1"/>
  <c r="I241" i="1"/>
  <c r="I240" i="1"/>
  <c r="I239" i="1"/>
  <c r="I238" i="1"/>
  <c r="I237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B211" i="1"/>
  <c r="B212" i="1" s="1"/>
  <c r="I208" i="1"/>
  <c r="I207" i="1"/>
  <c r="I206" i="1"/>
  <c r="I205" i="1"/>
  <c r="I204" i="1"/>
  <c r="I203" i="1"/>
  <c r="I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G190" i="1"/>
  <c r="I190" i="1" s="1"/>
  <c r="I187" i="1"/>
  <c r="I186" i="1"/>
  <c r="I185" i="1"/>
  <c r="I184" i="1"/>
  <c r="I183" i="1"/>
  <c r="I182" i="1"/>
  <c r="I181" i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B155" i="1"/>
  <c r="B156" i="1" s="1"/>
  <c r="I152" i="1"/>
  <c r="I151" i="1"/>
  <c r="I150" i="1"/>
  <c r="I149" i="1"/>
  <c r="I148" i="1"/>
  <c r="I147" i="1"/>
  <c r="I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G134" i="1"/>
  <c r="I134" i="1" s="1"/>
  <c r="I131" i="1"/>
  <c r="I130" i="1"/>
  <c r="I129" i="1"/>
  <c r="I128" i="1"/>
  <c r="I127" i="1"/>
  <c r="I126" i="1"/>
  <c r="I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B100" i="1"/>
  <c r="B101" i="1" s="1"/>
  <c r="I97" i="1"/>
  <c r="I96" i="1"/>
  <c r="I95" i="1"/>
  <c r="I94" i="1"/>
  <c r="I93" i="1"/>
  <c r="I92" i="1"/>
  <c r="I91" i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G79" i="1"/>
  <c r="I79" i="1" s="1"/>
  <c r="I76" i="1"/>
  <c r="I75" i="1"/>
  <c r="I74" i="1"/>
  <c r="I73" i="1"/>
  <c r="I72" i="1"/>
  <c r="I71" i="1"/>
  <c r="I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B45" i="1"/>
  <c r="B46" i="1" s="1"/>
  <c r="I42" i="1"/>
  <c r="I41" i="1"/>
  <c r="I40" i="1"/>
  <c r="I39" i="1"/>
  <c r="I38" i="1"/>
  <c r="I37" i="1"/>
  <c r="I36" i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I21" i="1"/>
  <c r="I20" i="1"/>
  <c r="I19" i="1"/>
  <c r="I18" i="1"/>
  <c r="I17" i="1"/>
  <c r="I16" i="1"/>
  <c r="I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C10" i="8" l="1"/>
  <c r="C12" i="8" s="1"/>
  <c r="G300" i="1"/>
  <c r="M300" i="1" s="1"/>
  <c r="G209" i="1"/>
  <c r="M209" i="1" s="1"/>
  <c r="G132" i="1"/>
  <c r="M132" i="1" s="1"/>
  <c r="G98" i="1"/>
  <c r="M98" i="1" s="1"/>
  <c r="G43" i="1"/>
  <c r="M43" i="1" s="1"/>
  <c r="G323" i="3"/>
  <c r="M323" i="3" s="1"/>
  <c r="G47" i="4"/>
  <c r="M47" i="4" s="1"/>
  <c r="G328" i="4"/>
  <c r="I328" i="4" s="1"/>
  <c r="G305" i="4"/>
  <c r="I305" i="4" s="1"/>
  <c r="G127" i="7"/>
  <c r="M127" i="7" s="1"/>
  <c r="G92" i="7"/>
  <c r="M92" i="7" s="1"/>
  <c r="I73" i="7"/>
  <c r="I92" i="7" s="1"/>
  <c r="G22" i="7"/>
  <c r="M22" i="7" s="1"/>
  <c r="I3" i="7"/>
  <c r="I22" i="7" s="1"/>
  <c r="G287" i="4"/>
  <c r="M287" i="4" s="1"/>
  <c r="G264" i="4"/>
  <c r="M264" i="4" s="1"/>
  <c r="G227" i="4"/>
  <c r="M227" i="4" s="1"/>
  <c r="I206" i="4"/>
  <c r="I227" i="4" s="1"/>
  <c r="G204" i="4"/>
  <c r="M204" i="4" s="1"/>
  <c r="I183" i="4"/>
  <c r="I204" i="4" s="1"/>
  <c r="L204" i="4" s="1"/>
  <c r="I144" i="4"/>
  <c r="N144" i="4" s="1"/>
  <c r="I26" i="4"/>
  <c r="I47" i="4" s="1"/>
  <c r="G24" i="4"/>
  <c r="M24" i="4" s="1"/>
  <c r="I3" i="4"/>
  <c r="I24" i="4" s="1"/>
  <c r="I305" i="3"/>
  <c r="I323" i="3" s="1"/>
  <c r="G211" i="3"/>
  <c r="M211" i="3" s="1"/>
  <c r="I190" i="3"/>
  <c r="L190" i="3" s="1"/>
  <c r="G155" i="3"/>
  <c r="M155" i="3" s="1"/>
  <c r="I134" i="3"/>
  <c r="N134" i="3" s="1"/>
  <c r="G99" i="3"/>
  <c r="M99" i="3" s="1"/>
  <c r="I78" i="3"/>
  <c r="N78" i="3" s="1"/>
  <c r="G43" i="3"/>
  <c r="M43" i="3" s="1"/>
  <c r="I22" i="3"/>
  <c r="N22" i="3" s="1"/>
  <c r="G321" i="1"/>
  <c r="M321" i="1" s="1"/>
  <c r="G265" i="1"/>
  <c r="M265" i="1" s="1"/>
  <c r="I244" i="1"/>
  <c r="L244" i="1" s="1"/>
  <c r="G244" i="1"/>
  <c r="M244" i="1" s="1"/>
  <c r="I188" i="1"/>
  <c r="G188" i="1"/>
  <c r="M188" i="1" s="1"/>
  <c r="G153" i="1"/>
  <c r="M153" i="1" s="1"/>
  <c r="I77" i="1"/>
  <c r="L77" i="1" s="1"/>
  <c r="G77" i="1"/>
  <c r="M77" i="1" s="1"/>
  <c r="I22" i="1"/>
  <c r="N22" i="1" s="1"/>
  <c r="G22" i="1"/>
  <c r="M22" i="1" s="1"/>
  <c r="I132" i="1"/>
  <c r="I25" i="1"/>
  <c r="I43" i="1" s="1"/>
  <c r="I80" i="1"/>
  <c r="I98" i="1" s="1"/>
  <c r="I135" i="1"/>
  <c r="I153" i="1" s="1"/>
  <c r="I191" i="1"/>
  <c r="I209" i="1" s="1"/>
  <c r="I247" i="1"/>
  <c r="I265" i="1" s="1"/>
  <c r="I303" i="1"/>
  <c r="I321" i="1" s="1"/>
  <c r="I281" i="1"/>
  <c r="I300" i="1" s="1"/>
  <c r="I246" i="3"/>
  <c r="G246" i="3"/>
  <c r="M246" i="3" s="1"/>
  <c r="G22" i="3"/>
  <c r="M22" i="3" s="1"/>
  <c r="G78" i="3"/>
  <c r="M78" i="3" s="1"/>
  <c r="G134" i="3"/>
  <c r="M134" i="3" s="1"/>
  <c r="G190" i="3"/>
  <c r="M190" i="3" s="1"/>
  <c r="I267" i="3"/>
  <c r="I25" i="3"/>
  <c r="I43" i="3" s="1"/>
  <c r="I81" i="3"/>
  <c r="I99" i="3" s="1"/>
  <c r="I137" i="3"/>
  <c r="I155" i="3" s="1"/>
  <c r="I193" i="3"/>
  <c r="I211" i="3" s="1"/>
  <c r="G267" i="3"/>
  <c r="M267" i="3" s="1"/>
  <c r="I302" i="3"/>
  <c r="G107" i="4"/>
  <c r="M107" i="4" s="1"/>
  <c r="I86" i="4"/>
  <c r="I107" i="4" s="1"/>
  <c r="G302" i="3"/>
  <c r="M302" i="3" s="1"/>
  <c r="G84" i="4"/>
  <c r="M84" i="4" s="1"/>
  <c r="I84" i="4"/>
  <c r="I167" i="4"/>
  <c r="G144" i="4"/>
  <c r="M144" i="4" s="1"/>
  <c r="G167" i="4"/>
  <c r="M167" i="4" s="1"/>
  <c r="I243" i="4"/>
  <c r="I264" i="4" s="1"/>
  <c r="I266" i="4"/>
  <c r="I287" i="4" s="1"/>
  <c r="N197" i="7"/>
  <c r="G57" i="7"/>
  <c r="M57" i="7" s="1"/>
  <c r="I108" i="7"/>
  <c r="I127" i="7" s="1"/>
  <c r="I162" i="7"/>
  <c r="I38" i="7"/>
  <c r="I57" i="7" s="1"/>
  <c r="L197" i="7"/>
  <c r="G162" i="7"/>
  <c r="M162" i="7" s="1"/>
  <c r="G197" i="7"/>
  <c r="M197" i="7" s="1"/>
  <c r="N204" i="4" l="1"/>
  <c r="L144" i="4"/>
  <c r="N190" i="3"/>
  <c r="L78" i="3"/>
  <c r="L22" i="1"/>
  <c r="J188" i="1"/>
  <c r="J22" i="1"/>
  <c r="M322" i="1"/>
  <c r="B325" i="1" s="1"/>
  <c r="B326" i="1" s="1"/>
  <c r="N244" i="1"/>
  <c r="L188" i="1"/>
  <c r="N188" i="1"/>
  <c r="J77" i="1"/>
  <c r="N77" i="1"/>
  <c r="M99" i="1"/>
  <c r="B102" i="1" s="1"/>
  <c r="B103" i="1" s="1"/>
  <c r="M44" i="1"/>
  <c r="B47" i="1" s="1"/>
  <c r="B48" i="1" s="1"/>
  <c r="L134" i="3"/>
  <c r="L22" i="3"/>
  <c r="J227" i="4"/>
  <c r="J204" i="4"/>
  <c r="L227" i="4"/>
  <c r="N227" i="4"/>
  <c r="M228" i="4"/>
  <c r="B231" i="4" s="1"/>
  <c r="B232" i="4" s="1"/>
  <c r="M108" i="4"/>
  <c r="B111" i="4" s="1"/>
  <c r="B112" i="4" s="1"/>
  <c r="G329" i="4"/>
  <c r="G306" i="4"/>
  <c r="I306" i="4" s="1"/>
  <c r="J92" i="7"/>
  <c r="L92" i="7"/>
  <c r="N92" i="7"/>
  <c r="M58" i="7"/>
  <c r="B61" i="7" s="1"/>
  <c r="B62" i="7" s="1"/>
  <c r="M128" i="7"/>
  <c r="B131" i="7" s="1"/>
  <c r="B132" i="7" s="1"/>
  <c r="M23" i="7"/>
  <c r="B26" i="7" s="1"/>
  <c r="B27" i="7" s="1"/>
  <c r="M288" i="4"/>
  <c r="B291" i="4" s="1"/>
  <c r="B292" i="4" s="1"/>
  <c r="M168" i="4"/>
  <c r="B171" i="4" s="1"/>
  <c r="B172" i="4" s="1"/>
  <c r="M48" i="4"/>
  <c r="B51" i="4" s="1"/>
  <c r="B52" i="4" s="1"/>
  <c r="M44" i="3"/>
  <c r="B47" i="3" s="1"/>
  <c r="B48" i="3" s="1"/>
  <c r="J244" i="1"/>
  <c r="M266" i="1"/>
  <c r="B269" i="1" s="1"/>
  <c r="B270" i="1" s="1"/>
  <c r="M210" i="1"/>
  <c r="B213" i="1" s="1"/>
  <c r="B214" i="1" s="1"/>
  <c r="M154" i="1"/>
  <c r="B157" i="1" s="1"/>
  <c r="B158" i="1" s="1"/>
  <c r="N211" i="3"/>
  <c r="L211" i="3"/>
  <c r="J211" i="3"/>
  <c r="N99" i="3"/>
  <c r="L99" i="3"/>
  <c r="L100" i="3" s="1"/>
  <c r="B109" i="3" s="1"/>
  <c r="J99" i="3"/>
  <c r="N155" i="3"/>
  <c r="N156" i="3" s="1"/>
  <c r="L155" i="3"/>
  <c r="J155" i="3"/>
  <c r="N43" i="3"/>
  <c r="L43" i="3"/>
  <c r="J43" i="3"/>
  <c r="L321" i="1"/>
  <c r="J321" i="1"/>
  <c r="N321" i="1"/>
  <c r="L265" i="1"/>
  <c r="J265" i="1"/>
  <c r="N265" i="1"/>
  <c r="L209" i="1"/>
  <c r="J209" i="1"/>
  <c r="N209" i="1"/>
  <c r="L153" i="1"/>
  <c r="J153" i="1"/>
  <c r="N153" i="1"/>
  <c r="L98" i="1"/>
  <c r="J98" i="1"/>
  <c r="N98" i="1"/>
  <c r="L43" i="1"/>
  <c r="J43" i="1"/>
  <c r="N43" i="1"/>
  <c r="N44" i="1" s="1"/>
  <c r="L57" i="7"/>
  <c r="N57" i="7"/>
  <c r="J57" i="7"/>
  <c r="N22" i="7"/>
  <c r="L22" i="7"/>
  <c r="J22" i="7"/>
  <c r="N84" i="4"/>
  <c r="L84" i="4"/>
  <c r="J84" i="4"/>
  <c r="N323" i="3"/>
  <c r="L323" i="3"/>
  <c r="J323" i="3"/>
  <c r="M324" i="3"/>
  <c r="B327" i="3" s="1"/>
  <c r="B328" i="3" s="1"/>
  <c r="J190" i="3"/>
  <c r="J78" i="3"/>
  <c r="J162" i="7"/>
  <c r="N162" i="7"/>
  <c r="L162" i="7"/>
  <c r="M163" i="7"/>
  <c r="B166" i="7" s="1"/>
  <c r="B167" i="7" s="1"/>
  <c r="J197" i="7"/>
  <c r="J287" i="4"/>
  <c r="N287" i="4"/>
  <c r="L287" i="4"/>
  <c r="N47" i="4"/>
  <c r="L47" i="4"/>
  <c r="J47" i="4"/>
  <c r="J302" i="3"/>
  <c r="N302" i="3"/>
  <c r="L302" i="3"/>
  <c r="N267" i="3"/>
  <c r="J267" i="3"/>
  <c r="L267" i="3"/>
  <c r="M212" i="3"/>
  <c r="B215" i="3" s="1"/>
  <c r="B216" i="3" s="1"/>
  <c r="M100" i="3"/>
  <c r="B103" i="3" s="1"/>
  <c r="B104" i="3" s="1"/>
  <c r="J134" i="3"/>
  <c r="L132" i="1"/>
  <c r="J132" i="1"/>
  <c r="N132" i="1"/>
  <c r="J127" i="7"/>
  <c r="N127" i="7"/>
  <c r="L127" i="7"/>
  <c r="N264" i="4"/>
  <c r="L264" i="4"/>
  <c r="J264" i="4"/>
  <c r="L167" i="4"/>
  <c r="J167" i="4"/>
  <c r="N167" i="4"/>
  <c r="N107" i="4"/>
  <c r="L107" i="4"/>
  <c r="J107" i="4"/>
  <c r="L24" i="4"/>
  <c r="J24" i="4"/>
  <c r="N24" i="4"/>
  <c r="L300" i="1"/>
  <c r="J300" i="1"/>
  <c r="N300" i="1"/>
  <c r="M93" i="7"/>
  <c r="B96" i="7" s="1"/>
  <c r="B97" i="7" s="1"/>
  <c r="M198" i="7"/>
  <c r="B201" i="7" s="1"/>
  <c r="B202" i="7" s="1"/>
  <c r="J144" i="4"/>
  <c r="M268" i="3"/>
  <c r="B271" i="3" s="1"/>
  <c r="B272" i="3" s="1"/>
  <c r="M156" i="3"/>
  <c r="B159" i="3" s="1"/>
  <c r="B160" i="3" s="1"/>
  <c r="L246" i="3"/>
  <c r="J246" i="3"/>
  <c r="N246" i="3"/>
  <c r="J22" i="3"/>
  <c r="B110" i="3" l="1"/>
  <c r="Q3" i="3"/>
  <c r="N268" i="3"/>
  <c r="B273" i="3" s="1"/>
  <c r="B274" i="3" s="1"/>
  <c r="N168" i="4"/>
  <c r="B175" i="4" s="1"/>
  <c r="B176" i="4" s="1"/>
  <c r="L228" i="4"/>
  <c r="B237" i="4" s="1"/>
  <c r="N228" i="4"/>
  <c r="B235" i="4" s="1"/>
  <c r="B236" i="4" s="1"/>
  <c r="I329" i="4"/>
  <c r="G307" i="4"/>
  <c r="G330" i="4"/>
  <c r="I330" i="4" s="1"/>
  <c r="N58" i="7"/>
  <c r="B63" i="7" s="1"/>
  <c r="B64" i="7" s="1"/>
  <c r="L58" i="7"/>
  <c r="B67" i="7" s="1"/>
  <c r="N23" i="7"/>
  <c r="B28" i="7" s="1"/>
  <c r="B29" i="7" s="1"/>
  <c r="L23" i="7"/>
  <c r="B32" i="7" s="1"/>
  <c r="L168" i="4"/>
  <c r="B177" i="4" s="1"/>
  <c r="L108" i="4"/>
  <c r="B117" i="4" s="1"/>
  <c r="N108" i="4"/>
  <c r="B113" i="4" s="1"/>
  <c r="B114" i="4" s="1"/>
  <c r="L268" i="3"/>
  <c r="B277" i="3" s="1"/>
  <c r="L212" i="3"/>
  <c r="B221" i="3" s="1"/>
  <c r="N212" i="3"/>
  <c r="B219" i="3" s="1"/>
  <c r="B220" i="3" s="1"/>
  <c r="L156" i="3"/>
  <c r="B165" i="3" s="1"/>
  <c r="N100" i="3"/>
  <c r="B107" i="3" s="1"/>
  <c r="B108" i="3" s="1"/>
  <c r="L99" i="1"/>
  <c r="B108" i="1" s="1"/>
  <c r="N154" i="1"/>
  <c r="L322" i="1"/>
  <c r="B331" i="1" s="1"/>
  <c r="L44" i="3"/>
  <c r="B53" i="3" s="1"/>
  <c r="L324" i="3"/>
  <c r="B333" i="3" s="1"/>
  <c r="N48" i="4"/>
  <c r="N93" i="7"/>
  <c r="N128" i="7"/>
  <c r="N198" i="7"/>
  <c r="N99" i="1"/>
  <c r="L266" i="1"/>
  <c r="B275" i="1" s="1"/>
  <c r="N322" i="1"/>
  <c r="L44" i="1"/>
  <c r="B53" i="1" s="1"/>
  <c r="N163" i="7"/>
  <c r="L210" i="1"/>
  <c r="B219" i="1" s="1"/>
  <c r="N266" i="1"/>
  <c r="L48" i="4"/>
  <c r="B57" i="4" s="1"/>
  <c r="L288" i="4"/>
  <c r="B297" i="4" s="1"/>
  <c r="B161" i="3"/>
  <c r="B162" i="3" s="1"/>
  <c r="B163" i="3"/>
  <c r="B164" i="3" s="1"/>
  <c r="L198" i="7"/>
  <c r="B207" i="7" s="1"/>
  <c r="L154" i="1"/>
  <c r="B163" i="1" s="1"/>
  <c r="N210" i="1"/>
  <c r="N44" i="3"/>
  <c r="N324" i="3"/>
  <c r="N288" i="4"/>
  <c r="L93" i="7"/>
  <c r="B102" i="7" s="1"/>
  <c r="L163" i="7"/>
  <c r="B172" i="7" s="1"/>
  <c r="L128" i="7"/>
  <c r="B137" i="7" s="1"/>
  <c r="B138" i="7" l="1"/>
  <c r="Q5" i="7"/>
  <c r="B208" i="7"/>
  <c r="Q7" i="7"/>
  <c r="B173" i="7"/>
  <c r="Q6" i="7"/>
  <c r="B33" i="7"/>
  <c r="Q2" i="7"/>
  <c r="B103" i="7"/>
  <c r="Q4" i="7"/>
  <c r="B68" i="7"/>
  <c r="Q3" i="7"/>
  <c r="B58" i="4"/>
  <c r="Q2" i="4"/>
  <c r="B298" i="4"/>
  <c r="Q6" i="4"/>
  <c r="B118" i="4"/>
  <c r="Q3" i="4"/>
  <c r="B178" i="4"/>
  <c r="Q4" i="4"/>
  <c r="B238" i="4"/>
  <c r="Q5" i="4"/>
  <c r="B166" i="3"/>
  <c r="Q4" i="3"/>
  <c r="B334" i="3"/>
  <c r="Q7" i="3"/>
  <c r="B222" i="3"/>
  <c r="Q5" i="3"/>
  <c r="B54" i="3"/>
  <c r="Q2" i="3"/>
  <c r="B278" i="3"/>
  <c r="Q6" i="3"/>
  <c r="B220" i="1"/>
  <c r="Q5" i="1"/>
  <c r="B276" i="1"/>
  <c r="Q6" i="1"/>
  <c r="B332" i="1"/>
  <c r="Q7" i="1"/>
  <c r="B164" i="1"/>
  <c r="Q4" i="1"/>
  <c r="B54" i="1"/>
  <c r="Q2" i="1"/>
  <c r="B109" i="1"/>
  <c r="Q3" i="1"/>
  <c r="B65" i="7"/>
  <c r="B66" i="7" s="1"/>
  <c r="B173" i="4"/>
  <c r="B174" i="4" s="1"/>
  <c r="B275" i="3"/>
  <c r="B276" i="3" s="1"/>
  <c r="B233" i="4"/>
  <c r="B234" i="4" s="1"/>
  <c r="I307" i="4"/>
  <c r="G308" i="4"/>
  <c r="I308" i="4" s="1"/>
  <c r="G331" i="4"/>
  <c r="I331" i="4" s="1"/>
  <c r="B30" i="7"/>
  <c r="B31" i="7" s="1"/>
  <c r="B115" i="4"/>
  <c r="B116" i="4" s="1"/>
  <c r="B217" i="3"/>
  <c r="B218" i="3" s="1"/>
  <c r="B105" i="3"/>
  <c r="B106" i="3" s="1"/>
  <c r="B49" i="3"/>
  <c r="B50" i="3" s="1"/>
  <c r="B51" i="3"/>
  <c r="B52" i="3" s="1"/>
  <c r="B271" i="1"/>
  <c r="B272" i="1" s="1"/>
  <c r="B273" i="1"/>
  <c r="B274" i="1" s="1"/>
  <c r="B293" i="4"/>
  <c r="B294" i="4" s="1"/>
  <c r="B295" i="4"/>
  <c r="B296" i="4" s="1"/>
  <c r="B215" i="1"/>
  <c r="B216" i="1" s="1"/>
  <c r="B217" i="1"/>
  <c r="B218" i="1" s="1"/>
  <c r="B49" i="1"/>
  <c r="B50" i="1" s="1"/>
  <c r="B51" i="1"/>
  <c r="B52" i="1" s="1"/>
  <c r="B104" i="1"/>
  <c r="B105" i="1" s="1"/>
  <c r="B106" i="1"/>
  <c r="B107" i="1" s="1"/>
  <c r="B133" i="7"/>
  <c r="B134" i="7" s="1"/>
  <c r="B135" i="7"/>
  <c r="B136" i="7" s="1"/>
  <c r="B168" i="7"/>
  <c r="B169" i="7" s="1"/>
  <c r="B170" i="7"/>
  <c r="B171" i="7" s="1"/>
  <c r="B203" i="7"/>
  <c r="B204" i="7" s="1"/>
  <c r="B205" i="7"/>
  <c r="B206" i="7" s="1"/>
  <c r="B98" i="7"/>
  <c r="B99" i="7" s="1"/>
  <c r="B100" i="7"/>
  <c r="B101" i="7" s="1"/>
  <c r="B53" i="4"/>
  <c r="B54" i="4" s="1"/>
  <c r="B55" i="4"/>
  <c r="B56" i="4" s="1"/>
  <c r="B159" i="1"/>
  <c r="B160" i="1" s="1"/>
  <c r="B161" i="1"/>
  <c r="B162" i="1" s="1"/>
  <c r="B329" i="3"/>
  <c r="B330" i="3" s="1"/>
  <c r="B331" i="3"/>
  <c r="B332" i="3" s="1"/>
  <c r="B327" i="1"/>
  <c r="B328" i="1" s="1"/>
  <c r="B329" i="1"/>
  <c r="B330" i="1" s="1"/>
  <c r="G332" i="4" l="1"/>
  <c r="I332" i="4" s="1"/>
  <c r="G309" i="4"/>
  <c r="I309" i="4" s="1"/>
  <c r="G333" i="4" l="1"/>
  <c r="G310" i="4"/>
  <c r="I310" i="4" s="1"/>
  <c r="I333" i="4" l="1"/>
  <c r="G334" i="4"/>
  <c r="I334" i="4" s="1"/>
  <c r="G311" i="4"/>
  <c r="I311" i="4" s="1"/>
  <c r="G312" i="4" l="1"/>
  <c r="I312" i="4" s="1"/>
  <c r="G335" i="4"/>
  <c r="I335" i="4" s="1"/>
  <c r="G336" i="4" l="1"/>
  <c r="I336" i="4" s="1"/>
  <c r="G313" i="4"/>
  <c r="I313" i="4" s="1"/>
  <c r="G337" i="4" l="1"/>
  <c r="I337" i="4" s="1"/>
  <c r="G314" i="4"/>
  <c r="I314" i="4" s="1"/>
  <c r="G315" i="4" l="1"/>
  <c r="G338" i="4"/>
  <c r="I315" i="4" l="1"/>
  <c r="I324" i="4" s="1"/>
  <c r="G324" i="4"/>
  <c r="M324" i="4" s="1"/>
  <c r="I338" i="4"/>
  <c r="I347" i="4" s="1"/>
  <c r="G347" i="4"/>
  <c r="M347" i="4" s="1"/>
  <c r="N324" i="4" l="1"/>
  <c r="J324" i="4"/>
  <c r="L324" i="4"/>
  <c r="M348" i="4"/>
  <c r="B351" i="4" s="1"/>
  <c r="B352" i="4" s="1"/>
  <c r="J347" i="4"/>
  <c r="L347" i="4"/>
  <c r="N347" i="4"/>
  <c r="N348" i="4" l="1"/>
  <c r="B355" i="4" s="1"/>
  <c r="B356" i="4" s="1"/>
  <c r="L348" i="4"/>
  <c r="B357" i="4" s="1"/>
  <c r="B358" i="4" l="1"/>
  <c r="Q7" i="4"/>
  <c r="B353" i="4"/>
  <c r="B354" i="4" s="1"/>
</calcChain>
</file>

<file path=xl/sharedStrings.xml><?xml version="1.0" encoding="utf-8"?>
<sst xmlns="http://schemas.openxmlformats.org/spreadsheetml/2006/main" count="1267" uniqueCount="59">
  <si>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</si>
  <si>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</si>
  <si>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</si>
  <si>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</si>
  <si>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</si>
  <si>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</si>
  <si>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</si>
  <si>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</si>
  <si>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</si>
  <si>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</si>
  <si>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</si>
  <si>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</si>
  <si>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</si>
  <si>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</si>
  <si>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</si>
  <si>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</si>
  <si>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</si>
  <si>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</si>
  <si>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</si>
  <si>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</si>
  <si>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</si>
  <si>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</si>
  <si>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</si>
  <si>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</si>
  <si>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</si>
  <si>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</si>
  <si>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</si>
  <si>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</si>
  <si>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</si>
  <si>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</si>
  <si>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</si>
  <si>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</si>
  <si>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</si>
  <si>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</si>
  <si>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</si>
  <si>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</si>
  <si>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</si>
  <si>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</si>
  <si>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</si>
  <si>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</si>
  <si>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</si>
  <si>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</si>
  <si>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</si>
  <si>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</si>
  <si>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</si>
  <si>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</si>
  <si>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</si>
  <si>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</si>
  <si>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</si>
  <si>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</si>
  <si>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</si>
  <si>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ENS</t>
  </si>
  <si>
    <t>A</t>
  </si>
  <si>
    <t>B</t>
  </si>
  <si>
    <t>C</t>
  </si>
  <si>
    <t>D</t>
  </si>
  <si>
    <t>E</t>
  </si>
  <si>
    <t>F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</si>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</sst>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6" fillId="0" borderId="35" xfId="0" applyFont="1" applyBorder="1" applyAlignment="1"/>
    <xf numFmtId="0" fontId="8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9" fillId="15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9" fillId="16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0" fillId="17" borderId="32" xfId="0" applyFont="1" applyFill="1" applyBorder="1" applyAlignment="1"/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9" xfId="0" applyFont="1" applyFill="1" applyBorder="1" applyAlignment="1"/>
    <xf numFmtId="0" fontId="0" fillId="18" borderId="42" xfId="0" applyFont="1" applyFill="1" applyBorder="1" applyAlignment="1"/>
    <xf numFmtId="0" fontId="0" fillId="18" borderId="43" xfId="0" applyFont="1" applyFill="1" applyBorder="1" applyAlignment="1"/>
    <xf numFmtId="0" fontId="3" fillId="21" borderId="44" xfId="0" applyFont="1" applyFill="1" applyBorder="1" applyAlignment="1">
      <alignment horizontal="center"/>
    </xf>
    <xf numFmtId="0" fontId="3" fillId="19" borderId="44" xfId="0" applyFont="1" applyFill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48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right"/>
    </xf>
    <xf numFmtId="0" fontId="2" fillId="11" borderId="49" xfId="0" applyFont="1" applyFill="1" applyBorder="1" applyAlignment="1">
      <alignment horizontal="right"/>
    </xf>
    <xf numFmtId="0" fontId="2" fillId="11" borderId="50" xfId="0" applyFont="1" applyFill="1" applyBorder="1" applyAlignment="1">
      <alignment horizontal="right"/>
    </xf>
    <xf numFmtId="0" fontId="2" fillId="11" borderId="51" xfId="0" applyFont="1" applyFill="1" applyBorder="1" applyAlignment="1">
      <alignment horizontal="right"/>
    </xf>
    <xf numFmtId="0" fontId="2" fillId="12" borderId="52" xfId="0" applyFont="1" applyFill="1" applyBorder="1" applyAlignment="1">
      <alignment horizontal="right"/>
    </xf>
    <xf numFmtId="0" fontId="2" fillId="12" borderId="53" xfId="0" applyFont="1" applyFill="1" applyBorder="1" applyAlignment="1">
      <alignment horizontal="right"/>
    </xf>
    <xf numFmtId="0" fontId="2" fillId="12" borderId="54" xfId="0" applyFont="1" applyFill="1" applyBorder="1" applyAlignment="1">
      <alignment horizontal="right"/>
    </xf>
    <xf numFmtId="0" fontId="3" fillId="8" borderId="55" xfId="0" applyFont="1" applyFill="1" applyBorder="1" applyAlignment="1">
      <alignment horizontal="right"/>
    </xf>
    <xf numFmtId="0" fontId="2" fillId="12" borderId="56" xfId="0" applyFont="1" applyFill="1" applyBorder="1" applyAlignment="1">
      <alignment horizontal="right"/>
    </xf>
    <xf numFmtId="0" fontId="2" fillId="12" borderId="57" xfId="0" applyFont="1" applyFill="1" applyBorder="1" applyAlignment="1">
      <alignment horizontal="right"/>
    </xf>
    <xf numFmtId="0" fontId="2" fillId="12" borderId="58" xfId="0" applyFont="1" applyFill="1" applyBorder="1" applyAlignment="1">
      <alignment horizontal="right"/>
    </xf>
    <xf numFmtId="0" fontId="3" fillId="8" borderId="59" xfId="0" applyFont="1" applyFill="1" applyBorder="1" applyAlignment="1">
      <alignment horizontal="right"/>
    </xf>
    <xf numFmtId="0" fontId="3" fillId="8" borderId="43" xfId="0" applyFont="1" applyFill="1" applyBorder="1" applyAlignment="1">
      <alignment horizontal="right"/>
    </xf>
    <xf numFmtId="0" fontId="2" fillId="11" borderId="60" xfId="0" applyFont="1" applyFill="1" applyBorder="1" applyAlignment="1">
      <alignment horizontal="right"/>
    </xf>
    <xf numFmtId="0" fontId="2" fillId="11" borderId="61" xfId="0" applyFont="1" applyFill="1" applyBorder="1" applyAlignment="1">
      <alignment horizontal="right"/>
    </xf>
    <xf numFmtId="0" fontId="2" fillId="11" borderId="62" xfId="0" applyFont="1" applyFill="1" applyBorder="1" applyAlignment="1">
      <alignment horizontal="right"/>
    </xf>
    <xf numFmtId="0" fontId="3" fillId="8" borderId="8" xfId="0" applyFont="1" applyFill="1" applyBorder="1" applyAlignment="1">
      <alignment horizontal="right"/>
    </xf>
    <xf numFmtId="0" fontId="10" fillId="20" borderId="45" xfId="0" applyFont="1" applyFill="1" applyBorder="1" applyAlignment="1">
      <alignment horizontal="center"/>
    </xf>
    <xf numFmtId="0" fontId="10" fillId="20" borderId="46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3" fillId="4" borderId="27" xfId="0" applyFont="1" applyFill="1" applyBorder="1" applyAlignment="1">
      <alignment horizontal="center"/>
    </xf>
    <xf numFmtId="0" fontId="4" fillId="0" borderId="28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5" fillId="4" borderId="19" xfId="0" applyFont="1" applyFill="1" applyBorder="1" applyAlignment="1">
      <alignment horizontal="center"/>
    </xf>
    <xf numFmtId="0" fontId="6" fillId="14" borderId="32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0" fillId="17" borderId="32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9" fillId="15" borderId="41" xfId="0" applyFont="1" applyFill="1" applyBorder="1" applyAlignment="1">
      <alignment horizontal="center" vertical="center"/>
    </xf>
    <xf numFmtId="0" fontId="9" fillId="16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H1" workbookViewId="0">
      <selection activeCell="A2" sqref="A2:A21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75" t="s">
        <v>51</v>
      </c>
      <c r="Q1" s="76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0.05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51" t="s">
        <v>52</v>
      </c>
      <c r="Q2" s="52">
        <f>B53</f>
        <v>1003.2624999999999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0.05</v>
      </c>
      <c r="B3" s="4">
        <v>6</v>
      </c>
      <c r="C3" s="4">
        <v>10</v>
      </c>
      <c r="D3" s="4">
        <v>1</v>
      </c>
      <c r="E3" s="4">
        <v>0.75</v>
      </c>
      <c r="F3" s="4">
        <f>A2</f>
        <v>0.05</v>
      </c>
      <c r="G3" s="4">
        <f t="shared" ref="G3:G14" si="0">E3*F3</f>
        <v>3.7500000000000006E-2</v>
      </c>
      <c r="H3" s="4">
        <v>0.5</v>
      </c>
      <c r="I3" s="4">
        <f t="shared" ref="I3:I21" si="1">G3*H3</f>
        <v>1.8750000000000003E-2</v>
      </c>
      <c r="J3" s="4"/>
      <c r="K3" s="4"/>
      <c r="L3" s="4"/>
      <c r="M3" s="4"/>
      <c r="N3" s="4"/>
      <c r="O3" s="2"/>
      <c r="P3" s="51" t="s">
        <v>53</v>
      </c>
      <c r="Q3" s="52">
        <f>B108</f>
        <v>6899.375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0.05</v>
      </c>
      <c r="B4" s="4"/>
      <c r="C4" s="4"/>
      <c r="D4" s="4">
        <v>3</v>
      </c>
      <c r="E4" s="4">
        <v>0.8</v>
      </c>
      <c r="F4" s="4">
        <f t="shared" ref="F4:F7" si="2">A3</f>
        <v>0.05</v>
      </c>
      <c r="G4" s="4">
        <f t="shared" si="0"/>
        <v>4.0000000000000008E-2</v>
      </c>
      <c r="H4" s="4">
        <v>0.5</v>
      </c>
      <c r="I4" s="4">
        <f t="shared" si="1"/>
        <v>2.0000000000000004E-2</v>
      </c>
      <c r="J4" s="4"/>
      <c r="K4" s="4"/>
      <c r="L4" s="4"/>
      <c r="M4" s="4"/>
      <c r="N4" s="4"/>
      <c r="O4" s="2"/>
      <c r="P4" s="51" t="s">
        <v>54</v>
      </c>
      <c r="Q4" s="52">
        <f>B163</f>
        <v>1387.1374999999998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0.05</v>
      </c>
      <c r="B5" s="4"/>
      <c r="C5" s="4"/>
      <c r="D5" s="4">
        <v>5</v>
      </c>
      <c r="E5" s="4">
        <v>0.8</v>
      </c>
      <c r="F5" s="4">
        <f t="shared" si="2"/>
        <v>0.05</v>
      </c>
      <c r="G5" s="4">
        <f t="shared" si="0"/>
        <v>4.0000000000000008E-2</v>
      </c>
      <c r="H5" s="4">
        <v>0.5</v>
      </c>
      <c r="I5" s="4">
        <f t="shared" si="1"/>
        <v>2.0000000000000004E-2</v>
      </c>
      <c r="J5" s="4"/>
      <c r="K5" s="4"/>
      <c r="L5" s="4"/>
      <c r="M5" s="4"/>
      <c r="N5" s="4"/>
      <c r="O5" s="2"/>
      <c r="P5" s="51" t="s">
        <v>55</v>
      </c>
      <c r="Q5" s="52">
        <f>B219</f>
        <v>2209.8749999999995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0.05</v>
      </c>
      <c r="B6" s="4"/>
      <c r="C6" s="4"/>
      <c r="D6" s="4">
        <v>7</v>
      </c>
      <c r="E6" s="4">
        <v>0.75</v>
      </c>
      <c r="F6" s="4">
        <f t="shared" si="2"/>
        <v>0.05</v>
      </c>
      <c r="G6" s="4">
        <f t="shared" si="0"/>
        <v>3.7500000000000006E-2</v>
      </c>
      <c r="H6" s="4">
        <v>0.5</v>
      </c>
      <c r="I6" s="4">
        <f t="shared" si="1"/>
        <v>1.8750000000000003E-2</v>
      </c>
      <c r="J6" s="4"/>
      <c r="K6" s="4"/>
      <c r="L6" s="4"/>
      <c r="M6" s="4"/>
      <c r="N6" s="4"/>
      <c r="O6" s="2"/>
      <c r="P6" s="51" t="s">
        <v>56</v>
      </c>
      <c r="Q6" s="52">
        <f>B275</f>
        <v>1003.2624999999999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0.05</v>
      </c>
      <c r="B7" s="4"/>
      <c r="C7" s="4"/>
      <c r="D7" s="4">
        <v>10</v>
      </c>
      <c r="E7" s="4">
        <v>0.6</v>
      </c>
      <c r="F7" s="4">
        <f t="shared" si="2"/>
        <v>0.05</v>
      </c>
      <c r="G7" s="4">
        <f t="shared" si="0"/>
        <v>0.03</v>
      </c>
      <c r="H7" s="4">
        <v>0.5</v>
      </c>
      <c r="I7" s="4">
        <f t="shared" si="1"/>
        <v>1.4999999999999999E-2</v>
      </c>
      <c r="J7" s="4"/>
      <c r="K7" s="4"/>
      <c r="L7" s="4"/>
      <c r="M7" s="4"/>
      <c r="N7" s="4"/>
      <c r="O7" s="2"/>
      <c r="P7" s="51" t="s">
        <v>57</v>
      </c>
      <c r="Q7" s="52">
        <f>B331</f>
        <v>6899.375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0.05</v>
      </c>
      <c r="B8" s="4"/>
      <c r="C8" s="4"/>
      <c r="D8" s="4">
        <v>2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0.05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0.05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0.05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0.05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0.05</v>
      </c>
      <c r="B13" s="4"/>
      <c r="C13" s="4"/>
      <c r="D13" s="4">
        <v>11</v>
      </c>
      <c r="E13" s="4">
        <v>0.8</v>
      </c>
      <c r="F13" s="4">
        <f>A2</f>
        <v>0.05</v>
      </c>
      <c r="G13" s="4">
        <f t="shared" si="0"/>
        <v>4.0000000000000008E-2</v>
      </c>
      <c r="H13" s="4">
        <v>3</v>
      </c>
      <c r="I13" s="4">
        <f t="shared" si="1"/>
        <v>0.12000000000000002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0.05</v>
      </c>
      <c r="B14" s="4"/>
      <c r="C14" s="4"/>
      <c r="D14" s="4">
        <v>12</v>
      </c>
      <c r="E14" s="4">
        <v>0.75</v>
      </c>
      <c r="F14" s="4">
        <f>A3</f>
        <v>0.05</v>
      </c>
      <c r="G14" s="4">
        <f t="shared" si="0"/>
        <v>3.7500000000000006E-2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0.05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0.05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0.05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0.05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0.05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0.05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0.05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0.36250000000000004</v>
      </c>
      <c r="H22" s="5"/>
      <c r="I22" s="5">
        <f>SUM(I3:I21)</f>
        <v>1.2124999999999999</v>
      </c>
      <c r="J22" s="5">
        <f>I22/G22</f>
        <v>3.3448275862068959</v>
      </c>
      <c r="K22" s="5">
        <v>0.41499999999999998</v>
      </c>
      <c r="L22" s="5">
        <f>K22*I22</f>
        <v>0.5031874999999999</v>
      </c>
      <c r="M22" s="5">
        <f>G22*C3</f>
        <v>3.6250000000000004</v>
      </c>
      <c r="N22" s="5">
        <f>I22*C3</f>
        <v>12.125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7</v>
      </c>
      <c r="C24" s="4">
        <v>10</v>
      </c>
      <c r="D24" s="4">
        <v>1</v>
      </c>
      <c r="E24" s="4">
        <v>0.75</v>
      </c>
      <c r="F24" s="4">
        <f>A2</f>
        <v>0.05</v>
      </c>
      <c r="G24" s="4">
        <f t="shared" ref="G24:G35" si="3">E24*F24</f>
        <v>3.7500000000000006E-2</v>
      </c>
      <c r="H24" s="4">
        <v>0.5</v>
      </c>
      <c r="I24" s="4">
        <f t="shared" ref="I24:I42" si="4">G24*H24</f>
        <v>1.8750000000000003E-2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0.05</v>
      </c>
      <c r="G25" s="4">
        <f t="shared" si="3"/>
        <v>4.0000000000000008E-2</v>
      </c>
      <c r="H25" s="4">
        <v>0.5</v>
      </c>
      <c r="I25" s="4">
        <f t="shared" si="4"/>
        <v>2.0000000000000004E-2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0.05</v>
      </c>
      <c r="G26" s="4">
        <f t="shared" si="3"/>
        <v>4.0000000000000008E-2</v>
      </c>
      <c r="H26" s="4">
        <v>0.5</v>
      </c>
      <c r="I26" s="4">
        <f t="shared" si="4"/>
        <v>2.0000000000000004E-2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0.05</v>
      </c>
      <c r="G27" s="4">
        <f t="shared" si="3"/>
        <v>3.7500000000000006E-2</v>
      </c>
      <c r="H27" s="4">
        <v>0.5</v>
      </c>
      <c r="I27" s="4">
        <f t="shared" si="4"/>
        <v>1.8750000000000003E-2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0.05</v>
      </c>
      <c r="G28" s="4">
        <f t="shared" si="3"/>
        <v>0.03</v>
      </c>
      <c r="H28" s="4">
        <v>0.5</v>
      </c>
      <c r="I28" s="4">
        <f t="shared" si="4"/>
        <v>1.4999999999999999E-2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f>A2</f>
        <v>0.05</v>
      </c>
      <c r="G34" s="4">
        <f t="shared" si="3"/>
        <v>4.0000000000000008E-2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f>A3</f>
        <v>0.05</v>
      </c>
      <c r="G35" s="4">
        <f t="shared" si="3"/>
        <v>3.7500000000000006E-2</v>
      </c>
      <c r="H35" s="4">
        <v>3</v>
      </c>
      <c r="I35" s="4">
        <f t="shared" si="4"/>
        <v>0.11250000000000002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0.36250000000000004</v>
      </c>
      <c r="H43" s="5"/>
      <c r="I43" s="5">
        <f>SUM(I24:I42)</f>
        <v>1.2050000000000001</v>
      </c>
      <c r="J43" s="5">
        <f>I43/G43</f>
        <v>3.3241379310344827</v>
      </c>
      <c r="K43" s="5">
        <v>0.41499999999999998</v>
      </c>
      <c r="L43" s="5">
        <f>K43*I43</f>
        <v>0.50007500000000005</v>
      </c>
      <c r="M43" s="5">
        <f>G43*C24</f>
        <v>3.6250000000000004</v>
      </c>
      <c r="N43" s="5">
        <f>I43*C24</f>
        <v>12.05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1.0032624999999999</v>
      </c>
      <c r="M44" s="5">
        <f>SUM(M2:M43)</f>
        <v>7.2500000000000009</v>
      </c>
      <c r="N44" s="5">
        <f>SUM(N2:N43)</f>
        <v>24.175000000000001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5">
        <f>SUM(C2:C24)</f>
        <v>20</v>
      </c>
      <c r="C45" s="7" t="s">
        <v>17</v>
      </c>
      <c r="D45" s="8"/>
      <c r="E45" s="8"/>
      <c r="F45" s="8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5">
        <f>B45*8760</f>
        <v>175200</v>
      </c>
      <c r="C46" s="7" t="s">
        <v>18</v>
      </c>
      <c r="D46" s="8"/>
      <c r="E46" s="8"/>
      <c r="F46" s="8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5">
        <f>M44</f>
        <v>7.2500000000000009</v>
      </c>
      <c r="C47" s="7" t="s">
        <v>19</v>
      </c>
      <c r="D47" s="8"/>
      <c r="E47" s="8"/>
      <c r="F47" s="8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5">
        <f>B47/B45</f>
        <v>0.36250000000000004</v>
      </c>
      <c r="C48" s="7" t="s">
        <v>20</v>
      </c>
      <c r="D48" s="8"/>
      <c r="E48" s="8"/>
      <c r="F48" s="8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5">
        <f>N44/B45</f>
        <v>1.20875</v>
      </c>
      <c r="C49" s="7" t="s">
        <v>21</v>
      </c>
      <c r="D49" s="8"/>
      <c r="E49" s="8"/>
      <c r="F49" s="8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>
        <f>B49/B48</f>
        <v>3.3344827586206893</v>
      </c>
      <c r="C50" s="17" t="s">
        <v>22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0">
        <f>(B46-N44)/B46</f>
        <v>0.99986201484018267</v>
      </c>
      <c r="C51" s="21" t="s">
        <v>23</v>
      </c>
      <c r="D51" s="22"/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5">
        <f>1-B51</f>
        <v>1.3798515981733317E-4</v>
      </c>
      <c r="C52" s="7" t="s">
        <v>24</v>
      </c>
      <c r="D52" s="8"/>
      <c r="E52" s="8"/>
      <c r="F52" s="8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5">
        <f>L44*1000</f>
        <v>1003.2624999999999</v>
      </c>
      <c r="C53" s="7" t="s">
        <v>26</v>
      </c>
      <c r="D53" s="8"/>
      <c r="E53" s="8"/>
      <c r="F53" s="8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4">
        <f>B53/B45</f>
        <v>50.163124999999994</v>
      </c>
      <c r="C54" s="10" t="s">
        <v>27</v>
      </c>
      <c r="D54" s="11"/>
      <c r="E54" s="11"/>
      <c r="F54" s="11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6.5">
      <c r="A56" s="1"/>
      <c r="B56" s="2"/>
      <c r="C56" s="2"/>
      <c r="D56" s="2"/>
      <c r="E56" s="2"/>
      <c r="F56" s="2"/>
      <c r="G56" s="2"/>
      <c r="H56" s="1" t="s"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10</v>
      </c>
      <c r="L57" s="3" t="s">
        <v>11</v>
      </c>
      <c r="M57" s="3" t="s">
        <v>12</v>
      </c>
      <c r="N57" s="3" t="s">
        <v>13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3">
        <v>6</v>
      </c>
      <c r="C58" s="13">
        <v>10</v>
      </c>
      <c r="D58" s="13">
        <v>1</v>
      </c>
      <c r="E58" s="13">
        <v>0.75</v>
      </c>
      <c r="F58" s="13">
        <f>A2</f>
        <v>0.05</v>
      </c>
      <c r="G58" s="13">
        <f t="shared" ref="G58:G69" si="6">E58*F58</f>
        <v>3.7500000000000006E-2</v>
      </c>
      <c r="H58" s="13">
        <v>3</v>
      </c>
      <c r="I58" s="13">
        <f t="shared" ref="I58:I76" si="7">G58*H58</f>
        <v>0.11250000000000002</v>
      </c>
      <c r="J58" s="13"/>
      <c r="K58" s="13"/>
      <c r="L58" s="13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/>
      <c r="C59" s="13"/>
      <c r="D59" s="13">
        <v>3</v>
      </c>
      <c r="E59" s="13">
        <v>0.8</v>
      </c>
      <c r="F59" s="13">
        <f t="shared" ref="F59:F69" si="8">A3</f>
        <v>0.05</v>
      </c>
      <c r="G59" s="13">
        <f t="shared" si="6"/>
        <v>4.0000000000000008E-2</v>
      </c>
      <c r="H59" s="13">
        <v>3</v>
      </c>
      <c r="I59" s="13">
        <f t="shared" si="7"/>
        <v>0.12000000000000002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5</v>
      </c>
      <c r="E60" s="13">
        <v>0.8</v>
      </c>
      <c r="F60" s="13">
        <f t="shared" si="8"/>
        <v>0.05</v>
      </c>
      <c r="G60" s="13">
        <f t="shared" si="6"/>
        <v>4.0000000000000008E-2</v>
      </c>
      <c r="H60" s="13">
        <v>3</v>
      </c>
      <c r="I60" s="13">
        <f t="shared" si="7"/>
        <v>0.12000000000000002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7</v>
      </c>
      <c r="E61" s="13">
        <v>0.75</v>
      </c>
      <c r="F61" s="13">
        <f t="shared" si="8"/>
        <v>0.05</v>
      </c>
      <c r="G61" s="13">
        <f t="shared" si="6"/>
        <v>3.7500000000000006E-2</v>
      </c>
      <c r="H61" s="13">
        <v>3</v>
      </c>
      <c r="I61" s="13">
        <f t="shared" si="7"/>
        <v>0.11250000000000002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10</v>
      </c>
      <c r="E62" s="13">
        <v>0.6</v>
      </c>
      <c r="F62" s="13">
        <f t="shared" si="8"/>
        <v>0.05</v>
      </c>
      <c r="G62" s="13">
        <f t="shared" si="6"/>
        <v>0.03</v>
      </c>
      <c r="H62" s="13">
        <v>3</v>
      </c>
      <c r="I62" s="13">
        <f t="shared" si="7"/>
        <v>0.09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</v>
      </c>
      <c r="E63" s="13">
        <v>0.6</v>
      </c>
      <c r="F63" s="13">
        <f t="shared" si="8"/>
        <v>0.05</v>
      </c>
      <c r="G63" s="13">
        <f t="shared" si="6"/>
        <v>0.03</v>
      </c>
      <c r="H63" s="13">
        <v>3</v>
      </c>
      <c r="I63" s="13">
        <f t="shared" si="7"/>
        <v>0.09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4</v>
      </c>
      <c r="E64" s="13">
        <v>0.75</v>
      </c>
      <c r="F64" s="13">
        <f t="shared" si="8"/>
        <v>0.05</v>
      </c>
      <c r="G64" s="13">
        <f t="shared" si="6"/>
        <v>3.7500000000000006E-2</v>
      </c>
      <c r="H64" s="13">
        <v>3</v>
      </c>
      <c r="I64" s="13">
        <f t="shared" si="7"/>
        <v>0.11250000000000002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6</v>
      </c>
      <c r="E65" s="13">
        <v>0.6</v>
      </c>
      <c r="F65" s="13">
        <f t="shared" si="8"/>
        <v>0.05</v>
      </c>
      <c r="G65" s="13">
        <f t="shared" si="6"/>
        <v>0.03</v>
      </c>
      <c r="H65" s="13">
        <v>3</v>
      </c>
      <c r="I65" s="13">
        <f t="shared" si="7"/>
        <v>0.09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8</v>
      </c>
      <c r="E66" s="13">
        <v>0.8</v>
      </c>
      <c r="F66" s="13">
        <f t="shared" si="8"/>
        <v>0.05</v>
      </c>
      <c r="G66" s="13">
        <f t="shared" si="6"/>
        <v>4.0000000000000008E-2</v>
      </c>
      <c r="H66" s="13">
        <v>3</v>
      </c>
      <c r="I66" s="13">
        <f t="shared" si="7"/>
        <v>0.12000000000000002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9</v>
      </c>
      <c r="E67" s="13">
        <v>0.75</v>
      </c>
      <c r="F67" s="13">
        <f t="shared" si="8"/>
        <v>0.05</v>
      </c>
      <c r="G67" s="13">
        <f t="shared" si="6"/>
        <v>3.7500000000000006E-2</v>
      </c>
      <c r="H67" s="13">
        <v>3</v>
      </c>
      <c r="I67" s="13">
        <f t="shared" si="7"/>
        <v>0.11250000000000002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11</v>
      </c>
      <c r="E68" s="13">
        <v>0.8</v>
      </c>
      <c r="F68" s="13">
        <f t="shared" si="8"/>
        <v>0.05</v>
      </c>
      <c r="G68" s="13">
        <f t="shared" si="6"/>
        <v>4.0000000000000008E-2</v>
      </c>
      <c r="H68" s="13">
        <v>3</v>
      </c>
      <c r="I68" s="13">
        <f t="shared" si="7"/>
        <v>0.12000000000000002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12</v>
      </c>
      <c r="E69" s="13">
        <v>0.75</v>
      </c>
      <c r="F69" s="13">
        <f t="shared" si="8"/>
        <v>0.05</v>
      </c>
      <c r="G69" s="13">
        <f t="shared" si="6"/>
        <v>3.7500000000000006E-2</v>
      </c>
      <c r="H69" s="13">
        <v>3</v>
      </c>
      <c r="I69" s="13">
        <f t="shared" si="7"/>
        <v>0.11250000000000002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 t="s">
        <v>15</v>
      </c>
      <c r="E70" s="13"/>
      <c r="F70" s="13"/>
      <c r="G70" s="13">
        <v>0.1</v>
      </c>
      <c r="H70" s="13">
        <v>10</v>
      </c>
      <c r="I70" s="13">
        <f t="shared" si="7"/>
        <v>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5"/>
      <c r="C77" s="25"/>
      <c r="D77" s="25" t="s">
        <v>14</v>
      </c>
      <c r="E77" s="25"/>
      <c r="F77" s="25"/>
      <c r="G77" s="25">
        <f>SUM(G58:G76)</f>
        <v>1.1375000000000002</v>
      </c>
      <c r="H77" s="25"/>
      <c r="I77" s="25">
        <f>SUM(I58:I76)</f>
        <v>8.3125</v>
      </c>
      <c r="J77" s="25">
        <f>I77/G77</f>
        <v>7.3076923076923066</v>
      </c>
      <c r="K77" s="25">
        <v>0.41499999999999998</v>
      </c>
      <c r="L77" s="25">
        <f>K77*I77</f>
        <v>3.4496875</v>
      </c>
      <c r="M77" s="25">
        <f>G77*C58</f>
        <v>11.375000000000002</v>
      </c>
      <c r="N77" s="25">
        <f>I77*C58</f>
        <v>83.125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>
        <v>7</v>
      </c>
      <c r="C79" s="13">
        <v>10</v>
      </c>
      <c r="D79" s="13">
        <v>1</v>
      </c>
      <c r="E79" s="13">
        <v>0.75</v>
      </c>
      <c r="F79" s="13">
        <f>A2</f>
        <v>0.05</v>
      </c>
      <c r="G79" s="13">
        <f t="shared" ref="G79:G90" si="9">E79*F79</f>
        <v>3.7500000000000006E-2</v>
      </c>
      <c r="H79" s="13">
        <v>3</v>
      </c>
      <c r="I79" s="13">
        <f t="shared" ref="I79:I97" si="10">G79*H79</f>
        <v>0.11250000000000002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>
        <v>3</v>
      </c>
      <c r="E80" s="13">
        <v>0.8</v>
      </c>
      <c r="F80" s="13">
        <f t="shared" ref="F80:F90" si="11">A3</f>
        <v>0.05</v>
      </c>
      <c r="G80" s="13">
        <f t="shared" si="9"/>
        <v>4.0000000000000008E-2</v>
      </c>
      <c r="H80" s="13">
        <v>3</v>
      </c>
      <c r="I80" s="13">
        <f t="shared" si="10"/>
        <v>0.12000000000000002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5</v>
      </c>
      <c r="E81" s="13">
        <v>0.8</v>
      </c>
      <c r="F81" s="13">
        <f t="shared" si="11"/>
        <v>0.05</v>
      </c>
      <c r="G81" s="13">
        <f t="shared" si="9"/>
        <v>4.0000000000000008E-2</v>
      </c>
      <c r="H81" s="13">
        <v>3</v>
      </c>
      <c r="I81" s="13">
        <f t="shared" si="10"/>
        <v>0.12000000000000002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7</v>
      </c>
      <c r="E82" s="13">
        <v>0.75</v>
      </c>
      <c r="F82" s="13">
        <f t="shared" si="11"/>
        <v>0.05</v>
      </c>
      <c r="G82" s="13">
        <f t="shared" si="9"/>
        <v>3.7500000000000006E-2</v>
      </c>
      <c r="H82" s="13">
        <v>3</v>
      </c>
      <c r="I82" s="13">
        <f t="shared" si="10"/>
        <v>0.11250000000000002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10</v>
      </c>
      <c r="E83" s="13">
        <v>0.6</v>
      </c>
      <c r="F83" s="13">
        <f t="shared" si="11"/>
        <v>0.05</v>
      </c>
      <c r="G83" s="13">
        <f t="shared" si="9"/>
        <v>0.03</v>
      </c>
      <c r="H83" s="13">
        <v>3</v>
      </c>
      <c r="I83" s="13">
        <f t="shared" si="10"/>
        <v>0.09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</v>
      </c>
      <c r="E84" s="13">
        <v>0.6</v>
      </c>
      <c r="F84" s="13">
        <f t="shared" si="11"/>
        <v>0.05</v>
      </c>
      <c r="G84" s="13">
        <f t="shared" si="9"/>
        <v>0.03</v>
      </c>
      <c r="H84" s="13">
        <v>3</v>
      </c>
      <c r="I84" s="13">
        <f t="shared" si="10"/>
        <v>0.09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4</v>
      </c>
      <c r="E85" s="13">
        <v>0.75</v>
      </c>
      <c r="F85" s="13">
        <f t="shared" si="11"/>
        <v>0.05</v>
      </c>
      <c r="G85" s="13">
        <f t="shared" si="9"/>
        <v>3.7500000000000006E-2</v>
      </c>
      <c r="H85" s="13">
        <v>3</v>
      </c>
      <c r="I85" s="13">
        <f t="shared" si="10"/>
        <v>0.11250000000000002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6</v>
      </c>
      <c r="E86" s="13">
        <v>0.6</v>
      </c>
      <c r="F86" s="13">
        <f t="shared" si="11"/>
        <v>0.05</v>
      </c>
      <c r="G86" s="13">
        <f t="shared" si="9"/>
        <v>0.03</v>
      </c>
      <c r="H86" s="13">
        <v>3</v>
      </c>
      <c r="I86" s="13">
        <f t="shared" si="10"/>
        <v>0.09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8</v>
      </c>
      <c r="E87" s="13">
        <v>0.8</v>
      </c>
      <c r="F87" s="13">
        <f t="shared" si="11"/>
        <v>0.05</v>
      </c>
      <c r="G87" s="13">
        <f t="shared" si="9"/>
        <v>4.0000000000000008E-2</v>
      </c>
      <c r="H87" s="13">
        <v>3</v>
      </c>
      <c r="I87" s="13">
        <f t="shared" si="10"/>
        <v>0.12000000000000002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9</v>
      </c>
      <c r="E88" s="13">
        <v>0.75</v>
      </c>
      <c r="F88" s="13">
        <f t="shared" si="11"/>
        <v>0.05</v>
      </c>
      <c r="G88" s="13">
        <f t="shared" si="9"/>
        <v>3.7500000000000006E-2</v>
      </c>
      <c r="H88" s="13">
        <v>3</v>
      </c>
      <c r="I88" s="13">
        <f t="shared" si="10"/>
        <v>0.11250000000000002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11</v>
      </c>
      <c r="E89" s="13">
        <v>0.8</v>
      </c>
      <c r="F89" s="13">
        <f t="shared" si="11"/>
        <v>0.05</v>
      </c>
      <c r="G89" s="13">
        <f t="shared" si="9"/>
        <v>4.0000000000000008E-2</v>
      </c>
      <c r="H89" s="13">
        <v>3</v>
      </c>
      <c r="I89" s="13">
        <f t="shared" si="10"/>
        <v>0.12000000000000002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12</v>
      </c>
      <c r="E90" s="13">
        <v>0.75</v>
      </c>
      <c r="F90" s="13">
        <f t="shared" si="11"/>
        <v>0.05</v>
      </c>
      <c r="G90" s="13">
        <f t="shared" si="9"/>
        <v>3.7500000000000006E-2</v>
      </c>
      <c r="H90" s="13">
        <v>3</v>
      </c>
      <c r="I90" s="13">
        <f t="shared" si="10"/>
        <v>0.11250000000000002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 t="s">
        <v>15</v>
      </c>
      <c r="E91" s="13"/>
      <c r="F91" s="13"/>
      <c r="G91" s="13">
        <v>0.1</v>
      </c>
      <c r="H91" s="13">
        <v>10</v>
      </c>
      <c r="I91" s="13">
        <f t="shared" si="10"/>
        <v>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5"/>
      <c r="C98" s="25"/>
      <c r="D98" s="25" t="s">
        <v>14</v>
      </c>
      <c r="E98" s="25"/>
      <c r="F98" s="25"/>
      <c r="G98" s="25">
        <f>SUM(G79:G97)</f>
        <v>1.1375000000000002</v>
      </c>
      <c r="H98" s="25"/>
      <c r="I98" s="25">
        <f>SUM(I79:I97)</f>
        <v>8.3125</v>
      </c>
      <c r="J98" s="25">
        <f>I98/G98</f>
        <v>7.3076923076923066</v>
      </c>
      <c r="K98" s="25">
        <v>0.41499999999999998</v>
      </c>
      <c r="L98" s="25">
        <f>K98*I98</f>
        <v>3.4496875</v>
      </c>
      <c r="M98" s="25">
        <f>G98*C79</f>
        <v>11.375000000000002</v>
      </c>
      <c r="N98" s="25">
        <f>I98*C79</f>
        <v>83.125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5" t="s">
        <v>16</v>
      </c>
      <c r="L99" s="25">
        <f>SUM(L57:L98)</f>
        <v>6.899375</v>
      </c>
      <c r="M99" s="25">
        <f>SUM(M57:M98)</f>
        <v>22.750000000000004</v>
      </c>
      <c r="N99" s="25">
        <f>SUM(N57:N98)</f>
        <v>166.25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SUM(C57:C79)</f>
        <v>20</v>
      </c>
      <c r="C100" s="7" t="s">
        <v>17</v>
      </c>
      <c r="D100" s="8"/>
      <c r="E100" s="8"/>
      <c r="F100" s="8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B100*8760</f>
        <v>175200</v>
      </c>
      <c r="C101" s="7" t="s">
        <v>18</v>
      </c>
      <c r="D101" s="8"/>
      <c r="E101" s="8"/>
      <c r="F101" s="8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M99</f>
        <v>22.750000000000004</v>
      </c>
      <c r="C102" s="7" t="s">
        <v>19</v>
      </c>
      <c r="D102" s="8"/>
      <c r="E102" s="8"/>
      <c r="F102" s="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B102/B100</f>
        <v>1.1375000000000002</v>
      </c>
      <c r="C103" s="7" t="s">
        <v>20</v>
      </c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N99/B100</f>
        <v>8.3125</v>
      </c>
      <c r="C104" s="7" t="s">
        <v>21</v>
      </c>
      <c r="D104" s="8"/>
      <c r="E104" s="8"/>
      <c r="F104" s="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B104/B103</f>
        <v>7.3076923076923066</v>
      </c>
      <c r="C105" s="17" t="s">
        <v>22</v>
      </c>
      <c r="D105" s="18"/>
      <c r="E105" s="18"/>
      <c r="F105" s="18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(B101-N99)/B101</f>
        <v>0.99905108447488589</v>
      </c>
      <c r="C106" s="21" t="s">
        <v>23</v>
      </c>
      <c r="D106" s="22"/>
      <c r="E106" s="22"/>
      <c r="F106" s="22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1-B106</f>
        <v>9.4891552511411348E-4</v>
      </c>
      <c r="C107" s="7" t="s">
        <v>24</v>
      </c>
      <c r="D107" s="8"/>
      <c r="E107" s="8"/>
      <c r="F107" s="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L99*1000</f>
        <v>6899.375</v>
      </c>
      <c r="C108" s="7" t="s">
        <v>26</v>
      </c>
      <c r="D108" s="8"/>
      <c r="E108" s="8"/>
      <c r="F108" s="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B108/B100</f>
        <v>344.96875</v>
      </c>
      <c r="C109" s="10" t="s">
        <v>27</v>
      </c>
      <c r="D109" s="11"/>
      <c r="E109" s="11"/>
      <c r="F109" s="11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6.5">
      <c r="A111" s="1"/>
      <c r="B111" s="2"/>
      <c r="C111" s="2"/>
      <c r="D111" s="2"/>
      <c r="E111" s="2"/>
      <c r="F111" s="2"/>
      <c r="G111" s="2"/>
      <c r="H111" s="1" t="s">
        <v>29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 t="s">
        <v>1</v>
      </c>
      <c r="C112" s="3" t="s">
        <v>2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7</v>
      </c>
      <c r="I112" s="3" t="s">
        <v>8</v>
      </c>
      <c r="J112" s="3" t="s">
        <v>9</v>
      </c>
      <c r="K112" s="3" t="s">
        <v>10</v>
      </c>
      <c r="L112" s="3" t="s">
        <v>11</v>
      </c>
      <c r="M112" s="3" t="s">
        <v>12</v>
      </c>
      <c r="N112" s="3" t="s">
        <v>13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>
        <v>6</v>
      </c>
      <c r="C113" s="4">
        <v>10</v>
      </c>
      <c r="D113" s="4">
        <v>1</v>
      </c>
      <c r="E113" s="4">
        <v>0.75</v>
      </c>
      <c r="F113" s="4">
        <f>A2</f>
        <v>0.05</v>
      </c>
      <c r="G113" s="4">
        <f t="shared" ref="G113:G124" si="12">E113*F113</f>
        <v>3.7500000000000006E-2</v>
      </c>
      <c r="H113" s="4">
        <v>3</v>
      </c>
      <c r="I113" s="4">
        <f t="shared" ref="I113:I131" si="13">G113*H113</f>
        <v>0.11250000000000002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3</v>
      </c>
      <c r="E114" s="4">
        <v>0.8</v>
      </c>
      <c r="F114" s="4">
        <f t="shared" ref="F114:F117" si="14">A3</f>
        <v>0.05</v>
      </c>
      <c r="G114" s="4">
        <f t="shared" si="12"/>
        <v>4.0000000000000008E-2</v>
      </c>
      <c r="H114" s="4">
        <v>3</v>
      </c>
      <c r="I114" s="4">
        <f t="shared" si="13"/>
        <v>0.12000000000000002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5</v>
      </c>
      <c r="E115" s="4">
        <v>0.8</v>
      </c>
      <c r="F115" s="4">
        <f t="shared" si="14"/>
        <v>0.05</v>
      </c>
      <c r="G115" s="4">
        <f t="shared" si="12"/>
        <v>4.0000000000000008E-2</v>
      </c>
      <c r="H115" s="4">
        <v>3</v>
      </c>
      <c r="I115" s="4">
        <f t="shared" si="13"/>
        <v>0.12000000000000002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7</v>
      </c>
      <c r="E116" s="4">
        <v>0.75</v>
      </c>
      <c r="F116" s="4">
        <f t="shared" si="14"/>
        <v>0.05</v>
      </c>
      <c r="G116" s="4">
        <f t="shared" si="12"/>
        <v>3.7500000000000006E-2</v>
      </c>
      <c r="H116" s="4">
        <v>3</v>
      </c>
      <c r="I116" s="4">
        <f t="shared" si="13"/>
        <v>0.11250000000000002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10</v>
      </c>
      <c r="E117" s="4">
        <v>0.6</v>
      </c>
      <c r="F117" s="4">
        <f t="shared" si="14"/>
        <v>0.05</v>
      </c>
      <c r="G117" s="4">
        <f t="shared" si="12"/>
        <v>0.03</v>
      </c>
      <c r="H117" s="4">
        <v>3</v>
      </c>
      <c r="I117" s="4">
        <f t="shared" si="13"/>
        <v>0.09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</v>
      </c>
      <c r="E118" s="4">
        <v>0.6</v>
      </c>
      <c r="F118" s="4">
        <v>0</v>
      </c>
      <c r="G118" s="4">
        <f t="shared" si="12"/>
        <v>0</v>
      </c>
      <c r="H118" s="4">
        <v>0.5</v>
      </c>
      <c r="I118" s="4">
        <f t="shared" si="13"/>
        <v>0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4</v>
      </c>
      <c r="E119" s="4">
        <v>0.75</v>
      </c>
      <c r="F119" s="4">
        <v>0</v>
      </c>
      <c r="G119" s="4">
        <f t="shared" si="12"/>
        <v>0</v>
      </c>
      <c r="H119" s="4">
        <v>0.5</v>
      </c>
      <c r="I119" s="4">
        <f t="shared" si="13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6</v>
      </c>
      <c r="E120" s="4">
        <v>0.6</v>
      </c>
      <c r="F120" s="4">
        <v>0</v>
      </c>
      <c r="G120" s="4">
        <f t="shared" si="12"/>
        <v>0</v>
      </c>
      <c r="H120" s="4">
        <v>0.5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8</v>
      </c>
      <c r="E121" s="4">
        <v>0.8</v>
      </c>
      <c r="F121" s="4">
        <v>0</v>
      </c>
      <c r="G121" s="4">
        <f t="shared" si="12"/>
        <v>0</v>
      </c>
      <c r="H121" s="4">
        <v>0.5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9</v>
      </c>
      <c r="E122" s="4">
        <v>0.75</v>
      </c>
      <c r="F122" s="4">
        <v>0</v>
      </c>
      <c r="G122" s="4">
        <f t="shared" si="12"/>
        <v>0</v>
      </c>
      <c r="H122" s="4">
        <v>0.5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11</v>
      </c>
      <c r="E123" s="4">
        <v>0.8</v>
      </c>
      <c r="F123" s="4">
        <f>A2</f>
        <v>0.05</v>
      </c>
      <c r="G123" s="4">
        <f t="shared" si="12"/>
        <v>4.0000000000000008E-2</v>
      </c>
      <c r="H123" s="4">
        <v>3</v>
      </c>
      <c r="I123" s="4">
        <f t="shared" si="13"/>
        <v>0.12000000000000002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12</v>
      </c>
      <c r="E124" s="4">
        <v>0.75</v>
      </c>
      <c r="F124" s="4">
        <f>A3</f>
        <v>0.05</v>
      </c>
      <c r="G124" s="4">
        <f t="shared" si="12"/>
        <v>3.7500000000000006E-2</v>
      </c>
      <c r="H124" s="4">
        <v>0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15</v>
      </c>
      <c r="E125" s="4"/>
      <c r="F125" s="4"/>
      <c r="G125" s="4">
        <v>0.1</v>
      </c>
      <c r="H125" s="4">
        <v>10</v>
      </c>
      <c r="I125" s="4">
        <f t="shared" si="13"/>
        <v>1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15</v>
      </c>
      <c r="E126" s="4"/>
      <c r="F126" s="4"/>
      <c r="G126" s="4">
        <v>0</v>
      </c>
      <c r="H126" s="4">
        <v>0</v>
      </c>
      <c r="I126" s="4">
        <f t="shared" si="13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</v>
      </c>
      <c r="H127" s="4">
        <v>0</v>
      </c>
      <c r="I127" s="4">
        <f t="shared" si="13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5"/>
      <c r="C132" s="25"/>
      <c r="D132" s="25" t="s">
        <v>14</v>
      </c>
      <c r="E132" s="25"/>
      <c r="F132" s="25"/>
      <c r="G132" s="25">
        <f>SUM(G113:G131)</f>
        <v>0.36250000000000004</v>
      </c>
      <c r="H132" s="25"/>
      <c r="I132" s="25">
        <f>SUM(I113:I131)</f>
        <v>1.675</v>
      </c>
      <c r="J132" s="25">
        <f>I132/G132</f>
        <v>4.6206896551724137</v>
      </c>
      <c r="K132" s="25">
        <v>0.41499999999999998</v>
      </c>
      <c r="L132" s="25">
        <f>K132*I132</f>
        <v>0.69512499999999999</v>
      </c>
      <c r="M132" s="25">
        <f>G132*C113</f>
        <v>3.6250000000000004</v>
      </c>
      <c r="N132" s="25">
        <f>I132*C113</f>
        <v>16.75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  <c r="M133" s="3" t="s">
        <v>12</v>
      </c>
      <c r="N133" s="3" t="s"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>
        <v>7</v>
      </c>
      <c r="C134" s="4">
        <v>10</v>
      </c>
      <c r="D134" s="4">
        <v>1</v>
      </c>
      <c r="E134" s="4">
        <v>0.75</v>
      </c>
      <c r="F134" s="4">
        <f>A2</f>
        <v>0.05</v>
      </c>
      <c r="G134" s="4">
        <f t="shared" ref="G134:G145" si="15">E134*F134</f>
        <v>3.7500000000000006E-2</v>
      </c>
      <c r="H134" s="4">
        <v>3</v>
      </c>
      <c r="I134" s="4">
        <f t="shared" ref="I134:I152" si="16">G134*H134</f>
        <v>0.11250000000000002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3</v>
      </c>
      <c r="E135" s="4">
        <v>0.8</v>
      </c>
      <c r="F135" s="4">
        <f t="shared" ref="F135:F138" si="17">A3</f>
        <v>0.05</v>
      </c>
      <c r="G135" s="4">
        <f t="shared" si="15"/>
        <v>4.0000000000000008E-2</v>
      </c>
      <c r="H135" s="4">
        <v>3</v>
      </c>
      <c r="I135" s="4">
        <f t="shared" si="16"/>
        <v>0.12000000000000002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5</v>
      </c>
      <c r="E136" s="4">
        <v>0.8</v>
      </c>
      <c r="F136" s="4">
        <f t="shared" si="17"/>
        <v>0.05</v>
      </c>
      <c r="G136" s="4">
        <f t="shared" si="15"/>
        <v>4.0000000000000008E-2</v>
      </c>
      <c r="H136" s="4">
        <v>3</v>
      </c>
      <c r="I136" s="4">
        <f t="shared" si="16"/>
        <v>0.12000000000000002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7</v>
      </c>
      <c r="E137" s="4">
        <v>0.75</v>
      </c>
      <c r="F137" s="4">
        <f t="shared" si="17"/>
        <v>0.05</v>
      </c>
      <c r="G137" s="4">
        <f t="shared" si="15"/>
        <v>3.7500000000000006E-2</v>
      </c>
      <c r="H137" s="4">
        <v>3</v>
      </c>
      <c r="I137" s="4">
        <f t="shared" si="16"/>
        <v>0.11250000000000002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10</v>
      </c>
      <c r="E138" s="4">
        <v>0.6</v>
      </c>
      <c r="F138" s="4">
        <f t="shared" si="17"/>
        <v>0.05</v>
      </c>
      <c r="G138" s="4">
        <f t="shared" si="15"/>
        <v>0.03</v>
      </c>
      <c r="H138" s="4">
        <v>3</v>
      </c>
      <c r="I138" s="4">
        <f t="shared" si="16"/>
        <v>0.09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</v>
      </c>
      <c r="E139" s="4">
        <v>0.6</v>
      </c>
      <c r="F139" s="4">
        <v>0</v>
      </c>
      <c r="G139" s="4">
        <f t="shared" si="15"/>
        <v>0</v>
      </c>
      <c r="H139" s="4">
        <v>0.5</v>
      </c>
      <c r="I139" s="4">
        <f t="shared" si="16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4</v>
      </c>
      <c r="E140" s="4">
        <v>0.75</v>
      </c>
      <c r="F140" s="4">
        <v>0</v>
      </c>
      <c r="G140" s="4">
        <f t="shared" si="15"/>
        <v>0</v>
      </c>
      <c r="H140" s="4">
        <v>0.5</v>
      </c>
      <c r="I140" s="4">
        <f t="shared" si="16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6</v>
      </c>
      <c r="E141" s="4">
        <v>0.6</v>
      </c>
      <c r="F141" s="4">
        <v>0</v>
      </c>
      <c r="G141" s="4">
        <f t="shared" si="15"/>
        <v>0</v>
      </c>
      <c r="H141" s="4">
        <v>0.5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8</v>
      </c>
      <c r="E142" s="4">
        <v>0.8</v>
      </c>
      <c r="F142" s="4">
        <v>0</v>
      </c>
      <c r="G142" s="4">
        <f t="shared" si="15"/>
        <v>0</v>
      </c>
      <c r="H142" s="4">
        <v>0.5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9</v>
      </c>
      <c r="E143" s="4">
        <v>0.75</v>
      </c>
      <c r="F143" s="4">
        <v>0</v>
      </c>
      <c r="G143" s="4">
        <f t="shared" si="15"/>
        <v>0</v>
      </c>
      <c r="H143" s="4">
        <v>0.5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11</v>
      </c>
      <c r="E144" s="4">
        <v>0.8</v>
      </c>
      <c r="F144" s="4">
        <f>A2</f>
        <v>0.05</v>
      </c>
      <c r="G144" s="4">
        <f t="shared" si="15"/>
        <v>4.0000000000000008E-2</v>
      </c>
      <c r="H144" s="4">
        <v>0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12</v>
      </c>
      <c r="E145" s="4">
        <v>0.75</v>
      </c>
      <c r="F145" s="4">
        <f>A3</f>
        <v>0.05</v>
      </c>
      <c r="G145" s="4">
        <f t="shared" si="15"/>
        <v>3.7500000000000006E-2</v>
      </c>
      <c r="H145" s="4">
        <v>3</v>
      </c>
      <c r="I145" s="4">
        <f t="shared" si="16"/>
        <v>0.11250000000000002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15</v>
      </c>
      <c r="E146" s="4"/>
      <c r="F146" s="4"/>
      <c r="G146" s="4">
        <v>0.1</v>
      </c>
      <c r="H146" s="4">
        <v>10</v>
      </c>
      <c r="I146" s="4">
        <f t="shared" si="16"/>
        <v>1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15</v>
      </c>
      <c r="E147" s="4"/>
      <c r="F147" s="4"/>
      <c r="G147" s="4">
        <v>0</v>
      </c>
      <c r="H147" s="4">
        <v>0</v>
      </c>
      <c r="I147" s="4">
        <f t="shared" si="16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</v>
      </c>
      <c r="H148" s="4">
        <v>0</v>
      </c>
      <c r="I148" s="4">
        <f t="shared" si="16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5"/>
      <c r="C153" s="25"/>
      <c r="D153" s="25" t="s">
        <v>14</v>
      </c>
      <c r="E153" s="25"/>
      <c r="F153" s="25"/>
      <c r="G153" s="25">
        <f>SUM(G134:G152)</f>
        <v>0.36250000000000004</v>
      </c>
      <c r="H153" s="25"/>
      <c r="I153" s="25">
        <f>SUM(I134:I152)</f>
        <v>1.6675</v>
      </c>
      <c r="J153" s="25">
        <f>I153/G153</f>
        <v>4.5999999999999996</v>
      </c>
      <c r="K153" s="25">
        <v>0.41499999999999998</v>
      </c>
      <c r="L153" s="25">
        <f>K153*I153</f>
        <v>0.69201249999999992</v>
      </c>
      <c r="M153" s="25">
        <f>G153*C134</f>
        <v>3.6250000000000004</v>
      </c>
      <c r="N153" s="25">
        <f>I153*C134</f>
        <v>16.675000000000001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5" t="s">
        <v>16</v>
      </c>
      <c r="L154" s="25">
        <f>SUM(L112:L153)</f>
        <v>1.3871374999999999</v>
      </c>
      <c r="M154" s="25">
        <f>SUM(M112:M153)</f>
        <v>7.2500000000000009</v>
      </c>
      <c r="N154" s="25">
        <f>SUM(N112:N153)</f>
        <v>33.424999999999997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6">
        <f>SUM(C112:C134)</f>
        <v>20</v>
      </c>
      <c r="C155" s="7" t="s">
        <v>17</v>
      </c>
      <c r="D155" s="8"/>
      <c r="E155" s="8"/>
      <c r="F155" s="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6">
        <f>B155*8760</f>
        <v>175200</v>
      </c>
      <c r="C156" s="7" t="s">
        <v>18</v>
      </c>
      <c r="D156" s="8"/>
      <c r="E156" s="8"/>
      <c r="F156" s="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M154</f>
        <v>7.2500000000000009</v>
      </c>
      <c r="C157" s="7" t="s">
        <v>19</v>
      </c>
      <c r="D157" s="8"/>
      <c r="E157" s="8"/>
      <c r="F157" s="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B157/B155</f>
        <v>0.36250000000000004</v>
      </c>
      <c r="C158" s="7" t="s">
        <v>20</v>
      </c>
      <c r="D158" s="8"/>
      <c r="E158" s="8"/>
      <c r="F158" s="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N154/B155</f>
        <v>1.6712499999999999</v>
      </c>
      <c r="C159" s="7" t="s">
        <v>21</v>
      </c>
      <c r="D159" s="8"/>
      <c r="E159" s="8"/>
      <c r="F159" s="8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B159/B158</f>
        <v>4.6103448275862062</v>
      </c>
      <c r="C160" s="17" t="s">
        <v>22</v>
      </c>
      <c r="D160" s="18"/>
      <c r="E160" s="18"/>
      <c r="F160" s="18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(B156-N154)/B156</f>
        <v>0.99980921803652978</v>
      </c>
      <c r="C161" s="21" t="s">
        <v>23</v>
      </c>
      <c r="D161" s="22"/>
      <c r="E161" s="22"/>
      <c r="F161" s="22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1-B161</f>
        <v>1.9078196347022125E-4</v>
      </c>
      <c r="C162" s="7" t="s">
        <v>24</v>
      </c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L154*1000</f>
        <v>1387.1374999999998</v>
      </c>
      <c r="C163" s="7" t="s">
        <v>26</v>
      </c>
      <c r="D163" s="8"/>
      <c r="E163" s="8"/>
      <c r="F163" s="8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B163/B155</f>
        <v>69.356874999999988</v>
      </c>
      <c r="C164" s="10" t="s">
        <v>27</v>
      </c>
      <c r="D164" s="11"/>
      <c r="E164" s="11"/>
      <c r="F164" s="11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6.5">
      <c r="A167" s="1"/>
      <c r="B167" s="2"/>
      <c r="C167" s="2"/>
      <c r="D167" s="2"/>
      <c r="E167" s="2"/>
      <c r="F167" s="2"/>
      <c r="G167" s="2"/>
      <c r="H167" s="1" t="s">
        <v>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 t="s">
        <v>1</v>
      </c>
      <c r="C168" s="3" t="s">
        <v>2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7</v>
      </c>
      <c r="I168" s="3" t="s">
        <v>8</v>
      </c>
      <c r="J168" s="3" t="s">
        <v>9</v>
      </c>
      <c r="K168" s="3" t="s">
        <v>10</v>
      </c>
      <c r="L168" s="3" t="s">
        <v>11</v>
      </c>
      <c r="M168" s="3" t="s">
        <v>12</v>
      </c>
      <c r="N168" s="3" t="s">
        <v>13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3">
        <v>6</v>
      </c>
      <c r="C169" s="13">
        <v>10</v>
      </c>
      <c r="D169" s="13">
        <v>1</v>
      </c>
      <c r="E169" s="13">
        <v>0.75</v>
      </c>
      <c r="F169" s="13">
        <f>A2</f>
        <v>0.05</v>
      </c>
      <c r="G169" s="13">
        <f t="shared" ref="G169:G180" si="18">E169*F169</f>
        <v>3.7500000000000006E-2</v>
      </c>
      <c r="H169" s="13">
        <v>0.5</v>
      </c>
      <c r="I169" s="13">
        <f t="shared" ref="I169:I187" si="19">G169*H169</f>
        <v>1.8750000000000003E-2</v>
      </c>
      <c r="J169" s="13"/>
      <c r="K169" s="13"/>
      <c r="L169" s="13"/>
      <c r="M169" s="13"/>
      <c r="N169" s="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3"/>
      <c r="C170" s="13"/>
      <c r="D170" s="13">
        <v>3</v>
      </c>
      <c r="E170" s="13">
        <v>0.8</v>
      </c>
      <c r="F170" s="13">
        <f t="shared" ref="F170:F180" si="20">A3</f>
        <v>0.05</v>
      </c>
      <c r="G170" s="13">
        <f t="shared" si="18"/>
        <v>4.0000000000000008E-2</v>
      </c>
      <c r="H170" s="13">
        <v>0.5</v>
      </c>
      <c r="I170" s="13">
        <f t="shared" si="19"/>
        <v>2.0000000000000004E-2</v>
      </c>
      <c r="J170" s="13"/>
      <c r="K170" s="13"/>
      <c r="L170" s="13"/>
      <c r="M170" s="13"/>
      <c r="N170" s="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/>
      <c r="C171" s="13"/>
      <c r="D171" s="13">
        <v>5</v>
      </c>
      <c r="E171" s="13">
        <v>0.8</v>
      </c>
      <c r="F171" s="13">
        <f t="shared" si="20"/>
        <v>0.05</v>
      </c>
      <c r="G171" s="13">
        <f t="shared" si="18"/>
        <v>4.0000000000000008E-2</v>
      </c>
      <c r="H171" s="13">
        <v>0.5</v>
      </c>
      <c r="I171" s="13">
        <f t="shared" si="19"/>
        <v>2.0000000000000004E-2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7</v>
      </c>
      <c r="E172" s="13">
        <v>0.75</v>
      </c>
      <c r="F172" s="13">
        <f t="shared" si="20"/>
        <v>0.05</v>
      </c>
      <c r="G172" s="13">
        <f t="shared" si="18"/>
        <v>3.7500000000000006E-2</v>
      </c>
      <c r="H172" s="13">
        <v>0.5</v>
      </c>
      <c r="I172" s="13">
        <f t="shared" si="19"/>
        <v>1.8750000000000003E-2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10</v>
      </c>
      <c r="E173" s="13">
        <v>0.6</v>
      </c>
      <c r="F173" s="13">
        <f t="shared" si="20"/>
        <v>0.05</v>
      </c>
      <c r="G173" s="13">
        <f t="shared" si="18"/>
        <v>0.03</v>
      </c>
      <c r="H173" s="13">
        <v>0.5</v>
      </c>
      <c r="I173" s="13">
        <f t="shared" si="19"/>
        <v>1.4999999999999999E-2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</v>
      </c>
      <c r="E174" s="13">
        <v>0.6</v>
      </c>
      <c r="F174" s="13">
        <f t="shared" si="20"/>
        <v>0.05</v>
      </c>
      <c r="G174" s="13">
        <f t="shared" si="18"/>
        <v>0.03</v>
      </c>
      <c r="H174" s="13">
        <v>0.5</v>
      </c>
      <c r="I174" s="13">
        <f t="shared" si="19"/>
        <v>1.4999999999999999E-2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4</v>
      </c>
      <c r="E175" s="13">
        <v>0.75</v>
      </c>
      <c r="F175" s="13">
        <f t="shared" si="20"/>
        <v>0.05</v>
      </c>
      <c r="G175" s="13">
        <f t="shared" si="18"/>
        <v>3.7500000000000006E-2</v>
      </c>
      <c r="H175" s="13">
        <v>0.5</v>
      </c>
      <c r="I175" s="13">
        <f t="shared" si="19"/>
        <v>1.8750000000000003E-2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6</v>
      </c>
      <c r="E176" s="13">
        <v>0.6</v>
      </c>
      <c r="F176" s="13">
        <f t="shared" si="20"/>
        <v>0.05</v>
      </c>
      <c r="G176" s="13">
        <f t="shared" si="18"/>
        <v>0.03</v>
      </c>
      <c r="H176" s="13">
        <v>0.5</v>
      </c>
      <c r="I176" s="13">
        <f t="shared" si="19"/>
        <v>1.4999999999999999E-2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8</v>
      </c>
      <c r="E177" s="13">
        <v>0.8</v>
      </c>
      <c r="F177" s="13">
        <f t="shared" si="20"/>
        <v>0.05</v>
      </c>
      <c r="G177" s="13">
        <f t="shared" si="18"/>
        <v>4.0000000000000008E-2</v>
      </c>
      <c r="H177" s="13">
        <v>0.5</v>
      </c>
      <c r="I177" s="13">
        <f t="shared" si="19"/>
        <v>2.0000000000000004E-2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9</v>
      </c>
      <c r="E178" s="13">
        <v>0.75</v>
      </c>
      <c r="F178" s="13">
        <f t="shared" si="20"/>
        <v>0.05</v>
      </c>
      <c r="G178" s="13">
        <f t="shared" si="18"/>
        <v>3.7500000000000006E-2</v>
      </c>
      <c r="H178" s="13">
        <v>0.5</v>
      </c>
      <c r="I178" s="13">
        <f t="shared" si="19"/>
        <v>1.8750000000000003E-2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11</v>
      </c>
      <c r="E179" s="13">
        <v>0.8</v>
      </c>
      <c r="F179" s="13">
        <f t="shared" si="20"/>
        <v>0.05</v>
      </c>
      <c r="G179" s="13">
        <f t="shared" si="18"/>
        <v>4.0000000000000008E-2</v>
      </c>
      <c r="H179" s="13">
        <v>3</v>
      </c>
      <c r="I179" s="13">
        <f t="shared" si="19"/>
        <v>0.12000000000000002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12</v>
      </c>
      <c r="E180" s="13">
        <v>0.75</v>
      </c>
      <c r="F180" s="13">
        <f t="shared" si="20"/>
        <v>0.05</v>
      </c>
      <c r="G180" s="13">
        <f t="shared" si="18"/>
        <v>3.7500000000000006E-2</v>
      </c>
      <c r="H180" s="13">
        <v>3</v>
      </c>
      <c r="I180" s="13">
        <f t="shared" si="19"/>
        <v>0.11250000000000002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 t="s">
        <v>15</v>
      </c>
      <c r="E181" s="13"/>
      <c r="F181" s="13"/>
      <c r="G181" s="13">
        <v>0.1</v>
      </c>
      <c r="H181" s="13">
        <v>10</v>
      </c>
      <c r="I181" s="13">
        <f t="shared" si="19"/>
        <v>1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 t="s">
        <v>15</v>
      </c>
      <c r="E182" s="13"/>
      <c r="F182" s="13"/>
      <c r="G182" s="13">
        <v>0.1</v>
      </c>
      <c r="H182" s="13">
        <v>10</v>
      </c>
      <c r="I182" s="13">
        <f t="shared" si="19"/>
        <v>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0.5</v>
      </c>
      <c r="I183" s="13">
        <f t="shared" si="19"/>
        <v>0.05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0.5</v>
      </c>
      <c r="I184" s="13">
        <f t="shared" si="19"/>
        <v>0.05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5"/>
      <c r="C188" s="25"/>
      <c r="D188" s="25" t="s">
        <v>14</v>
      </c>
      <c r="E188" s="25"/>
      <c r="F188" s="25"/>
      <c r="G188" s="25">
        <f>SUM(G169:G187)</f>
        <v>1.1375000000000002</v>
      </c>
      <c r="H188" s="25"/>
      <c r="I188" s="25">
        <f>SUM(I169:I187)</f>
        <v>2.6624999999999992</v>
      </c>
      <c r="J188" s="25">
        <f>I188/G188</f>
        <v>2.3406593406593394</v>
      </c>
      <c r="K188" s="25">
        <v>0.41499999999999998</v>
      </c>
      <c r="L188" s="25">
        <f>K188*I188</f>
        <v>1.1049374999999997</v>
      </c>
      <c r="M188" s="25">
        <f>G188*C169</f>
        <v>11.375000000000002</v>
      </c>
      <c r="N188" s="25">
        <f>I188*C169</f>
        <v>26.624999999999993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 t="s">
        <v>1</v>
      </c>
      <c r="C189" s="3" t="s">
        <v>2</v>
      </c>
      <c r="D189" s="3" t="s">
        <v>3</v>
      </c>
      <c r="E189" s="3" t="s">
        <v>4</v>
      </c>
      <c r="F189" s="3" t="s">
        <v>5</v>
      </c>
      <c r="G189" s="3" t="s">
        <v>6</v>
      </c>
      <c r="H189" s="3" t="s">
        <v>7</v>
      </c>
      <c r="I189" s="3" t="s">
        <v>8</v>
      </c>
      <c r="J189" s="3" t="s">
        <v>9</v>
      </c>
      <c r="K189" s="3" t="s">
        <v>10</v>
      </c>
      <c r="L189" s="3" t="s">
        <v>11</v>
      </c>
      <c r="M189" s="3" t="s">
        <v>12</v>
      </c>
      <c r="N189" s="3" t="s">
        <v>13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>
        <v>7</v>
      </c>
      <c r="C190" s="13">
        <v>10</v>
      </c>
      <c r="D190" s="13">
        <v>1</v>
      </c>
      <c r="E190" s="13">
        <v>0.75</v>
      </c>
      <c r="F190" s="13">
        <f>A2</f>
        <v>0.05</v>
      </c>
      <c r="G190" s="13">
        <f t="shared" ref="G190:G201" si="21">E190*F190</f>
        <v>3.7500000000000006E-2</v>
      </c>
      <c r="H190" s="13">
        <v>0.5</v>
      </c>
      <c r="I190" s="13">
        <f t="shared" ref="I190:I208" si="22">G190*H190</f>
        <v>1.8750000000000003E-2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</v>
      </c>
      <c r="E191" s="13">
        <v>0.8</v>
      </c>
      <c r="F191" s="13">
        <f t="shared" ref="F191:F201" si="23">A3</f>
        <v>0.05</v>
      </c>
      <c r="G191" s="13">
        <f t="shared" si="21"/>
        <v>4.0000000000000008E-2</v>
      </c>
      <c r="H191" s="13">
        <v>0.5</v>
      </c>
      <c r="I191" s="13">
        <f t="shared" si="22"/>
        <v>2.0000000000000004E-2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5</v>
      </c>
      <c r="E192" s="13">
        <v>0.8</v>
      </c>
      <c r="F192" s="13">
        <f t="shared" si="23"/>
        <v>0.05</v>
      </c>
      <c r="G192" s="13">
        <f t="shared" si="21"/>
        <v>4.0000000000000008E-2</v>
      </c>
      <c r="H192" s="13">
        <v>0.5</v>
      </c>
      <c r="I192" s="13">
        <f t="shared" si="22"/>
        <v>2.0000000000000004E-2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7</v>
      </c>
      <c r="E193" s="13">
        <v>0.75</v>
      </c>
      <c r="F193" s="13">
        <f t="shared" si="23"/>
        <v>0.05</v>
      </c>
      <c r="G193" s="13">
        <f t="shared" si="21"/>
        <v>3.7500000000000006E-2</v>
      </c>
      <c r="H193" s="13">
        <v>0.5</v>
      </c>
      <c r="I193" s="13">
        <f t="shared" si="22"/>
        <v>1.8750000000000003E-2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10</v>
      </c>
      <c r="E194" s="13">
        <v>0.6</v>
      </c>
      <c r="F194" s="13">
        <f t="shared" si="23"/>
        <v>0.05</v>
      </c>
      <c r="G194" s="13">
        <f t="shared" si="21"/>
        <v>0.03</v>
      </c>
      <c r="H194" s="13">
        <v>0.5</v>
      </c>
      <c r="I194" s="13">
        <f t="shared" si="22"/>
        <v>1.4999999999999999E-2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</v>
      </c>
      <c r="E195" s="13">
        <v>0.6</v>
      </c>
      <c r="F195" s="13">
        <f t="shared" si="23"/>
        <v>0.05</v>
      </c>
      <c r="G195" s="13">
        <f t="shared" si="21"/>
        <v>0.03</v>
      </c>
      <c r="H195" s="13">
        <v>0.5</v>
      </c>
      <c r="I195" s="13">
        <f t="shared" si="22"/>
        <v>1.4999999999999999E-2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4</v>
      </c>
      <c r="E196" s="13">
        <v>0.75</v>
      </c>
      <c r="F196" s="13">
        <f t="shared" si="23"/>
        <v>0.05</v>
      </c>
      <c r="G196" s="13">
        <f t="shared" si="21"/>
        <v>3.7500000000000006E-2</v>
      </c>
      <c r="H196" s="13">
        <v>0.5</v>
      </c>
      <c r="I196" s="13">
        <f t="shared" si="22"/>
        <v>1.8750000000000003E-2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6</v>
      </c>
      <c r="E197" s="13">
        <v>0.6</v>
      </c>
      <c r="F197" s="13">
        <f t="shared" si="23"/>
        <v>0.05</v>
      </c>
      <c r="G197" s="13">
        <f t="shared" si="21"/>
        <v>0.03</v>
      </c>
      <c r="H197" s="13">
        <v>0.5</v>
      </c>
      <c r="I197" s="13">
        <f t="shared" si="22"/>
        <v>1.4999999999999999E-2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8</v>
      </c>
      <c r="E198" s="13">
        <v>0.8</v>
      </c>
      <c r="F198" s="13">
        <f t="shared" si="23"/>
        <v>0.05</v>
      </c>
      <c r="G198" s="13">
        <f t="shared" si="21"/>
        <v>4.0000000000000008E-2</v>
      </c>
      <c r="H198" s="13">
        <v>0.5</v>
      </c>
      <c r="I198" s="13">
        <f t="shared" si="22"/>
        <v>2.0000000000000004E-2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9</v>
      </c>
      <c r="E199" s="13">
        <v>0.75</v>
      </c>
      <c r="F199" s="13">
        <f t="shared" si="23"/>
        <v>0.05</v>
      </c>
      <c r="G199" s="13">
        <f t="shared" si="21"/>
        <v>3.7500000000000006E-2</v>
      </c>
      <c r="H199" s="13">
        <v>0.5</v>
      </c>
      <c r="I199" s="13">
        <f t="shared" si="22"/>
        <v>1.8750000000000003E-2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11</v>
      </c>
      <c r="E200" s="13">
        <v>0.8</v>
      </c>
      <c r="F200" s="13">
        <f t="shared" si="23"/>
        <v>0.05</v>
      </c>
      <c r="G200" s="13">
        <f t="shared" si="21"/>
        <v>4.0000000000000008E-2</v>
      </c>
      <c r="H200" s="13">
        <v>3</v>
      </c>
      <c r="I200" s="13">
        <f t="shared" si="22"/>
        <v>0.12000000000000002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12</v>
      </c>
      <c r="E201" s="13">
        <v>0.75</v>
      </c>
      <c r="F201" s="13">
        <f t="shared" si="23"/>
        <v>0.05</v>
      </c>
      <c r="G201" s="13">
        <f t="shared" si="21"/>
        <v>3.7500000000000006E-2</v>
      </c>
      <c r="H201" s="13">
        <v>3</v>
      </c>
      <c r="I201" s="13">
        <f t="shared" si="22"/>
        <v>0.11250000000000002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10</v>
      </c>
      <c r="I202" s="13">
        <f t="shared" si="22"/>
        <v>1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10</v>
      </c>
      <c r="I203" s="13">
        <f t="shared" si="22"/>
        <v>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0.5</v>
      </c>
      <c r="I204" s="13">
        <f t="shared" si="22"/>
        <v>0.05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0.5</v>
      </c>
      <c r="I205" s="13">
        <f t="shared" si="22"/>
        <v>0.05</v>
      </c>
      <c r="J205" s="13"/>
      <c r="K205" s="13"/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5"/>
      <c r="C209" s="25"/>
      <c r="D209" s="25" t="s">
        <v>14</v>
      </c>
      <c r="E209" s="25"/>
      <c r="F209" s="25"/>
      <c r="G209" s="25">
        <f>SUM(G190:G208)</f>
        <v>1.1375000000000002</v>
      </c>
      <c r="H209" s="25"/>
      <c r="I209" s="25">
        <f>SUM(I190:I208)</f>
        <v>2.6624999999999992</v>
      </c>
      <c r="J209" s="25">
        <f>I209/G209</f>
        <v>2.3406593406593394</v>
      </c>
      <c r="K209" s="25">
        <v>0.41499999999999998</v>
      </c>
      <c r="L209" s="25">
        <f>K209*I209</f>
        <v>1.1049374999999997</v>
      </c>
      <c r="M209" s="25">
        <f>G209*C190</f>
        <v>11.375000000000002</v>
      </c>
      <c r="N209" s="25">
        <f>I209*C190</f>
        <v>26.624999999999993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5" t="s">
        <v>16</v>
      </c>
      <c r="L210" s="25">
        <f>SUM(L168:L209)</f>
        <v>2.2098749999999994</v>
      </c>
      <c r="M210" s="25">
        <f>SUM(M168:M209)</f>
        <v>22.750000000000004</v>
      </c>
      <c r="N210" s="25">
        <f>SUM(N168:N209)</f>
        <v>53.249999999999986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6">
        <f>SUM(C168:C190)</f>
        <v>20</v>
      </c>
      <c r="C211" s="7" t="s">
        <v>17</v>
      </c>
      <c r="D211" s="8"/>
      <c r="E211" s="8"/>
      <c r="F211" s="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6">
        <f>B211*8760</f>
        <v>175200</v>
      </c>
      <c r="C212" s="7" t="s">
        <v>18</v>
      </c>
      <c r="D212" s="8"/>
      <c r="E212" s="8"/>
      <c r="F212" s="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M210</f>
        <v>22.750000000000004</v>
      </c>
      <c r="C213" s="7" t="s">
        <v>19</v>
      </c>
      <c r="D213" s="8"/>
      <c r="E213" s="8"/>
      <c r="F213" s="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B213/B211</f>
        <v>1.1375000000000002</v>
      </c>
      <c r="C214" s="7" t="s">
        <v>20</v>
      </c>
      <c r="D214" s="8"/>
      <c r="E214" s="8"/>
      <c r="F214" s="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N210/B211</f>
        <v>2.6624999999999992</v>
      </c>
      <c r="C215" s="7" t="s">
        <v>21</v>
      </c>
      <c r="D215" s="8"/>
      <c r="E215" s="8"/>
      <c r="F215" s="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B215/B214</f>
        <v>2.3406593406593394</v>
      </c>
      <c r="C216" s="17" t="s">
        <v>22</v>
      </c>
      <c r="D216" s="18"/>
      <c r="E216" s="18"/>
      <c r="F216" s="18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(B212-N210)/B212</f>
        <v>0.99969606164383562</v>
      </c>
      <c r="C217" s="21" t="s">
        <v>23</v>
      </c>
      <c r="D217" s="22"/>
      <c r="E217" s="22"/>
      <c r="F217" s="22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1-B217</f>
        <v>3.0393835616437936E-4</v>
      </c>
      <c r="C218" s="7" t="s">
        <v>24</v>
      </c>
      <c r="D218" s="8"/>
      <c r="E218" s="8"/>
      <c r="F218" s="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L210*1000</f>
        <v>2209.8749999999995</v>
      </c>
      <c r="C219" s="7" t="s">
        <v>26</v>
      </c>
      <c r="D219" s="8"/>
      <c r="E219" s="8"/>
      <c r="F219" s="8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B219/B211</f>
        <v>110.49374999999998</v>
      </c>
      <c r="C220" s="10" t="s">
        <v>27</v>
      </c>
      <c r="D220" s="11"/>
      <c r="E220" s="11"/>
      <c r="F220" s="11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6.5">
      <c r="A223" s="1"/>
      <c r="B223" s="2"/>
      <c r="C223" s="2"/>
      <c r="D223" s="2"/>
      <c r="E223" s="2"/>
      <c r="F223" s="2"/>
      <c r="G223" s="2"/>
      <c r="H223" s="1" t="s">
        <v>32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10</v>
      </c>
      <c r="L224" s="3" t="s">
        <v>11</v>
      </c>
      <c r="M224" s="3" t="s">
        <v>12</v>
      </c>
      <c r="N224" s="3" t="s">
        <v>13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>
        <v>6</v>
      </c>
      <c r="C225" s="4">
        <v>10</v>
      </c>
      <c r="D225" s="4">
        <v>1</v>
      </c>
      <c r="E225" s="4">
        <v>0.75</v>
      </c>
      <c r="F225" s="4">
        <f>A2</f>
        <v>0.05</v>
      </c>
      <c r="G225" s="4">
        <f t="shared" ref="G225:G236" si="24">E225*F225</f>
        <v>3.7500000000000006E-2</v>
      </c>
      <c r="H225" s="4">
        <v>0.5</v>
      </c>
      <c r="I225" s="4">
        <f t="shared" ref="I225:I243" si="25">G225*H225</f>
        <v>1.8750000000000003E-2</v>
      </c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>
        <v>3</v>
      </c>
      <c r="E226" s="4">
        <v>0.8</v>
      </c>
      <c r="F226" s="4">
        <f t="shared" ref="F226:F229" si="26">A3</f>
        <v>0.05</v>
      </c>
      <c r="G226" s="4">
        <f t="shared" si="24"/>
        <v>4.0000000000000008E-2</v>
      </c>
      <c r="H226" s="4">
        <v>0.5</v>
      </c>
      <c r="I226" s="4">
        <f t="shared" si="25"/>
        <v>2.0000000000000004E-2</v>
      </c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>
        <v>5</v>
      </c>
      <c r="E227" s="4">
        <v>0.8</v>
      </c>
      <c r="F227" s="4">
        <f t="shared" si="26"/>
        <v>0.05</v>
      </c>
      <c r="G227" s="4">
        <f t="shared" si="24"/>
        <v>4.0000000000000008E-2</v>
      </c>
      <c r="H227" s="4">
        <v>0.5</v>
      </c>
      <c r="I227" s="4">
        <f t="shared" si="25"/>
        <v>2.0000000000000004E-2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7</v>
      </c>
      <c r="E228" s="4">
        <v>0.75</v>
      </c>
      <c r="F228" s="4">
        <f t="shared" si="26"/>
        <v>0.05</v>
      </c>
      <c r="G228" s="4">
        <f t="shared" si="24"/>
        <v>3.7500000000000006E-2</v>
      </c>
      <c r="H228" s="4">
        <v>0.5</v>
      </c>
      <c r="I228" s="4">
        <f t="shared" si="25"/>
        <v>1.8750000000000003E-2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10</v>
      </c>
      <c r="E229" s="4">
        <v>0.6</v>
      </c>
      <c r="F229" s="4">
        <f t="shared" si="26"/>
        <v>0.05</v>
      </c>
      <c r="G229" s="4">
        <f t="shared" si="24"/>
        <v>0.03</v>
      </c>
      <c r="H229" s="4">
        <v>0.5</v>
      </c>
      <c r="I229" s="4">
        <f t="shared" si="25"/>
        <v>1.4999999999999999E-2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</v>
      </c>
      <c r="E230" s="4">
        <v>0.6</v>
      </c>
      <c r="F230" s="4">
        <v>0</v>
      </c>
      <c r="G230" s="4">
        <f t="shared" si="24"/>
        <v>0</v>
      </c>
      <c r="H230" s="4">
        <v>0.5</v>
      </c>
      <c r="I230" s="4">
        <f t="shared" si="25"/>
        <v>0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4</v>
      </c>
      <c r="E231" s="4">
        <v>0.75</v>
      </c>
      <c r="F231" s="4">
        <v>0</v>
      </c>
      <c r="G231" s="4">
        <f t="shared" si="24"/>
        <v>0</v>
      </c>
      <c r="H231" s="4">
        <v>0.5</v>
      </c>
      <c r="I231" s="4">
        <f t="shared" si="25"/>
        <v>0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6</v>
      </c>
      <c r="E232" s="4">
        <v>0.6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8</v>
      </c>
      <c r="E233" s="4">
        <v>0.8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9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11</v>
      </c>
      <c r="E235" s="4">
        <v>0.8</v>
      </c>
      <c r="F235" s="4">
        <f>A2</f>
        <v>0.05</v>
      </c>
      <c r="G235" s="4">
        <f t="shared" si="24"/>
        <v>4.0000000000000008E-2</v>
      </c>
      <c r="H235" s="4">
        <v>3</v>
      </c>
      <c r="I235" s="4">
        <f t="shared" si="25"/>
        <v>0.12000000000000002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12</v>
      </c>
      <c r="E236" s="4">
        <v>0.75</v>
      </c>
      <c r="F236" s="4">
        <f>A3</f>
        <v>0.05</v>
      </c>
      <c r="G236" s="4">
        <f t="shared" si="24"/>
        <v>3.7500000000000006E-2</v>
      </c>
      <c r="H236" s="4">
        <v>0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 t="s">
        <v>15</v>
      </c>
      <c r="E237" s="4"/>
      <c r="F237" s="4"/>
      <c r="G237" s="4">
        <v>0.1</v>
      </c>
      <c r="H237" s="4">
        <v>10</v>
      </c>
      <c r="I237" s="4">
        <f t="shared" si="25"/>
        <v>1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 t="s">
        <v>15</v>
      </c>
      <c r="E238" s="4"/>
      <c r="F238" s="4"/>
      <c r="G238" s="4">
        <v>0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</v>
      </c>
      <c r="H239" s="4">
        <v>0</v>
      </c>
      <c r="I239" s="4">
        <f t="shared" si="25"/>
        <v>0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5"/>
      <c r="D244" s="25" t="s">
        <v>14</v>
      </c>
      <c r="E244" s="25"/>
      <c r="F244" s="25"/>
      <c r="G244" s="25">
        <f>SUM(G225:G243)</f>
        <v>0.36250000000000004</v>
      </c>
      <c r="H244" s="25"/>
      <c r="I244" s="25">
        <f>SUM(I225:I243)</f>
        <v>1.2124999999999999</v>
      </c>
      <c r="J244" s="25">
        <f>I244/G244</f>
        <v>3.3448275862068959</v>
      </c>
      <c r="K244" s="25">
        <v>0.41499999999999998</v>
      </c>
      <c r="L244" s="25">
        <f>K244*I244</f>
        <v>0.5031874999999999</v>
      </c>
      <c r="M244" s="25">
        <f>G244*C225</f>
        <v>3.6250000000000004</v>
      </c>
      <c r="N244" s="25">
        <f>I244*C225</f>
        <v>12.125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 t="s">
        <v>1</v>
      </c>
      <c r="C245" s="3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3" t="s">
        <v>7</v>
      </c>
      <c r="I245" s="3" t="s">
        <v>8</v>
      </c>
      <c r="J245" s="3" t="s">
        <v>9</v>
      </c>
      <c r="K245" s="3" t="s">
        <v>10</v>
      </c>
      <c r="L245" s="3" t="s">
        <v>11</v>
      </c>
      <c r="M245" s="3" t="s">
        <v>12</v>
      </c>
      <c r="N245" s="3" t="s">
        <v>13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>
        <v>7</v>
      </c>
      <c r="C246" s="4">
        <v>10</v>
      </c>
      <c r="D246" s="4">
        <v>1</v>
      </c>
      <c r="E246" s="4">
        <v>0.75</v>
      </c>
      <c r="F246" s="4">
        <f>A2</f>
        <v>0.05</v>
      </c>
      <c r="G246" s="4">
        <f t="shared" ref="G246:G257" si="27">E246*F246</f>
        <v>3.7500000000000006E-2</v>
      </c>
      <c r="H246" s="4">
        <v>0.5</v>
      </c>
      <c r="I246" s="4">
        <f t="shared" ref="I246:I264" si="28">G246*H246</f>
        <v>1.8750000000000003E-2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3</v>
      </c>
      <c r="E247" s="4">
        <v>0.8</v>
      </c>
      <c r="F247" s="4">
        <f t="shared" ref="F247:F250" si="29">A3</f>
        <v>0.05</v>
      </c>
      <c r="G247" s="4">
        <f t="shared" si="27"/>
        <v>4.0000000000000008E-2</v>
      </c>
      <c r="H247" s="4">
        <v>0.5</v>
      </c>
      <c r="I247" s="4">
        <f t="shared" si="28"/>
        <v>2.0000000000000004E-2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5</v>
      </c>
      <c r="E248" s="4">
        <v>0.8</v>
      </c>
      <c r="F248" s="4">
        <f t="shared" si="29"/>
        <v>0.05</v>
      </c>
      <c r="G248" s="4">
        <f t="shared" si="27"/>
        <v>4.0000000000000008E-2</v>
      </c>
      <c r="H248" s="4">
        <v>0.5</v>
      </c>
      <c r="I248" s="4">
        <f t="shared" si="28"/>
        <v>2.0000000000000004E-2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7</v>
      </c>
      <c r="E249" s="4">
        <v>0.75</v>
      </c>
      <c r="F249" s="4">
        <f t="shared" si="29"/>
        <v>0.05</v>
      </c>
      <c r="G249" s="4">
        <f t="shared" si="27"/>
        <v>3.7500000000000006E-2</v>
      </c>
      <c r="H249" s="4">
        <v>0.5</v>
      </c>
      <c r="I249" s="4">
        <f t="shared" si="28"/>
        <v>1.8750000000000003E-2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10</v>
      </c>
      <c r="E250" s="4">
        <v>0.6</v>
      </c>
      <c r="F250" s="4">
        <f t="shared" si="29"/>
        <v>0.05</v>
      </c>
      <c r="G250" s="4">
        <f t="shared" si="27"/>
        <v>0.03</v>
      </c>
      <c r="H250" s="4">
        <v>0.5</v>
      </c>
      <c r="I250" s="4">
        <f t="shared" si="28"/>
        <v>1.4999999999999999E-2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</v>
      </c>
      <c r="E251" s="4">
        <v>0.6</v>
      </c>
      <c r="F251" s="4">
        <v>0</v>
      </c>
      <c r="G251" s="4">
        <f t="shared" si="27"/>
        <v>0</v>
      </c>
      <c r="H251" s="4">
        <v>0.5</v>
      </c>
      <c r="I251" s="4">
        <f t="shared" si="28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4</v>
      </c>
      <c r="E252" s="4">
        <v>0.75</v>
      </c>
      <c r="F252" s="4">
        <v>0</v>
      </c>
      <c r="G252" s="4">
        <f t="shared" si="27"/>
        <v>0</v>
      </c>
      <c r="H252" s="4">
        <v>0.5</v>
      </c>
      <c r="I252" s="4">
        <f t="shared" si="28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6</v>
      </c>
      <c r="E253" s="4">
        <v>0.6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8</v>
      </c>
      <c r="E254" s="4">
        <v>0.8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9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11</v>
      </c>
      <c r="E256" s="4">
        <v>0.8</v>
      </c>
      <c r="F256" s="4">
        <f>A2</f>
        <v>0.05</v>
      </c>
      <c r="G256" s="4">
        <f t="shared" si="27"/>
        <v>4.0000000000000008E-2</v>
      </c>
      <c r="H256" s="4">
        <v>0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12</v>
      </c>
      <c r="E257" s="4">
        <v>0.75</v>
      </c>
      <c r="F257" s="4">
        <f>A3</f>
        <v>0.05</v>
      </c>
      <c r="G257" s="4">
        <f t="shared" si="27"/>
        <v>3.7500000000000006E-2</v>
      </c>
      <c r="H257" s="4">
        <v>3</v>
      </c>
      <c r="I257" s="4">
        <f t="shared" si="28"/>
        <v>0.11250000000000002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0.1</v>
      </c>
      <c r="H258" s="4">
        <v>10</v>
      </c>
      <c r="I258" s="4">
        <f t="shared" si="28"/>
        <v>1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8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8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5"/>
      <c r="D265" s="25" t="s">
        <v>14</v>
      </c>
      <c r="E265" s="25"/>
      <c r="F265" s="25"/>
      <c r="G265" s="25">
        <f>SUM(G246:G264)</f>
        <v>0.36250000000000004</v>
      </c>
      <c r="H265" s="25"/>
      <c r="I265" s="25">
        <f>SUM(I246:I264)</f>
        <v>1.2050000000000001</v>
      </c>
      <c r="J265" s="25">
        <f>I265/G265</f>
        <v>3.3241379310344827</v>
      </c>
      <c r="K265" s="25">
        <v>0.41499999999999998</v>
      </c>
      <c r="L265" s="25">
        <f>K265*I265</f>
        <v>0.50007500000000005</v>
      </c>
      <c r="M265" s="25">
        <f>G265*C246</f>
        <v>3.6250000000000004</v>
      </c>
      <c r="N265" s="25">
        <f>I265*C246</f>
        <v>12.05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5" t="s">
        <v>16</v>
      </c>
      <c r="L266" s="5">
        <f>SUM(L224:L265)</f>
        <v>1.0032624999999999</v>
      </c>
      <c r="M266" s="5">
        <f>SUM(M224:M265)</f>
        <v>7.2500000000000009</v>
      </c>
      <c r="N266" s="5">
        <f>SUM(N224:N265)</f>
        <v>24.175000000000001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6">
        <f>SUM(C224:C246)</f>
        <v>20</v>
      </c>
      <c r="C267" s="7" t="s">
        <v>17</v>
      </c>
      <c r="D267" s="8"/>
      <c r="E267" s="8"/>
      <c r="F267" s="8"/>
      <c r="G267" s="9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6">
        <f>B267*8760</f>
        <v>175200</v>
      </c>
      <c r="C268" s="7" t="s">
        <v>18</v>
      </c>
      <c r="D268" s="8"/>
      <c r="E268" s="8"/>
      <c r="F268" s="8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M266</f>
        <v>7.2500000000000009</v>
      </c>
      <c r="C269" s="7" t="s">
        <v>19</v>
      </c>
      <c r="D269" s="8"/>
      <c r="E269" s="8"/>
      <c r="F269" s="8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B269/B267</f>
        <v>0.36250000000000004</v>
      </c>
      <c r="C270" s="7" t="s">
        <v>20</v>
      </c>
      <c r="D270" s="8"/>
      <c r="E270" s="8"/>
      <c r="F270" s="8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N266/B267</f>
        <v>1.20875</v>
      </c>
      <c r="C271" s="7" t="s">
        <v>21</v>
      </c>
      <c r="D271" s="8"/>
      <c r="E271" s="8"/>
      <c r="F271" s="8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B271/B270</f>
        <v>3.3344827586206893</v>
      </c>
      <c r="C272" s="17" t="s">
        <v>22</v>
      </c>
      <c r="D272" s="18"/>
      <c r="E272" s="18"/>
      <c r="F272" s="18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(B268-N266)/B268</f>
        <v>0.99986201484018267</v>
      </c>
      <c r="C273" s="21" t="s">
        <v>23</v>
      </c>
      <c r="D273" s="22"/>
      <c r="E273" s="22"/>
      <c r="F273" s="22"/>
      <c r="G273" s="2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1-B273</f>
        <v>1.3798515981733317E-4</v>
      </c>
      <c r="C274" s="7" t="s">
        <v>24</v>
      </c>
      <c r="D274" s="8"/>
      <c r="E274" s="8"/>
      <c r="F274" s="8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L266*1000</f>
        <v>1003.2624999999999</v>
      </c>
      <c r="C275" s="7" t="s">
        <v>26</v>
      </c>
      <c r="D275" s="8"/>
      <c r="E275" s="8"/>
      <c r="F275" s="8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B275/B267</f>
        <v>50.163124999999994</v>
      </c>
      <c r="C276" s="10" t="s">
        <v>27</v>
      </c>
      <c r="D276" s="11"/>
      <c r="E276" s="11"/>
      <c r="F276" s="11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8.25" customHeight="1">
      <c r="A279" s="1"/>
      <c r="B279" s="2"/>
      <c r="C279" s="2"/>
      <c r="D279" s="2"/>
      <c r="E279" s="2"/>
      <c r="F279" s="2"/>
      <c r="G279" s="2"/>
      <c r="H279" s="1" t="s">
        <v>31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6" t="s">
        <v>1</v>
      </c>
      <c r="C280" s="26" t="s">
        <v>2</v>
      </c>
      <c r="D280" s="26" t="s">
        <v>3</v>
      </c>
      <c r="E280" s="26" t="s">
        <v>4</v>
      </c>
      <c r="F280" s="26" t="s">
        <v>5</v>
      </c>
      <c r="G280" s="26" t="s">
        <v>6</v>
      </c>
      <c r="H280" s="26" t="s">
        <v>7</v>
      </c>
      <c r="I280" s="26" t="s">
        <v>8</v>
      </c>
      <c r="J280" s="26" t="s">
        <v>9</v>
      </c>
      <c r="K280" s="26" t="s">
        <v>10</v>
      </c>
      <c r="L280" s="26" t="s">
        <v>11</v>
      </c>
      <c r="M280" s="26" t="s">
        <v>12</v>
      </c>
      <c r="N280" s="26" t="s">
        <v>13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3">
        <v>6</v>
      </c>
      <c r="C281" s="13">
        <v>10</v>
      </c>
      <c r="D281" s="13">
        <v>1</v>
      </c>
      <c r="E281" s="13">
        <v>0.75</v>
      </c>
      <c r="F281" s="13">
        <f>A2</f>
        <v>0.05</v>
      </c>
      <c r="G281" s="13">
        <f t="shared" ref="G281:G292" si="30">E281*F281</f>
        <v>3.7500000000000006E-2</v>
      </c>
      <c r="H281" s="13">
        <v>3</v>
      </c>
      <c r="I281" s="13">
        <f t="shared" ref="I281:I299" si="31">G281*H281</f>
        <v>0.11250000000000002</v>
      </c>
      <c r="J281" s="13"/>
      <c r="K281" s="13"/>
      <c r="L281" s="13"/>
      <c r="M281" s="13"/>
      <c r="N281" s="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3"/>
      <c r="C282" s="13"/>
      <c r="D282" s="13">
        <v>3</v>
      </c>
      <c r="E282" s="13">
        <v>0.8</v>
      </c>
      <c r="F282" s="13">
        <f t="shared" ref="F282:F292" si="32">A3</f>
        <v>0.05</v>
      </c>
      <c r="G282" s="13">
        <f t="shared" si="30"/>
        <v>4.0000000000000008E-2</v>
      </c>
      <c r="H282" s="13">
        <v>3</v>
      </c>
      <c r="I282" s="13">
        <f t="shared" si="31"/>
        <v>0.12000000000000002</v>
      </c>
      <c r="J282" s="13"/>
      <c r="K282" s="13"/>
      <c r="L282" s="13"/>
      <c r="M282" s="13"/>
      <c r="N282" s="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/>
      <c r="C283" s="13"/>
      <c r="D283" s="13">
        <v>5</v>
      </c>
      <c r="E283" s="13">
        <v>0.8</v>
      </c>
      <c r="F283" s="13">
        <f t="shared" si="32"/>
        <v>0.05</v>
      </c>
      <c r="G283" s="13">
        <f t="shared" si="30"/>
        <v>4.0000000000000008E-2</v>
      </c>
      <c r="H283" s="13">
        <v>3</v>
      </c>
      <c r="I283" s="13">
        <f t="shared" si="31"/>
        <v>0.12000000000000002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7</v>
      </c>
      <c r="E284" s="13">
        <v>0.75</v>
      </c>
      <c r="F284" s="13">
        <f t="shared" si="32"/>
        <v>0.05</v>
      </c>
      <c r="G284" s="13">
        <f t="shared" si="30"/>
        <v>3.7500000000000006E-2</v>
      </c>
      <c r="H284" s="13">
        <v>3</v>
      </c>
      <c r="I284" s="13">
        <f t="shared" si="31"/>
        <v>0.11250000000000002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10</v>
      </c>
      <c r="E285" s="13">
        <v>0.6</v>
      </c>
      <c r="F285" s="13">
        <f t="shared" si="32"/>
        <v>0.05</v>
      </c>
      <c r="G285" s="13">
        <f t="shared" si="30"/>
        <v>0.03</v>
      </c>
      <c r="H285" s="13">
        <v>3</v>
      </c>
      <c r="I285" s="13">
        <f t="shared" si="31"/>
        <v>0.09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</v>
      </c>
      <c r="E286" s="13">
        <v>0.6</v>
      </c>
      <c r="F286" s="13">
        <f t="shared" si="32"/>
        <v>0.05</v>
      </c>
      <c r="G286" s="13">
        <f t="shared" si="30"/>
        <v>0.03</v>
      </c>
      <c r="H286" s="13">
        <v>3</v>
      </c>
      <c r="I286" s="13">
        <f t="shared" si="31"/>
        <v>0.09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4</v>
      </c>
      <c r="E287" s="13">
        <v>0.75</v>
      </c>
      <c r="F287" s="13">
        <f t="shared" si="32"/>
        <v>0.05</v>
      </c>
      <c r="G287" s="13">
        <f t="shared" si="30"/>
        <v>3.7500000000000006E-2</v>
      </c>
      <c r="H287" s="13">
        <v>3</v>
      </c>
      <c r="I287" s="13">
        <f t="shared" si="31"/>
        <v>0.11250000000000002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6</v>
      </c>
      <c r="E288" s="13">
        <v>0.6</v>
      </c>
      <c r="F288" s="13">
        <f t="shared" si="32"/>
        <v>0.05</v>
      </c>
      <c r="G288" s="13">
        <f t="shared" si="30"/>
        <v>0.03</v>
      </c>
      <c r="H288" s="13">
        <v>3</v>
      </c>
      <c r="I288" s="13">
        <f t="shared" si="31"/>
        <v>0.09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8</v>
      </c>
      <c r="E289" s="13">
        <v>0.8</v>
      </c>
      <c r="F289" s="13">
        <f t="shared" si="32"/>
        <v>0.05</v>
      </c>
      <c r="G289" s="13">
        <f t="shared" si="30"/>
        <v>4.0000000000000008E-2</v>
      </c>
      <c r="H289" s="13">
        <v>3</v>
      </c>
      <c r="I289" s="13">
        <f t="shared" si="31"/>
        <v>0.12000000000000002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9</v>
      </c>
      <c r="E290" s="13">
        <v>0.75</v>
      </c>
      <c r="F290" s="13">
        <f t="shared" si="32"/>
        <v>0.05</v>
      </c>
      <c r="G290" s="13">
        <f t="shared" si="30"/>
        <v>3.7500000000000006E-2</v>
      </c>
      <c r="H290" s="13">
        <v>3</v>
      </c>
      <c r="I290" s="13">
        <f t="shared" si="31"/>
        <v>0.11250000000000002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11</v>
      </c>
      <c r="E291" s="13">
        <v>0.8</v>
      </c>
      <c r="F291" s="13">
        <f t="shared" si="32"/>
        <v>0.05</v>
      </c>
      <c r="G291" s="13">
        <f t="shared" si="30"/>
        <v>4.0000000000000008E-2</v>
      </c>
      <c r="H291" s="13">
        <v>3</v>
      </c>
      <c r="I291" s="13">
        <f t="shared" si="31"/>
        <v>0.12000000000000002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12</v>
      </c>
      <c r="E292" s="13">
        <v>0.75</v>
      </c>
      <c r="F292" s="13">
        <f t="shared" si="32"/>
        <v>0.05</v>
      </c>
      <c r="G292" s="13">
        <f t="shared" si="30"/>
        <v>3.7500000000000006E-2</v>
      </c>
      <c r="H292" s="13">
        <v>3</v>
      </c>
      <c r="I292" s="13">
        <f t="shared" si="31"/>
        <v>0.11250000000000002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 t="s">
        <v>15</v>
      </c>
      <c r="E293" s="13"/>
      <c r="F293" s="13"/>
      <c r="G293" s="13">
        <v>0.1</v>
      </c>
      <c r="H293" s="13">
        <v>10</v>
      </c>
      <c r="I293" s="13">
        <f t="shared" si="31"/>
        <v>1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 t="s">
        <v>15</v>
      </c>
      <c r="E294" s="13"/>
      <c r="F294" s="13"/>
      <c r="G294" s="13">
        <v>0.1</v>
      </c>
      <c r="H294" s="13">
        <v>10</v>
      </c>
      <c r="I294" s="13">
        <f t="shared" si="31"/>
        <v>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5"/>
      <c r="C300" s="5"/>
      <c r="D300" s="5" t="s">
        <v>14</v>
      </c>
      <c r="E300" s="5"/>
      <c r="F300" s="5"/>
      <c r="G300" s="5">
        <f>SUM(G281:G299)</f>
        <v>1.1375000000000002</v>
      </c>
      <c r="H300" s="5"/>
      <c r="I300" s="5">
        <f>SUM(I281:I299)</f>
        <v>8.3125</v>
      </c>
      <c r="J300" s="5">
        <f>I300/G300</f>
        <v>7.3076923076923066</v>
      </c>
      <c r="K300" s="5">
        <v>0.41499999999999998</v>
      </c>
      <c r="L300" s="5">
        <f>K300*I300</f>
        <v>3.4496875</v>
      </c>
      <c r="M300" s="5">
        <f>G300*C281</f>
        <v>11.375000000000002</v>
      </c>
      <c r="N300" s="5">
        <f>I300*C281</f>
        <v>83.125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6" t="s">
        <v>1</v>
      </c>
      <c r="C301" s="26" t="s">
        <v>2</v>
      </c>
      <c r="D301" s="26" t="s">
        <v>3</v>
      </c>
      <c r="E301" s="26" t="s">
        <v>4</v>
      </c>
      <c r="F301" s="26" t="s">
        <v>5</v>
      </c>
      <c r="G301" s="26" t="s">
        <v>6</v>
      </c>
      <c r="H301" s="26" t="s">
        <v>7</v>
      </c>
      <c r="I301" s="26" t="s">
        <v>8</v>
      </c>
      <c r="J301" s="26" t="s">
        <v>9</v>
      </c>
      <c r="K301" s="26" t="s">
        <v>10</v>
      </c>
      <c r="L301" s="26" t="s">
        <v>11</v>
      </c>
      <c r="M301" s="26" t="s">
        <v>12</v>
      </c>
      <c r="N301" s="26" t="s">
        <v>13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3">
        <v>7</v>
      </c>
      <c r="C302" s="13">
        <v>10</v>
      </c>
      <c r="D302" s="13">
        <v>1</v>
      </c>
      <c r="E302" s="13">
        <v>0.75</v>
      </c>
      <c r="F302" s="13">
        <f>A2</f>
        <v>0.05</v>
      </c>
      <c r="G302" s="13">
        <f t="shared" ref="G302:G313" si="33">E302*F302</f>
        <v>3.7500000000000006E-2</v>
      </c>
      <c r="H302" s="13">
        <v>3</v>
      </c>
      <c r="I302" s="13">
        <f t="shared" ref="I302:I320" si="34">G302*H302</f>
        <v>0.11250000000000002</v>
      </c>
      <c r="J302" s="13"/>
      <c r="K302" s="13"/>
      <c r="L302" s="13"/>
      <c r="M302" s="13"/>
      <c r="N302" s="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/>
      <c r="C303" s="13"/>
      <c r="D303" s="13">
        <v>3</v>
      </c>
      <c r="E303" s="13">
        <v>0.8</v>
      </c>
      <c r="F303" s="13">
        <f t="shared" ref="F303:F313" si="35">A3</f>
        <v>0.05</v>
      </c>
      <c r="G303" s="13">
        <f t="shared" si="33"/>
        <v>4.0000000000000008E-2</v>
      </c>
      <c r="H303" s="13">
        <v>3</v>
      </c>
      <c r="I303" s="13">
        <f t="shared" si="34"/>
        <v>0.12000000000000002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5</v>
      </c>
      <c r="E304" s="13">
        <v>0.8</v>
      </c>
      <c r="F304" s="13">
        <f t="shared" si="35"/>
        <v>0.05</v>
      </c>
      <c r="G304" s="13">
        <f t="shared" si="33"/>
        <v>4.0000000000000008E-2</v>
      </c>
      <c r="H304" s="13">
        <v>3</v>
      </c>
      <c r="I304" s="13">
        <f t="shared" si="34"/>
        <v>0.12000000000000002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7</v>
      </c>
      <c r="E305" s="13">
        <v>0.75</v>
      </c>
      <c r="F305" s="13">
        <f t="shared" si="35"/>
        <v>0.05</v>
      </c>
      <c r="G305" s="13">
        <f t="shared" si="33"/>
        <v>3.7500000000000006E-2</v>
      </c>
      <c r="H305" s="13">
        <v>3</v>
      </c>
      <c r="I305" s="13">
        <f t="shared" si="34"/>
        <v>0.11250000000000002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10</v>
      </c>
      <c r="E306" s="13">
        <v>0.6</v>
      </c>
      <c r="F306" s="13">
        <f t="shared" si="35"/>
        <v>0.05</v>
      </c>
      <c r="G306" s="13">
        <f t="shared" si="33"/>
        <v>0.03</v>
      </c>
      <c r="H306" s="13">
        <v>3</v>
      </c>
      <c r="I306" s="13">
        <f t="shared" si="34"/>
        <v>0.09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</v>
      </c>
      <c r="E307" s="13">
        <v>0.6</v>
      </c>
      <c r="F307" s="13">
        <f t="shared" si="35"/>
        <v>0.05</v>
      </c>
      <c r="G307" s="13">
        <f t="shared" si="33"/>
        <v>0.03</v>
      </c>
      <c r="H307" s="13">
        <v>3</v>
      </c>
      <c r="I307" s="13">
        <f t="shared" si="34"/>
        <v>0.09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4</v>
      </c>
      <c r="E308" s="13">
        <v>0.75</v>
      </c>
      <c r="F308" s="13">
        <f t="shared" si="35"/>
        <v>0.05</v>
      </c>
      <c r="G308" s="13">
        <f t="shared" si="33"/>
        <v>3.7500000000000006E-2</v>
      </c>
      <c r="H308" s="13">
        <v>3</v>
      </c>
      <c r="I308" s="13">
        <f t="shared" si="34"/>
        <v>0.11250000000000002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6</v>
      </c>
      <c r="E309" s="13">
        <v>0.6</v>
      </c>
      <c r="F309" s="13">
        <f t="shared" si="35"/>
        <v>0.05</v>
      </c>
      <c r="G309" s="13">
        <f t="shared" si="33"/>
        <v>0.03</v>
      </c>
      <c r="H309" s="13">
        <v>3</v>
      </c>
      <c r="I309" s="13">
        <f t="shared" si="34"/>
        <v>0.09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8</v>
      </c>
      <c r="E310" s="13">
        <v>0.8</v>
      </c>
      <c r="F310" s="13">
        <f t="shared" si="35"/>
        <v>0.05</v>
      </c>
      <c r="G310" s="13">
        <f t="shared" si="33"/>
        <v>4.0000000000000008E-2</v>
      </c>
      <c r="H310" s="13">
        <v>3</v>
      </c>
      <c r="I310" s="13">
        <f t="shared" si="34"/>
        <v>0.12000000000000002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9</v>
      </c>
      <c r="E311" s="13">
        <v>0.75</v>
      </c>
      <c r="F311" s="13">
        <f t="shared" si="35"/>
        <v>0.05</v>
      </c>
      <c r="G311" s="13">
        <f t="shared" si="33"/>
        <v>3.7500000000000006E-2</v>
      </c>
      <c r="H311" s="13">
        <v>3</v>
      </c>
      <c r="I311" s="13">
        <f t="shared" si="34"/>
        <v>0.11250000000000002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11</v>
      </c>
      <c r="E312" s="13">
        <v>0.8</v>
      </c>
      <c r="F312" s="13">
        <f t="shared" si="35"/>
        <v>0.05</v>
      </c>
      <c r="G312" s="13">
        <f t="shared" si="33"/>
        <v>4.0000000000000008E-2</v>
      </c>
      <c r="H312" s="13">
        <v>3</v>
      </c>
      <c r="I312" s="13">
        <f t="shared" si="34"/>
        <v>0.12000000000000002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12</v>
      </c>
      <c r="E313" s="13">
        <v>0.75</v>
      </c>
      <c r="F313" s="13">
        <f t="shared" si="35"/>
        <v>0.05</v>
      </c>
      <c r="G313" s="13">
        <f t="shared" si="33"/>
        <v>3.7500000000000006E-2</v>
      </c>
      <c r="H313" s="13">
        <v>3</v>
      </c>
      <c r="I313" s="13">
        <f t="shared" si="34"/>
        <v>0.11250000000000002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 t="s">
        <v>15</v>
      </c>
      <c r="E314" s="13"/>
      <c r="F314" s="13"/>
      <c r="G314" s="13">
        <v>0.1</v>
      </c>
      <c r="H314" s="13">
        <v>10</v>
      </c>
      <c r="I314" s="13">
        <f t="shared" si="34"/>
        <v>1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 t="s">
        <v>15</v>
      </c>
      <c r="E315" s="13"/>
      <c r="F315" s="13"/>
      <c r="G315" s="13">
        <v>0.1</v>
      </c>
      <c r="H315" s="13">
        <v>10</v>
      </c>
      <c r="I315" s="13">
        <f t="shared" si="34"/>
        <v>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5"/>
      <c r="C321" s="5"/>
      <c r="D321" s="5" t="s">
        <v>14</v>
      </c>
      <c r="E321" s="5"/>
      <c r="F321" s="5"/>
      <c r="G321" s="5">
        <f>SUM(G302:G320)</f>
        <v>1.1375000000000002</v>
      </c>
      <c r="H321" s="5"/>
      <c r="I321" s="5">
        <f>SUM(I302:I320)</f>
        <v>8.3125</v>
      </c>
      <c r="J321" s="5">
        <f>I321/G321</f>
        <v>7.3076923076923066</v>
      </c>
      <c r="K321" s="5">
        <v>0.41499999999999998</v>
      </c>
      <c r="L321" s="5">
        <f>K321*I321</f>
        <v>3.4496875</v>
      </c>
      <c r="M321" s="5">
        <f>G321*C302</f>
        <v>11.375000000000002</v>
      </c>
      <c r="N321" s="5">
        <f>I321*C302</f>
        <v>83.125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 t="s">
        <v>16</v>
      </c>
      <c r="L322" s="5">
        <f>SUM(L280:L321)</f>
        <v>6.899375</v>
      </c>
      <c r="M322" s="5">
        <f>SUM(M280:M321)</f>
        <v>22.750000000000004</v>
      </c>
      <c r="N322" s="5">
        <f>SUM(N280:N321)</f>
        <v>166.25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6">
        <f>SUM(C280:C302)</f>
        <v>20</v>
      </c>
      <c r="C323" s="7" t="s">
        <v>17</v>
      </c>
      <c r="D323" s="8"/>
      <c r="E323" s="8"/>
      <c r="F323" s="8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6">
        <f>B323*8760</f>
        <v>175200</v>
      </c>
      <c r="C324" s="7" t="s">
        <v>18</v>
      </c>
      <c r="D324" s="8"/>
      <c r="E324" s="8"/>
      <c r="F324" s="8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M322</f>
        <v>22.750000000000004</v>
      </c>
      <c r="C325" s="7" t="s">
        <v>19</v>
      </c>
      <c r="D325" s="8"/>
      <c r="E325" s="8"/>
      <c r="F325" s="8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B325/B323</f>
        <v>1.1375000000000002</v>
      </c>
      <c r="C326" s="7" t="s">
        <v>20</v>
      </c>
      <c r="D326" s="8"/>
      <c r="E326" s="8"/>
      <c r="F326" s="8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N322/B323</f>
        <v>8.3125</v>
      </c>
      <c r="C327" s="7" t="s">
        <v>21</v>
      </c>
      <c r="D327" s="8"/>
      <c r="E327" s="8"/>
      <c r="F327" s="8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B327/B326</f>
        <v>7.3076923076923066</v>
      </c>
      <c r="C328" s="17" t="s">
        <v>22</v>
      </c>
      <c r="D328" s="18"/>
      <c r="E328" s="18"/>
      <c r="F328" s="18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(B324-N322)/B324</f>
        <v>0.99905108447488589</v>
      </c>
      <c r="C329" s="21" t="s">
        <v>23</v>
      </c>
      <c r="D329" s="22"/>
      <c r="E329" s="22"/>
      <c r="F329" s="22"/>
      <c r="G329" s="2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1-B329</f>
        <v>9.4891552511411348E-4</v>
      </c>
      <c r="C330" s="7" t="s">
        <v>24</v>
      </c>
      <c r="D330" s="8"/>
      <c r="E330" s="8"/>
      <c r="F330" s="8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L322*1000</f>
        <v>6899.375</v>
      </c>
      <c r="C331" s="7" t="s">
        <v>26</v>
      </c>
      <c r="D331" s="8"/>
      <c r="E331" s="8"/>
      <c r="F331" s="8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B331/B323</f>
        <v>344.96875</v>
      </c>
      <c r="C332" s="10" t="s">
        <v>27</v>
      </c>
      <c r="D332" s="11"/>
      <c r="E332" s="11"/>
      <c r="F332" s="11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L1" workbookViewId="0">
      <selection activeCell="A2" sqref="A2:A21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8.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5" t="s">
        <v>51</v>
      </c>
      <c r="Q1" s="76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0.05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51" t="s">
        <v>52</v>
      </c>
      <c r="Q2" s="52">
        <f>B53</f>
        <v>987.69999999999993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0.05</v>
      </c>
      <c r="B3" s="4">
        <v>16</v>
      </c>
      <c r="C3" s="4">
        <v>10</v>
      </c>
      <c r="D3" s="4">
        <v>19</v>
      </c>
      <c r="E3" s="4">
        <v>0.75</v>
      </c>
      <c r="F3" s="4">
        <f>A2</f>
        <v>0.05</v>
      </c>
      <c r="G3" s="4">
        <f t="shared" ref="G3:G14" si="0">E3*F3</f>
        <v>3.7500000000000006E-2</v>
      </c>
      <c r="H3" s="4">
        <v>0.5</v>
      </c>
      <c r="I3" s="4">
        <f t="shared" ref="I3:I21" si="1">G3*H3</f>
        <v>1.8750000000000003E-2</v>
      </c>
      <c r="J3" s="4"/>
      <c r="K3" s="4"/>
      <c r="L3" s="4"/>
      <c r="M3" s="4"/>
      <c r="N3" s="4"/>
      <c r="O3" s="2"/>
      <c r="P3" s="51" t="s">
        <v>53</v>
      </c>
      <c r="Q3" s="52">
        <f>B109</f>
        <v>6874.4750000000004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0.05</v>
      </c>
      <c r="B4" s="4"/>
      <c r="C4" s="4"/>
      <c r="D4" s="4">
        <v>21</v>
      </c>
      <c r="E4" s="4">
        <v>0.6</v>
      </c>
      <c r="F4" s="4">
        <f t="shared" ref="F4:F7" si="2">A3</f>
        <v>0.05</v>
      </c>
      <c r="G4" s="4">
        <f t="shared" si="0"/>
        <v>0.03</v>
      </c>
      <c r="H4" s="4">
        <v>0.5</v>
      </c>
      <c r="I4" s="4">
        <f t="shared" si="1"/>
        <v>1.4999999999999999E-2</v>
      </c>
      <c r="J4" s="4"/>
      <c r="K4" s="4"/>
      <c r="L4" s="4"/>
      <c r="M4" s="4"/>
      <c r="N4" s="4"/>
      <c r="O4" s="2"/>
      <c r="P4" s="51" t="s">
        <v>54</v>
      </c>
      <c r="Q4" s="52">
        <f>B165</f>
        <v>1440.0499999999997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0.05</v>
      </c>
      <c r="B5" s="4"/>
      <c r="C5" s="4"/>
      <c r="D5" s="4">
        <v>23</v>
      </c>
      <c r="E5" s="4">
        <v>0.8</v>
      </c>
      <c r="F5" s="4">
        <f t="shared" si="2"/>
        <v>0.05</v>
      </c>
      <c r="G5" s="4">
        <f t="shared" si="0"/>
        <v>4.0000000000000008E-2</v>
      </c>
      <c r="H5" s="4">
        <v>0.5</v>
      </c>
      <c r="I5" s="4">
        <f t="shared" si="1"/>
        <v>2.0000000000000004E-2</v>
      </c>
      <c r="J5" s="4"/>
      <c r="K5" s="4"/>
      <c r="L5" s="4"/>
      <c r="M5" s="4"/>
      <c r="N5" s="4"/>
      <c r="O5" s="2"/>
      <c r="P5" s="51" t="s">
        <v>55</v>
      </c>
      <c r="Q5" s="52">
        <f>B221</f>
        <v>2184.974999999999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0.05</v>
      </c>
      <c r="B6" s="4"/>
      <c r="C6" s="4"/>
      <c r="D6" s="4">
        <v>26</v>
      </c>
      <c r="E6" s="4">
        <v>0.8</v>
      </c>
      <c r="F6" s="4">
        <f t="shared" si="2"/>
        <v>0.05</v>
      </c>
      <c r="G6" s="4">
        <f t="shared" si="0"/>
        <v>4.0000000000000008E-2</v>
      </c>
      <c r="H6" s="4">
        <v>0.5</v>
      </c>
      <c r="I6" s="4">
        <f t="shared" si="1"/>
        <v>2.0000000000000004E-2</v>
      </c>
      <c r="J6" s="4"/>
      <c r="K6" s="4"/>
      <c r="L6" s="4"/>
      <c r="M6" s="4"/>
      <c r="N6" s="4"/>
      <c r="O6" s="2"/>
      <c r="P6" s="51" t="s">
        <v>56</v>
      </c>
      <c r="Q6" s="52">
        <f>B277</f>
        <v>987.69999999999993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0.05</v>
      </c>
      <c r="B7" s="4"/>
      <c r="C7" s="4"/>
      <c r="D7" s="4">
        <v>28</v>
      </c>
      <c r="E7" s="4">
        <v>0.6</v>
      </c>
      <c r="F7" s="4">
        <f t="shared" si="2"/>
        <v>0.05</v>
      </c>
      <c r="G7" s="4">
        <f t="shared" si="0"/>
        <v>0.03</v>
      </c>
      <c r="H7" s="4">
        <v>0.5</v>
      </c>
      <c r="I7" s="4">
        <f t="shared" si="1"/>
        <v>1.4999999999999999E-2</v>
      </c>
      <c r="J7" s="4"/>
      <c r="K7" s="4"/>
      <c r="L7" s="4"/>
      <c r="M7" s="4"/>
      <c r="N7" s="4"/>
      <c r="O7" s="2"/>
      <c r="P7" s="51" t="s">
        <v>57</v>
      </c>
      <c r="Q7" s="52">
        <f>B333</f>
        <v>6874.4750000000004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0.05</v>
      </c>
      <c r="B8" s="4"/>
      <c r="C8" s="4"/>
      <c r="D8" s="4">
        <v>20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0.05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0.05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0.05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0.05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0.05</v>
      </c>
      <c r="B13" s="4"/>
      <c r="C13" s="4"/>
      <c r="D13" s="4">
        <v>29</v>
      </c>
      <c r="E13" s="4">
        <v>0.75</v>
      </c>
      <c r="F13" s="4">
        <f>A2</f>
        <v>0.05</v>
      </c>
      <c r="G13" s="4">
        <f t="shared" si="0"/>
        <v>3.7500000000000006E-2</v>
      </c>
      <c r="H13" s="4">
        <v>3</v>
      </c>
      <c r="I13" s="4">
        <f t="shared" si="1"/>
        <v>0.11250000000000002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0.05</v>
      </c>
      <c r="B14" s="4"/>
      <c r="C14" s="4"/>
      <c r="D14" s="4">
        <v>30</v>
      </c>
      <c r="E14" s="4">
        <v>0.6</v>
      </c>
      <c r="F14" s="4">
        <f>A3</f>
        <v>0.05</v>
      </c>
      <c r="G14" s="4">
        <f t="shared" si="0"/>
        <v>0.03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0.05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0.05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0.05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0.05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0.05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0.05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0.05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0.34500000000000003</v>
      </c>
      <c r="H22" s="5"/>
      <c r="I22" s="5">
        <f>SUM(I3:I21)</f>
        <v>1.2012499999999999</v>
      </c>
      <c r="J22" s="5">
        <f>I22/G22</f>
        <v>3.4818840579710142</v>
      </c>
      <c r="K22" s="5">
        <v>0.41499999999999998</v>
      </c>
      <c r="L22" s="5">
        <f>K22*I22</f>
        <v>0.49851874999999995</v>
      </c>
      <c r="M22" s="5">
        <f>G22*C3</f>
        <v>3.45</v>
      </c>
      <c r="N22" s="5">
        <f>I22*C3</f>
        <v>12.012499999999999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17</v>
      </c>
      <c r="C24" s="4">
        <v>10</v>
      </c>
      <c r="D24" s="4">
        <v>19</v>
      </c>
      <c r="E24" s="4">
        <v>0.75</v>
      </c>
      <c r="F24" s="4">
        <f>A2</f>
        <v>0.05</v>
      </c>
      <c r="G24" s="4">
        <f t="shared" ref="G24:G35" si="3">E24*F24</f>
        <v>3.7500000000000006E-2</v>
      </c>
      <c r="H24" s="4">
        <v>0.5</v>
      </c>
      <c r="I24" s="4">
        <f t="shared" ref="I24:I42" si="4">G24*H24</f>
        <v>1.8750000000000003E-2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0.05</v>
      </c>
      <c r="G25" s="4">
        <f t="shared" si="3"/>
        <v>0.03</v>
      </c>
      <c r="H25" s="4">
        <v>0.5</v>
      </c>
      <c r="I25" s="4">
        <f t="shared" si="4"/>
        <v>1.4999999999999999E-2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0.05</v>
      </c>
      <c r="G26" s="4">
        <f t="shared" si="3"/>
        <v>4.0000000000000008E-2</v>
      </c>
      <c r="H26" s="4">
        <v>0.5</v>
      </c>
      <c r="I26" s="4">
        <f t="shared" si="4"/>
        <v>2.0000000000000004E-2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0.05</v>
      </c>
      <c r="G27" s="4">
        <f t="shared" si="3"/>
        <v>4.0000000000000008E-2</v>
      </c>
      <c r="H27" s="4">
        <v>0.5</v>
      </c>
      <c r="I27" s="4">
        <f t="shared" si="4"/>
        <v>2.0000000000000004E-2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0.05</v>
      </c>
      <c r="G28" s="4">
        <f t="shared" si="3"/>
        <v>0.03</v>
      </c>
      <c r="H28" s="4">
        <v>0.5</v>
      </c>
      <c r="I28" s="4">
        <f t="shared" si="4"/>
        <v>1.4999999999999999E-2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f>A2</f>
        <v>0.05</v>
      </c>
      <c r="G34" s="4">
        <f t="shared" si="3"/>
        <v>3.7500000000000006E-2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f>A3</f>
        <v>0.05</v>
      </c>
      <c r="G35" s="4">
        <f t="shared" si="3"/>
        <v>0.03</v>
      </c>
      <c r="H35" s="4">
        <v>3</v>
      </c>
      <c r="I35" s="4">
        <f t="shared" si="4"/>
        <v>0.09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 t="s">
        <v>25</v>
      </c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0.34500000000000003</v>
      </c>
      <c r="H43" s="5"/>
      <c r="I43" s="5">
        <f>SUM(I24:I42)</f>
        <v>1.17875</v>
      </c>
      <c r="J43" s="5">
        <f>I43/G43</f>
        <v>3.4166666666666661</v>
      </c>
      <c r="K43" s="5">
        <v>0.41499999999999998</v>
      </c>
      <c r="L43" s="5">
        <f>K43*I43</f>
        <v>0.48918124999999996</v>
      </c>
      <c r="M43" s="5">
        <f>G43*C24</f>
        <v>3.45</v>
      </c>
      <c r="N43" s="5">
        <f>I43*C24</f>
        <v>11.7875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0.98769999999999991</v>
      </c>
      <c r="M44" s="5">
        <f>SUM(M2:M43)</f>
        <v>6.9</v>
      </c>
      <c r="N44" s="5">
        <f>SUM(N2:N43)</f>
        <v>23.799999999999997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6">
        <f>SUM(C2:C24)</f>
        <v>20</v>
      </c>
      <c r="C45" s="8" t="s">
        <v>17</v>
      </c>
      <c r="D45" s="8"/>
      <c r="E45" s="8"/>
      <c r="F45" s="8"/>
      <c r="G45" s="8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6">
        <f>B45*8760</f>
        <v>175200</v>
      </c>
      <c r="C46" s="8" t="s">
        <v>18</v>
      </c>
      <c r="D46" s="8"/>
      <c r="E46" s="8"/>
      <c r="F46" s="8"/>
      <c r="G46" s="8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6">
        <f>M44</f>
        <v>6.9</v>
      </c>
      <c r="C47" s="8" t="s">
        <v>19</v>
      </c>
      <c r="D47" s="8"/>
      <c r="E47" s="8"/>
      <c r="F47" s="8"/>
      <c r="G47" s="8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6">
        <f>B47/B45</f>
        <v>0.34500000000000003</v>
      </c>
      <c r="C48" s="8" t="s">
        <v>20</v>
      </c>
      <c r="D48" s="8"/>
      <c r="E48" s="8"/>
      <c r="F48" s="8"/>
      <c r="G48" s="8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N44/B45</f>
        <v>1.19</v>
      </c>
      <c r="C49" s="8" t="s">
        <v>21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B49/B48</f>
        <v>3.4492753623188404</v>
      </c>
      <c r="C50" s="8" t="s">
        <v>22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(B46-N44)/B46</f>
        <v>0.99986415525114158</v>
      </c>
      <c r="C51" s="8" t="s">
        <v>23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1-B51</f>
        <v>1.358447488584158E-4</v>
      </c>
      <c r="C52" s="8" t="s">
        <v>24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L44*1000</f>
        <v>987.69999999999993</v>
      </c>
      <c r="C53" s="8" t="s">
        <v>26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B53/B45</f>
        <v>49.384999999999998</v>
      </c>
      <c r="C54" s="11" t="s">
        <v>27</v>
      </c>
      <c r="D54" s="11"/>
      <c r="E54" s="11"/>
      <c r="F54" s="11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6.5">
      <c r="A57" s="1"/>
      <c r="B57" s="2"/>
      <c r="C57" s="2"/>
      <c r="D57" s="2"/>
      <c r="E57" s="2"/>
      <c r="F57" s="2"/>
      <c r="G57" s="2"/>
      <c r="H57" s="1" t="s">
        <v>28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>
        <v>16</v>
      </c>
      <c r="C59" s="13">
        <v>10</v>
      </c>
      <c r="D59" s="13">
        <v>19</v>
      </c>
      <c r="E59" s="13">
        <v>0.75</v>
      </c>
      <c r="F59" s="13">
        <f>A2</f>
        <v>0.05</v>
      </c>
      <c r="G59" s="13">
        <f t="shared" ref="G59:G70" si="6">E59*F59</f>
        <v>3.7500000000000006E-2</v>
      </c>
      <c r="H59" s="13">
        <v>3</v>
      </c>
      <c r="I59" s="13">
        <f t="shared" ref="I59:I77" si="7">G59*H59</f>
        <v>0.11250000000000002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21</v>
      </c>
      <c r="E60" s="13">
        <v>0.6</v>
      </c>
      <c r="F60" s="13">
        <f t="shared" ref="F60:F70" si="8">A3</f>
        <v>0.05</v>
      </c>
      <c r="G60" s="13">
        <f t="shared" si="6"/>
        <v>0.03</v>
      </c>
      <c r="H60" s="13">
        <v>3</v>
      </c>
      <c r="I60" s="13">
        <f t="shared" si="7"/>
        <v>0.09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23</v>
      </c>
      <c r="E61" s="13">
        <v>0.8</v>
      </c>
      <c r="F61" s="13">
        <f t="shared" si="8"/>
        <v>0.05</v>
      </c>
      <c r="G61" s="13">
        <f t="shared" si="6"/>
        <v>4.0000000000000008E-2</v>
      </c>
      <c r="H61" s="13">
        <v>3</v>
      </c>
      <c r="I61" s="13">
        <f t="shared" si="7"/>
        <v>0.12000000000000002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26</v>
      </c>
      <c r="E62" s="13">
        <v>0.8</v>
      </c>
      <c r="F62" s="13">
        <f t="shared" si="8"/>
        <v>0.05</v>
      </c>
      <c r="G62" s="13">
        <f t="shared" si="6"/>
        <v>4.0000000000000008E-2</v>
      </c>
      <c r="H62" s="13">
        <v>3</v>
      </c>
      <c r="I62" s="13">
        <f t="shared" si="7"/>
        <v>0.12000000000000002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28</v>
      </c>
      <c r="E63" s="13">
        <v>0.6</v>
      </c>
      <c r="F63" s="13">
        <f t="shared" si="8"/>
        <v>0.05</v>
      </c>
      <c r="G63" s="13">
        <f t="shared" si="6"/>
        <v>0.03</v>
      </c>
      <c r="H63" s="13">
        <v>3</v>
      </c>
      <c r="I63" s="13">
        <f t="shared" si="7"/>
        <v>0.09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20</v>
      </c>
      <c r="E64" s="13">
        <v>0.8</v>
      </c>
      <c r="F64" s="13">
        <f t="shared" si="8"/>
        <v>0.05</v>
      </c>
      <c r="G64" s="13">
        <f t="shared" si="6"/>
        <v>4.0000000000000008E-2</v>
      </c>
      <c r="H64" s="13">
        <v>3</v>
      </c>
      <c r="I64" s="13">
        <f t="shared" si="7"/>
        <v>0.12000000000000002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22</v>
      </c>
      <c r="E65" s="13">
        <v>0.75</v>
      </c>
      <c r="F65" s="13">
        <f t="shared" si="8"/>
        <v>0.05</v>
      </c>
      <c r="G65" s="13">
        <f t="shared" si="6"/>
        <v>3.7500000000000006E-2</v>
      </c>
      <c r="H65" s="13">
        <v>3</v>
      </c>
      <c r="I65" s="13">
        <f t="shared" si="7"/>
        <v>0.11250000000000002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24</v>
      </c>
      <c r="E66" s="13">
        <v>0.75</v>
      </c>
      <c r="F66" s="13">
        <f t="shared" si="8"/>
        <v>0.05</v>
      </c>
      <c r="G66" s="13">
        <f t="shared" si="6"/>
        <v>3.7500000000000006E-2</v>
      </c>
      <c r="H66" s="13">
        <v>3</v>
      </c>
      <c r="I66" s="13">
        <f t="shared" si="7"/>
        <v>0.11250000000000002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25</v>
      </c>
      <c r="E67" s="13">
        <v>0.6</v>
      </c>
      <c r="F67" s="13">
        <f t="shared" si="8"/>
        <v>0.05</v>
      </c>
      <c r="G67" s="13">
        <f t="shared" si="6"/>
        <v>0.03</v>
      </c>
      <c r="H67" s="13">
        <v>3</v>
      </c>
      <c r="I67" s="13">
        <f t="shared" si="7"/>
        <v>0.09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27</v>
      </c>
      <c r="E68" s="13">
        <v>0.75</v>
      </c>
      <c r="F68" s="13">
        <f t="shared" si="8"/>
        <v>0.05</v>
      </c>
      <c r="G68" s="13">
        <f t="shared" si="6"/>
        <v>3.7500000000000006E-2</v>
      </c>
      <c r="H68" s="13">
        <v>3</v>
      </c>
      <c r="I68" s="13">
        <f t="shared" si="7"/>
        <v>0.11250000000000002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29</v>
      </c>
      <c r="E69" s="13">
        <v>0.75</v>
      </c>
      <c r="F69" s="13">
        <f t="shared" si="8"/>
        <v>0.05</v>
      </c>
      <c r="G69" s="13">
        <f t="shared" si="6"/>
        <v>3.7500000000000006E-2</v>
      </c>
      <c r="H69" s="13">
        <v>3</v>
      </c>
      <c r="I69" s="13">
        <f t="shared" si="7"/>
        <v>0.11250000000000002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30</v>
      </c>
      <c r="E70" s="13">
        <v>0.6</v>
      </c>
      <c r="F70" s="13">
        <f t="shared" si="8"/>
        <v>0.05</v>
      </c>
      <c r="G70" s="13">
        <f t="shared" si="6"/>
        <v>0.03</v>
      </c>
      <c r="H70" s="13">
        <v>3</v>
      </c>
      <c r="I70" s="13">
        <f t="shared" si="7"/>
        <v>0.09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7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5"/>
      <c r="C78" s="5"/>
      <c r="D78" s="5" t="s">
        <v>14</v>
      </c>
      <c r="E78" s="5"/>
      <c r="F78" s="5"/>
      <c r="G78" s="5">
        <f>SUM(G59:G77)</f>
        <v>1.1274999999999999</v>
      </c>
      <c r="H78" s="5"/>
      <c r="I78" s="5">
        <f>SUM(I59:I77)</f>
        <v>8.2825000000000006</v>
      </c>
      <c r="J78" s="5">
        <f>I78/G78</f>
        <v>7.3458980044345905</v>
      </c>
      <c r="K78" s="5">
        <v>0.41499999999999998</v>
      </c>
      <c r="L78" s="5">
        <f>K78*I78</f>
        <v>3.4372375000000002</v>
      </c>
      <c r="M78" s="5">
        <f>G78*C59</f>
        <v>11.274999999999999</v>
      </c>
      <c r="N78" s="5">
        <f>I78*C59</f>
        <v>82.825000000000003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>
        <v>17</v>
      </c>
      <c r="C80" s="13">
        <v>10</v>
      </c>
      <c r="D80" s="13">
        <v>19</v>
      </c>
      <c r="E80" s="13">
        <v>0.75</v>
      </c>
      <c r="F80" s="13">
        <f>A2</f>
        <v>0.05</v>
      </c>
      <c r="G80" s="13">
        <f t="shared" ref="G80:G91" si="9">E80*F80</f>
        <v>3.7500000000000006E-2</v>
      </c>
      <c r="H80" s="13">
        <v>3</v>
      </c>
      <c r="I80" s="13">
        <f t="shared" ref="I80:I98" si="10">G80*H80</f>
        <v>0.11250000000000002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21</v>
      </c>
      <c r="E81" s="13">
        <v>0.6</v>
      </c>
      <c r="F81" s="13">
        <f t="shared" ref="F81:F91" si="11">A3</f>
        <v>0.05</v>
      </c>
      <c r="G81" s="13">
        <f t="shared" si="9"/>
        <v>0.03</v>
      </c>
      <c r="H81" s="13">
        <v>3</v>
      </c>
      <c r="I81" s="13">
        <f t="shared" si="10"/>
        <v>0.09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23</v>
      </c>
      <c r="E82" s="13">
        <v>0.8</v>
      </c>
      <c r="F82" s="13">
        <f t="shared" si="11"/>
        <v>0.05</v>
      </c>
      <c r="G82" s="13">
        <f t="shared" si="9"/>
        <v>4.0000000000000008E-2</v>
      </c>
      <c r="H82" s="13">
        <v>3</v>
      </c>
      <c r="I82" s="13">
        <f t="shared" si="10"/>
        <v>0.12000000000000002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26</v>
      </c>
      <c r="E83" s="13">
        <v>0.8</v>
      </c>
      <c r="F83" s="13">
        <f t="shared" si="11"/>
        <v>0.05</v>
      </c>
      <c r="G83" s="13">
        <f t="shared" si="9"/>
        <v>4.0000000000000008E-2</v>
      </c>
      <c r="H83" s="13">
        <v>3</v>
      </c>
      <c r="I83" s="13">
        <f t="shared" si="10"/>
        <v>0.12000000000000002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28</v>
      </c>
      <c r="E84" s="13">
        <v>0.6</v>
      </c>
      <c r="F84" s="13">
        <f t="shared" si="11"/>
        <v>0.05</v>
      </c>
      <c r="G84" s="13">
        <f t="shared" si="9"/>
        <v>0.03</v>
      </c>
      <c r="H84" s="13">
        <v>3</v>
      </c>
      <c r="I84" s="13">
        <f t="shared" si="10"/>
        <v>0.09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20</v>
      </c>
      <c r="E85" s="13">
        <v>0.8</v>
      </c>
      <c r="F85" s="13">
        <f t="shared" si="11"/>
        <v>0.05</v>
      </c>
      <c r="G85" s="13">
        <f t="shared" si="9"/>
        <v>4.0000000000000008E-2</v>
      </c>
      <c r="H85" s="13">
        <v>3</v>
      </c>
      <c r="I85" s="13">
        <f t="shared" si="10"/>
        <v>0.12000000000000002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22</v>
      </c>
      <c r="E86" s="13">
        <v>0.75</v>
      </c>
      <c r="F86" s="13">
        <f t="shared" si="11"/>
        <v>0.05</v>
      </c>
      <c r="G86" s="13">
        <f t="shared" si="9"/>
        <v>3.7500000000000006E-2</v>
      </c>
      <c r="H86" s="13">
        <v>3</v>
      </c>
      <c r="I86" s="13">
        <f t="shared" si="10"/>
        <v>0.11250000000000002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24</v>
      </c>
      <c r="E87" s="13">
        <v>0.75</v>
      </c>
      <c r="F87" s="13">
        <f t="shared" si="11"/>
        <v>0.05</v>
      </c>
      <c r="G87" s="13">
        <f t="shared" si="9"/>
        <v>3.7500000000000006E-2</v>
      </c>
      <c r="H87" s="13">
        <v>3</v>
      </c>
      <c r="I87" s="13">
        <f t="shared" si="10"/>
        <v>0.11250000000000002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25</v>
      </c>
      <c r="E88" s="13">
        <v>0.6</v>
      </c>
      <c r="F88" s="13">
        <f t="shared" si="11"/>
        <v>0.05</v>
      </c>
      <c r="G88" s="13">
        <f t="shared" si="9"/>
        <v>0.03</v>
      </c>
      <c r="H88" s="13">
        <v>3</v>
      </c>
      <c r="I88" s="13">
        <f t="shared" si="10"/>
        <v>0.09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27</v>
      </c>
      <c r="E89" s="13">
        <v>0.75</v>
      </c>
      <c r="F89" s="13">
        <f t="shared" si="11"/>
        <v>0.05</v>
      </c>
      <c r="G89" s="13">
        <f t="shared" si="9"/>
        <v>3.7500000000000006E-2</v>
      </c>
      <c r="H89" s="13">
        <v>3</v>
      </c>
      <c r="I89" s="13">
        <f t="shared" si="10"/>
        <v>0.11250000000000002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29</v>
      </c>
      <c r="E90" s="13">
        <v>0.75</v>
      </c>
      <c r="F90" s="13">
        <f t="shared" si="11"/>
        <v>0.05</v>
      </c>
      <c r="G90" s="13">
        <f t="shared" si="9"/>
        <v>3.7500000000000006E-2</v>
      </c>
      <c r="H90" s="13">
        <v>3</v>
      </c>
      <c r="I90" s="13">
        <f t="shared" si="10"/>
        <v>0.11250000000000002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30</v>
      </c>
      <c r="E91" s="13">
        <v>0.6</v>
      </c>
      <c r="F91" s="13">
        <f t="shared" si="11"/>
        <v>0.05</v>
      </c>
      <c r="G91" s="13">
        <f t="shared" si="9"/>
        <v>0.03</v>
      </c>
      <c r="H91" s="13">
        <v>3</v>
      </c>
      <c r="I91" s="13">
        <f t="shared" si="10"/>
        <v>0.09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 t="s">
        <v>25</v>
      </c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 t="s">
        <v>15</v>
      </c>
      <c r="E98" s="13"/>
      <c r="F98" s="13"/>
      <c r="G98" s="13">
        <v>0.1</v>
      </c>
      <c r="H98" s="13">
        <v>10</v>
      </c>
      <c r="I98" s="13">
        <f t="shared" si="10"/>
        <v>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5"/>
      <c r="C99" s="5"/>
      <c r="D99" s="5" t="s">
        <v>14</v>
      </c>
      <c r="E99" s="5"/>
      <c r="F99" s="5"/>
      <c r="G99" s="5">
        <f>SUM(G80:G98)</f>
        <v>1.1274999999999999</v>
      </c>
      <c r="H99" s="5"/>
      <c r="I99" s="5">
        <f>SUM(I80:I98)</f>
        <v>8.2825000000000006</v>
      </c>
      <c r="J99" s="5">
        <f>I99/G99</f>
        <v>7.3458980044345905</v>
      </c>
      <c r="K99" s="5">
        <v>0.41499999999999998</v>
      </c>
      <c r="L99" s="5">
        <f>K99*I99</f>
        <v>3.4372375000000002</v>
      </c>
      <c r="M99" s="5">
        <f>G99*C80</f>
        <v>11.274999999999999</v>
      </c>
      <c r="N99" s="5">
        <f>I99*C80</f>
        <v>82.825000000000003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 t="s">
        <v>16</v>
      </c>
      <c r="L100" s="5">
        <f>SUM(L58:L99)</f>
        <v>6.8744750000000003</v>
      </c>
      <c r="M100" s="5">
        <f>SUM(M58:M99)</f>
        <v>22.549999999999997</v>
      </c>
      <c r="N100" s="5">
        <f>SUM(N58:N99)</f>
        <v>165.65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SUM(C58:C80)</f>
        <v>20</v>
      </c>
      <c r="C101" s="8" t="s">
        <v>17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B101*8760</f>
        <v>175200</v>
      </c>
      <c r="C102" s="8" t="s">
        <v>18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M100</f>
        <v>22.549999999999997</v>
      </c>
      <c r="C103" s="8" t="s">
        <v>19</v>
      </c>
      <c r="D103" s="8"/>
      <c r="E103" s="8"/>
      <c r="F103" s="8"/>
      <c r="G103" s="8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B103/B101</f>
        <v>1.1274999999999999</v>
      </c>
      <c r="C104" s="8" t="s">
        <v>20</v>
      </c>
      <c r="D104" s="8"/>
      <c r="E104" s="8"/>
      <c r="F104" s="8"/>
      <c r="G104" s="8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N100/B101</f>
        <v>8.2825000000000006</v>
      </c>
      <c r="C105" s="8" t="s">
        <v>21</v>
      </c>
      <c r="D105" s="8"/>
      <c r="E105" s="8"/>
      <c r="F105" s="8"/>
      <c r="G105" s="8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B105/B104</f>
        <v>7.3458980044345905</v>
      </c>
      <c r="C106" s="8" t="s">
        <v>22</v>
      </c>
      <c r="D106" s="8"/>
      <c r="E106" s="8"/>
      <c r="F106" s="8"/>
      <c r="G106" s="8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(B102-N100)/B102</f>
        <v>0.99905450913242011</v>
      </c>
      <c r="C107" s="8" t="s">
        <v>23</v>
      </c>
      <c r="D107" s="8"/>
      <c r="E107" s="8"/>
      <c r="F107" s="8"/>
      <c r="G107" s="8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1-B107</f>
        <v>9.4549086757989009E-4</v>
      </c>
      <c r="C108" s="8" t="s">
        <v>24</v>
      </c>
      <c r="D108" s="8"/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L100*1000</f>
        <v>6874.4750000000004</v>
      </c>
      <c r="C109" s="8" t="s">
        <v>26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B109/B101</f>
        <v>343.72375</v>
      </c>
      <c r="C110" s="11" t="s">
        <v>27</v>
      </c>
      <c r="D110" s="11"/>
      <c r="E110" s="11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6.5">
      <c r="A113" s="1"/>
      <c r="B113" s="2"/>
      <c r="C113" s="2"/>
      <c r="D113" s="2"/>
      <c r="E113" s="2"/>
      <c r="F113" s="2"/>
      <c r="G113" s="2"/>
      <c r="H113" s="1" t="s">
        <v>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3" t="s">
        <v>11</v>
      </c>
      <c r="M114" s="3" t="s">
        <v>12</v>
      </c>
      <c r="N114" s="3" t="s">
        <v>13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>
        <v>16</v>
      </c>
      <c r="C115" s="4">
        <v>10</v>
      </c>
      <c r="D115" s="4">
        <v>19</v>
      </c>
      <c r="E115" s="4">
        <v>0.75</v>
      </c>
      <c r="F115" s="4">
        <f>A2</f>
        <v>0.05</v>
      </c>
      <c r="G115" s="4">
        <f t="shared" ref="G115:G126" si="12">E115*F115</f>
        <v>3.7500000000000006E-2</v>
      </c>
      <c r="H115" s="4">
        <v>3</v>
      </c>
      <c r="I115" s="4">
        <f t="shared" ref="I115:I133" si="13">G115*H115</f>
        <v>0.11250000000000002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21</v>
      </c>
      <c r="E116" s="4">
        <v>0.6</v>
      </c>
      <c r="F116" s="4">
        <f t="shared" ref="F116:F119" si="14">A3</f>
        <v>0.05</v>
      </c>
      <c r="G116" s="4">
        <f t="shared" si="12"/>
        <v>0.03</v>
      </c>
      <c r="H116" s="4">
        <v>3</v>
      </c>
      <c r="I116" s="4">
        <f t="shared" si="13"/>
        <v>0.09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23</v>
      </c>
      <c r="E117" s="4">
        <v>0.8</v>
      </c>
      <c r="F117" s="4">
        <f t="shared" si="14"/>
        <v>0.05</v>
      </c>
      <c r="G117" s="4">
        <f t="shared" si="12"/>
        <v>4.0000000000000008E-2</v>
      </c>
      <c r="H117" s="4">
        <v>3</v>
      </c>
      <c r="I117" s="4">
        <f t="shared" si="13"/>
        <v>0.12000000000000002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26</v>
      </c>
      <c r="E118" s="4">
        <v>0.8</v>
      </c>
      <c r="F118" s="4">
        <f t="shared" si="14"/>
        <v>0.05</v>
      </c>
      <c r="G118" s="4">
        <f t="shared" si="12"/>
        <v>4.0000000000000008E-2</v>
      </c>
      <c r="H118" s="4">
        <v>3</v>
      </c>
      <c r="I118" s="4">
        <f t="shared" si="13"/>
        <v>0.12000000000000002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28</v>
      </c>
      <c r="E119" s="4">
        <v>0.6</v>
      </c>
      <c r="F119" s="4">
        <f t="shared" si="14"/>
        <v>0.05</v>
      </c>
      <c r="G119" s="4">
        <f t="shared" si="12"/>
        <v>0.03</v>
      </c>
      <c r="H119" s="4">
        <v>3</v>
      </c>
      <c r="I119" s="4">
        <f t="shared" si="13"/>
        <v>0.09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20</v>
      </c>
      <c r="E120" s="4">
        <v>0.8</v>
      </c>
      <c r="F120" s="4">
        <v>0</v>
      </c>
      <c r="G120" s="4">
        <f t="shared" si="12"/>
        <v>0</v>
      </c>
      <c r="H120" s="4">
        <v>3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22</v>
      </c>
      <c r="E121" s="4">
        <v>0.75</v>
      </c>
      <c r="F121" s="4">
        <v>0</v>
      </c>
      <c r="G121" s="4">
        <f t="shared" si="12"/>
        <v>0</v>
      </c>
      <c r="H121" s="4">
        <v>3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24</v>
      </c>
      <c r="E122" s="4">
        <v>0.75</v>
      </c>
      <c r="F122" s="4">
        <v>0</v>
      </c>
      <c r="G122" s="4">
        <f t="shared" si="12"/>
        <v>0</v>
      </c>
      <c r="H122" s="4">
        <v>3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25</v>
      </c>
      <c r="E123" s="4">
        <v>0.6</v>
      </c>
      <c r="F123" s="4">
        <v>0</v>
      </c>
      <c r="G123" s="4">
        <f t="shared" si="12"/>
        <v>0</v>
      </c>
      <c r="H123" s="4">
        <v>3</v>
      </c>
      <c r="I123" s="4">
        <f t="shared" si="13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27</v>
      </c>
      <c r="E124" s="4">
        <v>0.75</v>
      </c>
      <c r="F124" s="4">
        <v>0</v>
      </c>
      <c r="G124" s="4">
        <f t="shared" si="12"/>
        <v>0</v>
      </c>
      <c r="H124" s="4">
        <v>3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29</v>
      </c>
      <c r="E125" s="4">
        <v>0.75</v>
      </c>
      <c r="F125" s="4">
        <f>A2</f>
        <v>0.05</v>
      </c>
      <c r="G125" s="4">
        <f t="shared" si="12"/>
        <v>3.7500000000000006E-2</v>
      </c>
      <c r="H125" s="4">
        <v>3</v>
      </c>
      <c r="I125" s="4">
        <f t="shared" si="13"/>
        <v>0.11250000000000002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30</v>
      </c>
      <c r="E126" s="4">
        <v>0.6</v>
      </c>
      <c r="F126" s="4">
        <f>A3</f>
        <v>0.05</v>
      </c>
      <c r="G126" s="4">
        <f t="shared" si="12"/>
        <v>0.03</v>
      </c>
      <c r="H126" s="4">
        <v>3</v>
      </c>
      <c r="I126" s="4">
        <f t="shared" si="13"/>
        <v>0.09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0.1</v>
      </c>
      <c r="H127" s="4">
        <v>10</v>
      </c>
      <c r="I127" s="4">
        <f t="shared" si="13"/>
        <v>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15</v>
      </c>
      <c r="E132" s="4"/>
      <c r="F132" s="4"/>
      <c r="G132" s="4">
        <v>0</v>
      </c>
      <c r="H132" s="4">
        <v>0</v>
      </c>
      <c r="I132" s="4">
        <f t="shared" si="13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15</v>
      </c>
      <c r="E133" s="4"/>
      <c r="F133" s="4"/>
      <c r="G133" s="4">
        <v>0</v>
      </c>
      <c r="H133" s="4">
        <v>0</v>
      </c>
      <c r="I133" s="4">
        <f t="shared" si="13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5"/>
      <c r="C134" s="5"/>
      <c r="D134" s="5" t="s">
        <v>14</v>
      </c>
      <c r="E134" s="5"/>
      <c r="F134" s="5"/>
      <c r="G134" s="5">
        <f>SUM(G115:G133)</f>
        <v>0.34500000000000003</v>
      </c>
      <c r="H134" s="5"/>
      <c r="I134" s="5">
        <f>SUM(I115:I133)</f>
        <v>1.7349999999999999</v>
      </c>
      <c r="J134" s="5">
        <f>I134/G134</f>
        <v>5.0289855072463761</v>
      </c>
      <c r="K134" s="5">
        <v>0.41499999999999998</v>
      </c>
      <c r="L134" s="5">
        <f>K134*I134</f>
        <v>0.72002499999999992</v>
      </c>
      <c r="M134" s="5">
        <f>G134*C115</f>
        <v>3.45</v>
      </c>
      <c r="N134" s="5">
        <f>I134*C115</f>
        <v>17.349999999999998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 t="s">
        <v>1</v>
      </c>
      <c r="C135" s="3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I135" s="3" t="s">
        <v>8</v>
      </c>
      <c r="J135" s="3" t="s">
        <v>9</v>
      </c>
      <c r="K135" s="3" t="s">
        <v>10</v>
      </c>
      <c r="L135" s="3" t="s">
        <v>11</v>
      </c>
      <c r="M135" s="3" t="s">
        <v>12</v>
      </c>
      <c r="N135" s="3" t="s"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>
        <v>17</v>
      </c>
      <c r="C136" s="4">
        <v>10</v>
      </c>
      <c r="D136" s="4">
        <v>19</v>
      </c>
      <c r="E136" s="4">
        <v>0.75</v>
      </c>
      <c r="F136" s="4">
        <f>A2</f>
        <v>0.05</v>
      </c>
      <c r="G136" s="4">
        <f t="shared" ref="G136:G147" si="15">E136*F136</f>
        <v>3.7500000000000006E-2</v>
      </c>
      <c r="H136" s="4">
        <v>3</v>
      </c>
      <c r="I136" s="4">
        <f t="shared" ref="I136:I154" si="16">G136*H136</f>
        <v>0.11250000000000002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21</v>
      </c>
      <c r="E137" s="4">
        <v>0.6</v>
      </c>
      <c r="F137" s="4">
        <f t="shared" ref="F137:F140" si="17">A3</f>
        <v>0.05</v>
      </c>
      <c r="G137" s="4">
        <f t="shared" si="15"/>
        <v>0.03</v>
      </c>
      <c r="H137" s="4">
        <v>3</v>
      </c>
      <c r="I137" s="4">
        <f t="shared" si="16"/>
        <v>0.09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23</v>
      </c>
      <c r="E138" s="4">
        <v>0.8</v>
      </c>
      <c r="F138" s="4">
        <f t="shared" si="17"/>
        <v>0.05</v>
      </c>
      <c r="G138" s="4">
        <f t="shared" si="15"/>
        <v>4.0000000000000008E-2</v>
      </c>
      <c r="H138" s="4">
        <v>3</v>
      </c>
      <c r="I138" s="4">
        <f t="shared" si="16"/>
        <v>0.12000000000000002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26</v>
      </c>
      <c r="E139" s="4">
        <v>0.8</v>
      </c>
      <c r="F139" s="4">
        <f t="shared" si="17"/>
        <v>0.05</v>
      </c>
      <c r="G139" s="4">
        <f t="shared" si="15"/>
        <v>4.0000000000000008E-2</v>
      </c>
      <c r="H139" s="4">
        <v>3</v>
      </c>
      <c r="I139" s="4">
        <f t="shared" si="16"/>
        <v>0.12000000000000002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28</v>
      </c>
      <c r="E140" s="4">
        <v>0.6</v>
      </c>
      <c r="F140" s="4">
        <f t="shared" si="17"/>
        <v>0.05</v>
      </c>
      <c r="G140" s="4">
        <f t="shared" si="15"/>
        <v>0.03</v>
      </c>
      <c r="H140" s="4">
        <v>3</v>
      </c>
      <c r="I140" s="4">
        <f t="shared" si="16"/>
        <v>0.09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20</v>
      </c>
      <c r="E141" s="4">
        <v>0.8</v>
      </c>
      <c r="F141" s="4">
        <v>0</v>
      </c>
      <c r="G141" s="4">
        <f t="shared" si="15"/>
        <v>0</v>
      </c>
      <c r="H141" s="4">
        <v>3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22</v>
      </c>
      <c r="E142" s="4">
        <v>0.75</v>
      </c>
      <c r="F142" s="4">
        <v>0</v>
      </c>
      <c r="G142" s="4">
        <f t="shared" si="15"/>
        <v>0</v>
      </c>
      <c r="H142" s="4">
        <v>3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24</v>
      </c>
      <c r="E143" s="4">
        <v>0.75</v>
      </c>
      <c r="F143" s="4">
        <v>0</v>
      </c>
      <c r="G143" s="4">
        <f t="shared" si="15"/>
        <v>0</v>
      </c>
      <c r="H143" s="4">
        <v>3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25</v>
      </c>
      <c r="E144" s="4">
        <v>0.6</v>
      </c>
      <c r="F144" s="4">
        <v>0</v>
      </c>
      <c r="G144" s="4">
        <f t="shared" si="15"/>
        <v>0</v>
      </c>
      <c r="H144" s="4">
        <v>3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27</v>
      </c>
      <c r="E145" s="4">
        <v>0.75</v>
      </c>
      <c r="F145" s="4">
        <v>0</v>
      </c>
      <c r="G145" s="4">
        <f t="shared" si="15"/>
        <v>0</v>
      </c>
      <c r="H145" s="4">
        <v>3</v>
      </c>
      <c r="I145" s="4">
        <f t="shared" si="16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29</v>
      </c>
      <c r="E146" s="4">
        <v>0.75</v>
      </c>
      <c r="F146" s="4">
        <f>A2</f>
        <v>0.05</v>
      </c>
      <c r="G146" s="4">
        <f t="shared" si="15"/>
        <v>3.7500000000000006E-2</v>
      </c>
      <c r="H146" s="4">
        <v>3</v>
      </c>
      <c r="I146" s="4">
        <f t="shared" si="16"/>
        <v>0.11250000000000002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30</v>
      </c>
      <c r="E147" s="4">
        <v>0.6</v>
      </c>
      <c r="F147" s="4">
        <f>A3</f>
        <v>0.05</v>
      </c>
      <c r="G147" s="4">
        <f t="shared" si="15"/>
        <v>0.03</v>
      </c>
      <c r="H147" s="4">
        <v>3</v>
      </c>
      <c r="I147" s="4">
        <f t="shared" si="16"/>
        <v>0.09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0.1</v>
      </c>
      <c r="H148" s="4">
        <v>10</v>
      </c>
      <c r="I148" s="4">
        <f t="shared" si="16"/>
        <v>1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 t="s">
        <v>25</v>
      </c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 t="s">
        <v>15</v>
      </c>
      <c r="E153" s="4"/>
      <c r="F153" s="4"/>
      <c r="G153" s="4">
        <v>0</v>
      </c>
      <c r="H153" s="4">
        <v>0</v>
      </c>
      <c r="I153" s="4">
        <f t="shared" si="16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15</v>
      </c>
      <c r="E154" s="4"/>
      <c r="F154" s="4"/>
      <c r="G154" s="4">
        <v>0</v>
      </c>
      <c r="H154" s="4">
        <v>0</v>
      </c>
      <c r="I154" s="4">
        <f t="shared" si="16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5"/>
      <c r="C155" s="5"/>
      <c r="D155" s="5" t="s">
        <v>14</v>
      </c>
      <c r="E155" s="5"/>
      <c r="F155" s="5"/>
      <c r="G155" s="5">
        <f>SUM(G136:G154)</f>
        <v>0.34500000000000003</v>
      </c>
      <c r="H155" s="5"/>
      <c r="I155" s="5">
        <f>SUM(I136:I154)</f>
        <v>1.7349999999999999</v>
      </c>
      <c r="J155" s="5">
        <f>I155/G155</f>
        <v>5.0289855072463761</v>
      </c>
      <c r="K155" s="5">
        <v>0.41499999999999998</v>
      </c>
      <c r="L155" s="5">
        <f>K155*I155</f>
        <v>0.72002499999999992</v>
      </c>
      <c r="M155" s="5">
        <f>G155*C136</f>
        <v>3.45</v>
      </c>
      <c r="N155" s="5">
        <f>I155*C136</f>
        <v>17.349999999999998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 t="s">
        <v>16</v>
      </c>
      <c r="L156" s="5">
        <f>SUM(L114:L155)</f>
        <v>1.4400499999999998</v>
      </c>
      <c r="M156" s="5">
        <f>SUM(M114:M155)</f>
        <v>6.9</v>
      </c>
      <c r="N156" s="5">
        <f>SUM(N114:N155)</f>
        <v>34.699999999999996</v>
      </c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SUM(C114:C136)</f>
        <v>20</v>
      </c>
      <c r="C157" s="8" t="s">
        <v>17</v>
      </c>
      <c r="D157" s="8"/>
      <c r="E157" s="8"/>
      <c r="F157" s="8"/>
      <c r="G157" s="8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B157*8760</f>
        <v>175200</v>
      </c>
      <c r="C158" s="8" t="s">
        <v>18</v>
      </c>
      <c r="D158" s="8"/>
      <c r="E158" s="8"/>
      <c r="F158" s="8"/>
      <c r="G158" s="8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M156</f>
        <v>6.9</v>
      </c>
      <c r="C159" s="8" t="s">
        <v>19</v>
      </c>
      <c r="D159" s="8"/>
      <c r="E159" s="8"/>
      <c r="F159" s="8"/>
      <c r="G159" s="8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B159/B157</f>
        <v>0.34500000000000003</v>
      </c>
      <c r="C160" s="8" t="s">
        <v>20</v>
      </c>
      <c r="D160" s="8"/>
      <c r="E160" s="8"/>
      <c r="F160" s="8"/>
      <c r="G160" s="8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N156/B157</f>
        <v>1.7349999999999999</v>
      </c>
      <c r="C161" s="8" t="s">
        <v>21</v>
      </c>
      <c r="D161" s="8"/>
      <c r="E161" s="8"/>
      <c r="F161" s="8"/>
      <c r="G161" s="8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B161/B160</f>
        <v>5.0289855072463761</v>
      </c>
      <c r="C162" s="8" t="s">
        <v>22</v>
      </c>
      <c r="D162" s="8"/>
      <c r="E162" s="8"/>
      <c r="F162" s="8"/>
      <c r="G162" s="8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(B158-N156)/B158</f>
        <v>0.9998019406392693</v>
      </c>
      <c r="C163" s="8" t="s">
        <v>23</v>
      </c>
      <c r="D163" s="8"/>
      <c r="E163" s="8"/>
      <c r="F163" s="8"/>
      <c r="G163" s="8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1-B163</f>
        <v>1.9805936073069574E-4</v>
      </c>
      <c r="C164" s="8" t="s">
        <v>24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L156*1000</f>
        <v>1440.0499999999997</v>
      </c>
      <c r="C165" s="8" t="s">
        <v>26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B165/B157</f>
        <v>72.002499999999984</v>
      </c>
      <c r="C166" s="11" t="s">
        <v>27</v>
      </c>
      <c r="D166" s="11"/>
      <c r="E166" s="11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6.5">
      <c r="A169" s="1"/>
      <c r="B169" s="2"/>
      <c r="C169" s="2"/>
      <c r="D169" s="2"/>
      <c r="E169" s="2"/>
      <c r="F169" s="2"/>
      <c r="G169" s="2"/>
      <c r="H169" s="1" t="s">
        <v>30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3" t="s">
        <v>9</v>
      </c>
      <c r="K170" s="3" t="s">
        <v>10</v>
      </c>
      <c r="L170" s="3" t="s">
        <v>11</v>
      </c>
      <c r="M170" s="3" t="s">
        <v>12</v>
      </c>
      <c r="N170" s="3" t="s">
        <v>13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>
        <v>16</v>
      </c>
      <c r="C171" s="13">
        <v>10</v>
      </c>
      <c r="D171" s="13">
        <v>19</v>
      </c>
      <c r="E171" s="13">
        <v>0.75</v>
      </c>
      <c r="F171" s="13">
        <f>A2</f>
        <v>0.05</v>
      </c>
      <c r="G171" s="13">
        <f t="shared" ref="G171:G182" si="18">E171*F171</f>
        <v>3.7500000000000006E-2</v>
      </c>
      <c r="H171" s="13">
        <v>0.5</v>
      </c>
      <c r="I171" s="13">
        <f t="shared" ref="I171:I189" si="19">G171*H171</f>
        <v>1.8750000000000003E-2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21</v>
      </c>
      <c r="E172" s="13">
        <v>0.6</v>
      </c>
      <c r="F172" s="13">
        <f t="shared" ref="F172:F182" si="20">A3</f>
        <v>0.05</v>
      </c>
      <c r="G172" s="13">
        <f t="shared" si="18"/>
        <v>0.03</v>
      </c>
      <c r="H172" s="13">
        <v>0.5</v>
      </c>
      <c r="I172" s="13">
        <f t="shared" si="19"/>
        <v>1.4999999999999999E-2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23</v>
      </c>
      <c r="E173" s="13">
        <v>0.8</v>
      </c>
      <c r="F173" s="13">
        <f t="shared" si="20"/>
        <v>0.05</v>
      </c>
      <c r="G173" s="13">
        <f t="shared" si="18"/>
        <v>4.0000000000000008E-2</v>
      </c>
      <c r="H173" s="13">
        <v>0.5</v>
      </c>
      <c r="I173" s="13">
        <f t="shared" si="19"/>
        <v>2.0000000000000004E-2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26</v>
      </c>
      <c r="E174" s="13">
        <v>0.8</v>
      </c>
      <c r="F174" s="13">
        <f t="shared" si="20"/>
        <v>0.05</v>
      </c>
      <c r="G174" s="13">
        <f t="shared" si="18"/>
        <v>4.0000000000000008E-2</v>
      </c>
      <c r="H174" s="13">
        <v>0.5</v>
      </c>
      <c r="I174" s="13">
        <f t="shared" si="19"/>
        <v>2.0000000000000004E-2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28</v>
      </c>
      <c r="E175" s="13">
        <v>0.6</v>
      </c>
      <c r="F175" s="13">
        <f t="shared" si="20"/>
        <v>0.05</v>
      </c>
      <c r="G175" s="13">
        <f t="shared" si="18"/>
        <v>0.03</v>
      </c>
      <c r="H175" s="13">
        <v>0.5</v>
      </c>
      <c r="I175" s="13">
        <f t="shared" si="19"/>
        <v>1.4999999999999999E-2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20</v>
      </c>
      <c r="E176" s="13">
        <v>0.8</v>
      </c>
      <c r="F176" s="13">
        <f t="shared" si="20"/>
        <v>0.05</v>
      </c>
      <c r="G176" s="13">
        <f t="shared" si="18"/>
        <v>4.0000000000000008E-2</v>
      </c>
      <c r="H176" s="13">
        <v>0.5</v>
      </c>
      <c r="I176" s="13">
        <f t="shared" si="19"/>
        <v>2.0000000000000004E-2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22</v>
      </c>
      <c r="E177" s="13">
        <v>0.75</v>
      </c>
      <c r="F177" s="13">
        <f t="shared" si="20"/>
        <v>0.05</v>
      </c>
      <c r="G177" s="13">
        <f t="shared" si="18"/>
        <v>3.7500000000000006E-2</v>
      </c>
      <c r="H177" s="13">
        <v>0.5</v>
      </c>
      <c r="I177" s="13">
        <f t="shared" si="19"/>
        <v>1.8750000000000003E-2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24</v>
      </c>
      <c r="E178" s="13">
        <v>0.75</v>
      </c>
      <c r="F178" s="13">
        <f t="shared" si="20"/>
        <v>0.05</v>
      </c>
      <c r="G178" s="13">
        <f t="shared" si="18"/>
        <v>3.7500000000000006E-2</v>
      </c>
      <c r="H178" s="13">
        <v>0.5</v>
      </c>
      <c r="I178" s="13">
        <f t="shared" si="19"/>
        <v>1.8750000000000003E-2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25</v>
      </c>
      <c r="E179" s="13">
        <v>0.6</v>
      </c>
      <c r="F179" s="13">
        <f t="shared" si="20"/>
        <v>0.05</v>
      </c>
      <c r="G179" s="13">
        <f t="shared" si="18"/>
        <v>0.03</v>
      </c>
      <c r="H179" s="13">
        <v>0.5</v>
      </c>
      <c r="I179" s="13">
        <f t="shared" si="19"/>
        <v>1.4999999999999999E-2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27</v>
      </c>
      <c r="E180" s="13">
        <v>0.75</v>
      </c>
      <c r="F180" s="13">
        <f t="shared" si="20"/>
        <v>0.05</v>
      </c>
      <c r="G180" s="13">
        <f t="shared" si="18"/>
        <v>3.7500000000000006E-2</v>
      </c>
      <c r="H180" s="13">
        <v>0.5</v>
      </c>
      <c r="I180" s="13">
        <f t="shared" si="19"/>
        <v>1.8750000000000003E-2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29</v>
      </c>
      <c r="E181" s="13">
        <v>0.75</v>
      </c>
      <c r="F181" s="13">
        <f t="shared" si="20"/>
        <v>0.05</v>
      </c>
      <c r="G181" s="13">
        <f t="shared" si="18"/>
        <v>3.7500000000000006E-2</v>
      </c>
      <c r="H181" s="13">
        <v>3</v>
      </c>
      <c r="I181" s="13">
        <f t="shared" si="19"/>
        <v>0.11250000000000002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30</v>
      </c>
      <c r="E182" s="13">
        <v>0.6</v>
      </c>
      <c r="F182" s="13">
        <f t="shared" si="20"/>
        <v>0.05</v>
      </c>
      <c r="G182" s="13">
        <f t="shared" si="18"/>
        <v>0.03</v>
      </c>
      <c r="H182" s="13">
        <v>3</v>
      </c>
      <c r="I182" s="13">
        <f t="shared" si="19"/>
        <v>0.09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10</v>
      </c>
      <c r="I183" s="13">
        <f t="shared" si="19"/>
        <v>1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10</v>
      </c>
      <c r="I184" s="13">
        <f t="shared" si="19"/>
        <v>1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 t="s">
        <v>15</v>
      </c>
      <c r="E188" s="13"/>
      <c r="F188" s="13"/>
      <c r="G188" s="13">
        <v>0.1</v>
      </c>
      <c r="H188" s="13">
        <v>0.5</v>
      </c>
      <c r="I188" s="13">
        <f t="shared" si="19"/>
        <v>0.05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 t="s">
        <v>15</v>
      </c>
      <c r="E189" s="13"/>
      <c r="F189" s="13"/>
      <c r="G189" s="13">
        <v>0.1</v>
      </c>
      <c r="H189" s="13">
        <v>0.5</v>
      </c>
      <c r="I189" s="13">
        <f t="shared" si="19"/>
        <v>0.05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5"/>
      <c r="C190" s="5"/>
      <c r="D190" s="5" t="s">
        <v>14</v>
      </c>
      <c r="E190" s="5"/>
      <c r="F190" s="5"/>
      <c r="G190" s="5">
        <f>SUM(G171:G189)</f>
        <v>1.1274999999999999</v>
      </c>
      <c r="H190" s="5"/>
      <c r="I190" s="5">
        <f>SUM(I171:I189)</f>
        <v>2.632499999999999</v>
      </c>
      <c r="J190" s="5">
        <f>I190/G190</f>
        <v>2.3348115299334804</v>
      </c>
      <c r="K190" s="5">
        <v>0.41499999999999998</v>
      </c>
      <c r="L190" s="5">
        <f>K190*I190</f>
        <v>1.0924874999999996</v>
      </c>
      <c r="M190" s="5">
        <f>G190*C171</f>
        <v>11.274999999999999</v>
      </c>
      <c r="N190" s="5">
        <f>I190*C171</f>
        <v>26.324999999999989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3" t="s">
        <v>9</v>
      </c>
      <c r="K191" s="3" t="s">
        <v>10</v>
      </c>
      <c r="L191" s="3" t="s">
        <v>11</v>
      </c>
      <c r="M191" s="3" t="s">
        <v>12</v>
      </c>
      <c r="N191" s="3" t="s">
        <v>13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>
        <v>17</v>
      </c>
      <c r="C192" s="13">
        <v>10</v>
      </c>
      <c r="D192" s="13">
        <v>19</v>
      </c>
      <c r="E192" s="13">
        <v>0.75</v>
      </c>
      <c r="F192" s="13">
        <f>A2</f>
        <v>0.05</v>
      </c>
      <c r="G192" s="13">
        <f t="shared" ref="G192:G203" si="21">E192*F192</f>
        <v>3.7500000000000006E-2</v>
      </c>
      <c r="H192" s="13">
        <v>0.5</v>
      </c>
      <c r="I192" s="13">
        <f t="shared" ref="I192:I210" si="22">G192*H192</f>
        <v>1.8750000000000003E-2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21</v>
      </c>
      <c r="E193" s="13">
        <v>0.6</v>
      </c>
      <c r="F193" s="13">
        <f t="shared" ref="F193:F203" si="23">A3</f>
        <v>0.05</v>
      </c>
      <c r="G193" s="13">
        <f t="shared" si="21"/>
        <v>0.03</v>
      </c>
      <c r="H193" s="13">
        <v>0.5</v>
      </c>
      <c r="I193" s="13">
        <f t="shared" si="22"/>
        <v>1.4999999999999999E-2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23</v>
      </c>
      <c r="E194" s="13">
        <v>0.8</v>
      </c>
      <c r="F194" s="13">
        <f t="shared" si="23"/>
        <v>0.05</v>
      </c>
      <c r="G194" s="13">
        <f t="shared" si="21"/>
        <v>4.0000000000000008E-2</v>
      </c>
      <c r="H194" s="13">
        <v>0.5</v>
      </c>
      <c r="I194" s="13">
        <f t="shared" si="22"/>
        <v>2.0000000000000004E-2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26</v>
      </c>
      <c r="E195" s="13">
        <v>0.8</v>
      </c>
      <c r="F195" s="13">
        <f t="shared" si="23"/>
        <v>0.05</v>
      </c>
      <c r="G195" s="13">
        <f t="shared" si="21"/>
        <v>4.0000000000000008E-2</v>
      </c>
      <c r="H195" s="13">
        <v>0.5</v>
      </c>
      <c r="I195" s="13">
        <f t="shared" si="22"/>
        <v>2.0000000000000004E-2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28</v>
      </c>
      <c r="E196" s="13">
        <v>0.6</v>
      </c>
      <c r="F196" s="13">
        <f t="shared" si="23"/>
        <v>0.05</v>
      </c>
      <c r="G196" s="13">
        <f t="shared" si="21"/>
        <v>0.03</v>
      </c>
      <c r="H196" s="13">
        <v>0.5</v>
      </c>
      <c r="I196" s="13">
        <f t="shared" si="22"/>
        <v>1.4999999999999999E-2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20</v>
      </c>
      <c r="E197" s="13">
        <v>0.8</v>
      </c>
      <c r="F197" s="13">
        <f t="shared" si="23"/>
        <v>0.05</v>
      </c>
      <c r="G197" s="13">
        <f t="shared" si="21"/>
        <v>4.0000000000000008E-2</v>
      </c>
      <c r="H197" s="13">
        <v>0.5</v>
      </c>
      <c r="I197" s="13">
        <f t="shared" si="22"/>
        <v>2.0000000000000004E-2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22</v>
      </c>
      <c r="E198" s="13">
        <v>0.75</v>
      </c>
      <c r="F198" s="13">
        <f t="shared" si="23"/>
        <v>0.05</v>
      </c>
      <c r="G198" s="13">
        <f t="shared" si="21"/>
        <v>3.7500000000000006E-2</v>
      </c>
      <c r="H198" s="13">
        <v>0.5</v>
      </c>
      <c r="I198" s="13">
        <f t="shared" si="22"/>
        <v>1.8750000000000003E-2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24</v>
      </c>
      <c r="E199" s="13">
        <v>0.75</v>
      </c>
      <c r="F199" s="13">
        <f t="shared" si="23"/>
        <v>0.05</v>
      </c>
      <c r="G199" s="13">
        <f t="shared" si="21"/>
        <v>3.7500000000000006E-2</v>
      </c>
      <c r="H199" s="13">
        <v>0.5</v>
      </c>
      <c r="I199" s="13">
        <f t="shared" si="22"/>
        <v>1.8750000000000003E-2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25</v>
      </c>
      <c r="E200" s="13">
        <v>0.6</v>
      </c>
      <c r="F200" s="13">
        <f t="shared" si="23"/>
        <v>0.05</v>
      </c>
      <c r="G200" s="13">
        <f t="shared" si="21"/>
        <v>0.03</v>
      </c>
      <c r="H200" s="13">
        <v>0.5</v>
      </c>
      <c r="I200" s="13">
        <f t="shared" si="22"/>
        <v>1.4999999999999999E-2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27</v>
      </c>
      <c r="E201" s="13">
        <v>0.75</v>
      </c>
      <c r="F201" s="13">
        <f t="shared" si="23"/>
        <v>0.05</v>
      </c>
      <c r="G201" s="13">
        <f t="shared" si="21"/>
        <v>3.7500000000000006E-2</v>
      </c>
      <c r="H201" s="13">
        <v>0.5</v>
      </c>
      <c r="I201" s="13">
        <f t="shared" si="22"/>
        <v>1.8750000000000003E-2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>
        <v>29</v>
      </c>
      <c r="E202" s="13">
        <v>0.75</v>
      </c>
      <c r="F202" s="13">
        <f t="shared" si="23"/>
        <v>0.05</v>
      </c>
      <c r="G202" s="13">
        <f t="shared" si="21"/>
        <v>3.7500000000000006E-2</v>
      </c>
      <c r="H202" s="13">
        <v>3</v>
      </c>
      <c r="I202" s="13">
        <f t="shared" si="22"/>
        <v>0.11250000000000002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>
        <v>30</v>
      </c>
      <c r="E203" s="13">
        <v>0.6</v>
      </c>
      <c r="F203" s="13">
        <f t="shared" si="23"/>
        <v>0.05</v>
      </c>
      <c r="G203" s="13">
        <f t="shared" si="21"/>
        <v>0.03</v>
      </c>
      <c r="H203" s="13">
        <v>3</v>
      </c>
      <c r="I203" s="13">
        <f t="shared" si="22"/>
        <v>0.09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10</v>
      </c>
      <c r="I204" s="13">
        <f t="shared" si="22"/>
        <v>1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10</v>
      </c>
      <c r="I205" s="13">
        <f t="shared" si="22"/>
        <v>1</v>
      </c>
      <c r="J205" s="13"/>
      <c r="K205" s="13" t="s">
        <v>25</v>
      </c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 t="s">
        <v>15</v>
      </c>
      <c r="E209" s="13"/>
      <c r="F209" s="13"/>
      <c r="G209" s="13">
        <v>0.1</v>
      </c>
      <c r="H209" s="13">
        <v>0.5</v>
      </c>
      <c r="I209" s="13">
        <f t="shared" si="22"/>
        <v>0.05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 t="s">
        <v>15</v>
      </c>
      <c r="E210" s="13"/>
      <c r="F210" s="13"/>
      <c r="G210" s="13">
        <v>0.1</v>
      </c>
      <c r="H210" s="13">
        <v>0.5</v>
      </c>
      <c r="I210" s="13">
        <f t="shared" si="22"/>
        <v>0.05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5"/>
      <c r="C211" s="5"/>
      <c r="D211" s="5" t="s">
        <v>14</v>
      </c>
      <c r="E211" s="5"/>
      <c r="F211" s="5"/>
      <c r="G211" s="5">
        <f>SUM(G192:G210)</f>
        <v>1.1274999999999999</v>
      </c>
      <c r="H211" s="5"/>
      <c r="I211" s="5">
        <f>SUM(I192:I210)</f>
        <v>2.632499999999999</v>
      </c>
      <c r="J211" s="5">
        <f>I211/G211</f>
        <v>2.3348115299334804</v>
      </c>
      <c r="K211" s="5">
        <v>0.41499999999999998</v>
      </c>
      <c r="L211" s="5">
        <f>K211*I211</f>
        <v>1.0924874999999996</v>
      </c>
      <c r="M211" s="5">
        <f>G211*C192</f>
        <v>11.274999999999999</v>
      </c>
      <c r="N211" s="5">
        <f>I211*C192</f>
        <v>26.324999999999989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 t="s">
        <v>16</v>
      </c>
      <c r="L212" s="5">
        <f>SUM(L170:L211)</f>
        <v>2.1849749999999992</v>
      </c>
      <c r="M212" s="5">
        <f>SUM(M170:M211)</f>
        <v>22.549999999999997</v>
      </c>
      <c r="N212" s="5">
        <f>SUM(N170:N211)</f>
        <v>52.649999999999977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SUM(C170:C192)</f>
        <v>20</v>
      </c>
      <c r="C213" s="8" t="s">
        <v>17</v>
      </c>
      <c r="D213" s="8"/>
      <c r="E213" s="8"/>
      <c r="F213" s="8"/>
      <c r="G213" s="8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B213*8760</f>
        <v>175200</v>
      </c>
      <c r="C214" s="8" t="s">
        <v>18</v>
      </c>
      <c r="D214" s="8"/>
      <c r="E214" s="8"/>
      <c r="F214" s="8"/>
      <c r="G214" s="8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M212</f>
        <v>22.549999999999997</v>
      </c>
      <c r="C215" s="8" t="s">
        <v>19</v>
      </c>
      <c r="D215" s="8"/>
      <c r="E215" s="8"/>
      <c r="F215" s="8"/>
      <c r="G215" s="8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B215/B213</f>
        <v>1.1274999999999999</v>
      </c>
      <c r="C216" s="8" t="s">
        <v>20</v>
      </c>
      <c r="D216" s="8"/>
      <c r="E216" s="8"/>
      <c r="F216" s="8"/>
      <c r="G216" s="8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N212/B213</f>
        <v>2.632499999999999</v>
      </c>
      <c r="C217" s="8" t="s">
        <v>21</v>
      </c>
      <c r="D217" s="8"/>
      <c r="E217" s="8"/>
      <c r="F217" s="8"/>
      <c r="G217" s="8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B217/B216</f>
        <v>2.3348115299334804</v>
      </c>
      <c r="C218" s="8" t="s">
        <v>22</v>
      </c>
      <c r="D218" s="8"/>
      <c r="E218" s="8"/>
      <c r="F218" s="8"/>
      <c r="G218" s="8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(B214-N212)/B214</f>
        <v>0.99969948630136984</v>
      </c>
      <c r="C219" s="8" t="s">
        <v>23</v>
      </c>
      <c r="D219" s="8"/>
      <c r="E219" s="8"/>
      <c r="F219" s="8"/>
      <c r="G219" s="8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1-B219</f>
        <v>3.0051369863015598E-4</v>
      </c>
      <c r="C220" s="8" t="s">
        <v>24</v>
      </c>
      <c r="D220" s="8"/>
      <c r="E220" s="8"/>
      <c r="F220" s="8"/>
      <c r="G220" s="8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6">
        <f>L212*1000</f>
        <v>2184.974999999999</v>
      </c>
      <c r="C221" s="8" t="s">
        <v>26</v>
      </c>
      <c r="D221" s="8"/>
      <c r="E221" s="8"/>
      <c r="F221" s="8"/>
      <c r="G221" s="8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6">
        <f>B221/B213</f>
        <v>109.24874999999994</v>
      </c>
      <c r="C222" s="11" t="s">
        <v>27</v>
      </c>
      <c r="D222" s="11"/>
      <c r="E222" s="11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6.5">
      <c r="A225" s="1"/>
      <c r="B225" s="2"/>
      <c r="C225" s="2"/>
      <c r="D225" s="2"/>
      <c r="E225" s="2"/>
      <c r="F225" s="2"/>
      <c r="G225" s="2"/>
      <c r="H225" s="1" t="s">
        <v>32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>
        <v>16</v>
      </c>
      <c r="C227" s="4">
        <v>10</v>
      </c>
      <c r="D227" s="4">
        <v>19</v>
      </c>
      <c r="E227" s="4">
        <v>0.75</v>
      </c>
      <c r="F227" s="4">
        <f>A2</f>
        <v>0.05</v>
      </c>
      <c r="G227" s="4">
        <f t="shared" ref="G227:G238" si="24">E227*F227</f>
        <v>3.7500000000000006E-2</v>
      </c>
      <c r="H227" s="4">
        <v>0.5</v>
      </c>
      <c r="I227" s="4">
        <f t="shared" ref="I227:I245" si="25">G227*H227</f>
        <v>1.8750000000000003E-2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21</v>
      </c>
      <c r="E228" s="4">
        <v>0.6</v>
      </c>
      <c r="F228" s="4">
        <f t="shared" ref="F228:F231" si="26">A3</f>
        <v>0.05</v>
      </c>
      <c r="G228" s="4">
        <f t="shared" si="24"/>
        <v>0.03</v>
      </c>
      <c r="H228" s="4">
        <v>0.5</v>
      </c>
      <c r="I228" s="4">
        <f t="shared" si="25"/>
        <v>1.4999999999999999E-2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23</v>
      </c>
      <c r="E229" s="4">
        <v>0.8</v>
      </c>
      <c r="F229" s="4">
        <f t="shared" si="26"/>
        <v>0.05</v>
      </c>
      <c r="G229" s="4">
        <f t="shared" si="24"/>
        <v>4.0000000000000008E-2</v>
      </c>
      <c r="H229" s="4">
        <v>0.5</v>
      </c>
      <c r="I229" s="4">
        <f t="shared" si="25"/>
        <v>2.0000000000000004E-2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26</v>
      </c>
      <c r="E230" s="4">
        <v>0.8</v>
      </c>
      <c r="F230" s="4">
        <f t="shared" si="26"/>
        <v>0.05</v>
      </c>
      <c r="G230" s="4">
        <f t="shared" si="24"/>
        <v>4.0000000000000008E-2</v>
      </c>
      <c r="H230" s="4">
        <v>0.5</v>
      </c>
      <c r="I230" s="4">
        <f t="shared" si="25"/>
        <v>2.0000000000000004E-2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28</v>
      </c>
      <c r="E231" s="4">
        <v>0.6</v>
      </c>
      <c r="F231" s="4">
        <f t="shared" si="26"/>
        <v>0.05</v>
      </c>
      <c r="G231" s="4">
        <f t="shared" si="24"/>
        <v>0.03</v>
      </c>
      <c r="H231" s="4">
        <v>0.5</v>
      </c>
      <c r="I231" s="4">
        <f t="shared" si="25"/>
        <v>1.4999999999999999E-2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20</v>
      </c>
      <c r="E232" s="4">
        <v>0.8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22</v>
      </c>
      <c r="E233" s="4">
        <v>0.75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24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25</v>
      </c>
      <c r="E235" s="4">
        <v>0.6</v>
      </c>
      <c r="F235" s="4">
        <v>0</v>
      </c>
      <c r="G235" s="4">
        <f t="shared" si="24"/>
        <v>0</v>
      </c>
      <c r="H235" s="4">
        <v>0.5</v>
      </c>
      <c r="I235" s="4">
        <f t="shared" si="25"/>
        <v>0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27</v>
      </c>
      <c r="E236" s="4">
        <v>0.75</v>
      </c>
      <c r="F236" s="4">
        <v>0</v>
      </c>
      <c r="G236" s="4">
        <f t="shared" si="24"/>
        <v>0</v>
      </c>
      <c r="H236" s="4">
        <v>0.5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>
        <v>29</v>
      </c>
      <c r="E237" s="4">
        <v>0.75</v>
      </c>
      <c r="F237" s="4">
        <f>A2</f>
        <v>0.05</v>
      </c>
      <c r="G237" s="4">
        <f t="shared" si="24"/>
        <v>3.7500000000000006E-2</v>
      </c>
      <c r="H237" s="4">
        <v>3</v>
      </c>
      <c r="I237" s="4">
        <f t="shared" si="25"/>
        <v>0.11250000000000002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>
        <v>30</v>
      </c>
      <c r="E238" s="4">
        <v>0.6</v>
      </c>
      <c r="F238" s="4">
        <f>A2</f>
        <v>0.05</v>
      </c>
      <c r="G238" s="4">
        <f t="shared" si="24"/>
        <v>0.03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0.1</v>
      </c>
      <c r="H239" s="4">
        <v>10</v>
      </c>
      <c r="I239" s="4">
        <f t="shared" si="25"/>
        <v>1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 t="s">
        <v>15</v>
      </c>
      <c r="E244" s="4"/>
      <c r="F244" s="4"/>
      <c r="G244" s="4">
        <v>0</v>
      </c>
      <c r="H244" s="4">
        <v>0</v>
      </c>
      <c r="I244" s="4">
        <f t="shared" si="25"/>
        <v>0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 t="s">
        <v>15</v>
      </c>
      <c r="E245" s="4"/>
      <c r="F245" s="4"/>
      <c r="G245" s="4">
        <v>0</v>
      </c>
      <c r="H245" s="4">
        <v>0</v>
      </c>
      <c r="I245" s="4">
        <f t="shared" si="25"/>
        <v>0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14</v>
      </c>
      <c r="E246" s="5"/>
      <c r="F246" s="5"/>
      <c r="G246" s="5">
        <f>SUM(G227:G245)</f>
        <v>0.34500000000000003</v>
      </c>
      <c r="H246" s="5"/>
      <c r="I246" s="5">
        <f>SUM(I227:I245)</f>
        <v>1.2012499999999999</v>
      </c>
      <c r="J246" s="5">
        <f>I246/G246</f>
        <v>3.4818840579710142</v>
      </c>
      <c r="K246" s="5">
        <v>0.41499999999999998</v>
      </c>
      <c r="L246" s="5">
        <f>K246*I246</f>
        <v>0.49851874999999995</v>
      </c>
      <c r="M246" s="5">
        <f>G246*C227</f>
        <v>3.45</v>
      </c>
      <c r="N246" s="5">
        <f>I246*C227</f>
        <v>12.012499999999999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>
        <v>17</v>
      </c>
      <c r="C248" s="4">
        <v>10</v>
      </c>
      <c r="D248" s="4">
        <v>19</v>
      </c>
      <c r="E248" s="4">
        <v>0.75</v>
      </c>
      <c r="F248" s="4">
        <f>A2</f>
        <v>0.05</v>
      </c>
      <c r="G248" s="4">
        <f t="shared" ref="G248:G259" si="27">E248*F248</f>
        <v>3.7500000000000006E-2</v>
      </c>
      <c r="H248" s="4">
        <v>0.5</v>
      </c>
      <c r="I248" s="4">
        <f t="shared" ref="I248:I266" si="28">G248*H248</f>
        <v>1.8750000000000003E-2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21</v>
      </c>
      <c r="E249" s="4">
        <v>0.6</v>
      </c>
      <c r="F249" s="4">
        <f t="shared" ref="F249:F252" si="29">A3</f>
        <v>0.05</v>
      </c>
      <c r="G249" s="4">
        <f t="shared" si="27"/>
        <v>0.03</v>
      </c>
      <c r="H249" s="4">
        <v>0.5</v>
      </c>
      <c r="I249" s="4">
        <f t="shared" si="28"/>
        <v>1.4999999999999999E-2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23</v>
      </c>
      <c r="E250" s="4">
        <v>0.8</v>
      </c>
      <c r="F250" s="4">
        <f t="shared" si="29"/>
        <v>0.05</v>
      </c>
      <c r="G250" s="4">
        <f t="shared" si="27"/>
        <v>4.0000000000000008E-2</v>
      </c>
      <c r="H250" s="4">
        <v>0.5</v>
      </c>
      <c r="I250" s="4">
        <f t="shared" si="28"/>
        <v>2.0000000000000004E-2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26</v>
      </c>
      <c r="E251" s="4">
        <v>0.8</v>
      </c>
      <c r="F251" s="4">
        <f t="shared" si="29"/>
        <v>0.05</v>
      </c>
      <c r="G251" s="4">
        <f t="shared" si="27"/>
        <v>4.0000000000000008E-2</v>
      </c>
      <c r="H251" s="4">
        <v>0.5</v>
      </c>
      <c r="I251" s="4">
        <f t="shared" si="28"/>
        <v>2.0000000000000004E-2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28</v>
      </c>
      <c r="E252" s="4">
        <v>0.6</v>
      </c>
      <c r="F252" s="4">
        <f t="shared" si="29"/>
        <v>0.05</v>
      </c>
      <c r="G252" s="4">
        <f t="shared" si="27"/>
        <v>0.03</v>
      </c>
      <c r="H252" s="4">
        <v>0.5</v>
      </c>
      <c r="I252" s="4">
        <f t="shared" si="28"/>
        <v>1.4999999999999999E-2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20</v>
      </c>
      <c r="E253" s="4">
        <v>0.8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22</v>
      </c>
      <c r="E254" s="4">
        <v>0.75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24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25</v>
      </c>
      <c r="E256" s="4">
        <v>0.6</v>
      </c>
      <c r="F256" s="4">
        <v>0</v>
      </c>
      <c r="G256" s="4">
        <f t="shared" si="27"/>
        <v>0</v>
      </c>
      <c r="H256" s="4">
        <v>0.5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27</v>
      </c>
      <c r="E257" s="4">
        <v>0.75</v>
      </c>
      <c r="F257" s="4">
        <v>0</v>
      </c>
      <c r="G257" s="4">
        <f t="shared" si="27"/>
        <v>0</v>
      </c>
      <c r="H257" s="4">
        <v>0.5</v>
      </c>
      <c r="I257" s="4">
        <f t="shared" si="28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>
        <v>29</v>
      </c>
      <c r="E258" s="4">
        <v>0.75</v>
      </c>
      <c r="F258" s="4">
        <f>A2</f>
        <v>0.05</v>
      </c>
      <c r="G258" s="4">
        <f t="shared" si="27"/>
        <v>3.7500000000000006E-2</v>
      </c>
      <c r="H258" s="4">
        <v>0</v>
      </c>
      <c r="I258" s="4">
        <f t="shared" si="28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>
        <v>30</v>
      </c>
      <c r="E259" s="4">
        <v>0.6</v>
      </c>
      <c r="F259" s="4">
        <f>A3</f>
        <v>0.05</v>
      </c>
      <c r="G259" s="4">
        <f t="shared" si="27"/>
        <v>0.03</v>
      </c>
      <c r="H259" s="4">
        <v>3</v>
      </c>
      <c r="I259" s="4">
        <f t="shared" si="28"/>
        <v>0.09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0.1</v>
      </c>
      <c r="H260" s="4">
        <v>10</v>
      </c>
      <c r="I260" s="4">
        <f t="shared" si="28"/>
        <v>1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 t="s">
        <v>25</v>
      </c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 t="s">
        <v>15</v>
      </c>
      <c r="E265" s="4"/>
      <c r="F265" s="4"/>
      <c r="G265" s="4">
        <v>0</v>
      </c>
      <c r="H265" s="4">
        <v>0</v>
      </c>
      <c r="I265" s="4">
        <f t="shared" si="28"/>
        <v>0</v>
      </c>
      <c r="J265" s="4"/>
      <c r="K265" s="4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 t="s">
        <v>15</v>
      </c>
      <c r="E266" s="4"/>
      <c r="F266" s="4"/>
      <c r="G266" s="4">
        <v>0</v>
      </c>
      <c r="H266" s="4">
        <v>0</v>
      </c>
      <c r="I266" s="4">
        <f t="shared" si="28"/>
        <v>0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14</v>
      </c>
      <c r="E267" s="5"/>
      <c r="F267" s="5"/>
      <c r="G267" s="5">
        <f>SUM(G248:G266)</f>
        <v>0.34500000000000003</v>
      </c>
      <c r="H267" s="5"/>
      <c r="I267" s="5">
        <f>SUM(I248:I266)</f>
        <v>1.17875</v>
      </c>
      <c r="J267" s="5">
        <f>I267/G267</f>
        <v>3.4166666666666661</v>
      </c>
      <c r="K267" s="5">
        <v>0.41499999999999998</v>
      </c>
      <c r="L267" s="5">
        <f>K267*I267</f>
        <v>0.48918124999999996</v>
      </c>
      <c r="M267" s="5">
        <f>G267*C248</f>
        <v>3.45</v>
      </c>
      <c r="N267" s="5">
        <f>I267*C248</f>
        <v>11.7875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 t="s">
        <v>16</v>
      </c>
      <c r="L268" s="5">
        <f>SUM(L226:L267)</f>
        <v>0.98769999999999991</v>
      </c>
      <c r="M268" s="5">
        <f>SUM(M226:M267)</f>
        <v>6.9</v>
      </c>
      <c r="N268" s="5">
        <f>SUM(N226:N267)</f>
        <v>23.799999999999997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SUM(C226:C248)</f>
        <v>20</v>
      </c>
      <c r="C269" s="8" t="s">
        <v>17</v>
      </c>
      <c r="D269" s="8"/>
      <c r="E269" s="8"/>
      <c r="F269" s="8"/>
      <c r="G269" s="8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B269*8760</f>
        <v>175200</v>
      </c>
      <c r="C270" s="8" t="s">
        <v>18</v>
      </c>
      <c r="D270" s="8"/>
      <c r="E270" s="8"/>
      <c r="F270" s="8"/>
      <c r="G270" s="8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M268</f>
        <v>6.9</v>
      </c>
      <c r="C271" s="8" t="s">
        <v>19</v>
      </c>
      <c r="D271" s="8"/>
      <c r="E271" s="8"/>
      <c r="F271" s="8"/>
      <c r="G271" s="8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B271/B269</f>
        <v>0.34500000000000003</v>
      </c>
      <c r="C272" s="8" t="s">
        <v>20</v>
      </c>
      <c r="D272" s="8"/>
      <c r="E272" s="8"/>
      <c r="F272" s="8"/>
      <c r="G272" s="8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N268/B269</f>
        <v>1.19</v>
      </c>
      <c r="C273" s="8" t="s">
        <v>21</v>
      </c>
      <c r="D273" s="8"/>
      <c r="E273" s="8"/>
      <c r="F273" s="8"/>
      <c r="G273" s="8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B273/B272</f>
        <v>3.4492753623188404</v>
      </c>
      <c r="C274" s="8" t="s">
        <v>22</v>
      </c>
      <c r="D274" s="8"/>
      <c r="E274" s="8"/>
      <c r="F274" s="8"/>
      <c r="G274" s="8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(B270-N268)/B270</f>
        <v>0.99986415525114158</v>
      </c>
      <c r="C275" s="8" t="s">
        <v>23</v>
      </c>
      <c r="D275" s="8"/>
      <c r="E275" s="8"/>
      <c r="F275" s="8"/>
      <c r="G275" s="8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1-B275</f>
        <v>1.358447488584158E-4</v>
      </c>
      <c r="C276" s="8" t="s">
        <v>24</v>
      </c>
      <c r="D276" s="8"/>
      <c r="E276" s="8"/>
      <c r="F276" s="8"/>
      <c r="G276" s="8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6">
        <f>L268*1000</f>
        <v>987.69999999999993</v>
      </c>
      <c r="C277" s="8" t="s">
        <v>26</v>
      </c>
      <c r="D277" s="8"/>
      <c r="E277" s="8"/>
      <c r="F277" s="8"/>
      <c r="G277" s="8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6">
        <f>B277/B269</f>
        <v>49.384999999999998</v>
      </c>
      <c r="C278" s="11" t="s">
        <v>27</v>
      </c>
      <c r="D278" s="11"/>
      <c r="E278" s="11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6.5">
      <c r="A281" s="1"/>
      <c r="B281" s="2"/>
      <c r="C281" s="2"/>
      <c r="D281" s="2"/>
      <c r="E281" s="2"/>
      <c r="F281" s="2"/>
      <c r="G281" s="2"/>
      <c r="H281" s="1" t="s">
        <v>31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 t="s">
        <v>1</v>
      </c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>
        <v>16</v>
      </c>
      <c r="C283" s="13">
        <v>10</v>
      </c>
      <c r="D283" s="13">
        <v>19</v>
      </c>
      <c r="E283" s="13">
        <v>0.75</v>
      </c>
      <c r="F283" s="13">
        <f>A2</f>
        <v>0.05</v>
      </c>
      <c r="G283" s="13">
        <f t="shared" ref="G283:G294" si="30">E283*F283</f>
        <v>3.7500000000000006E-2</v>
      </c>
      <c r="H283" s="13">
        <v>3</v>
      </c>
      <c r="I283" s="13">
        <f t="shared" ref="I283:I301" si="31">G283*H283</f>
        <v>0.11250000000000002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21</v>
      </c>
      <c r="E284" s="13">
        <v>0.6</v>
      </c>
      <c r="F284" s="13">
        <f t="shared" ref="F284:F294" si="32">A3</f>
        <v>0.05</v>
      </c>
      <c r="G284" s="13">
        <f t="shared" si="30"/>
        <v>0.03</v>
      </c>
      <c r="H284" s="13">
        <v>3</v>
      </c>
      <c r="I284" s="13">
        <f t="shared" si="31"/>
        <v>0.09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23</v>
      </c>
      <c r="E285" s="13">
        <v>0.8</v>
      </c>
      <c r="F285" s="13">
        <f t="shared" si="32"/>
        <v>0.05</v>
      </c>
      <c r="G285" s="13">
        <f t="shared" si="30"/>
        <v>4.0000000000000008E-2</v>
      </c>
      <c r="H285" s="13">
        <v>3</v>
      </c>
      <c r="I285" s="13">
        <f t="shared" si="31"/>
        <v>0.12000000000000002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26</v>
      </c>
      <c r="E286" s="13">
        <v>0.8</v>
      </c>
      <c r="F286" s="13">
        <f t="shared" si="32"/>
        <v>0.05</v>
      </c>
      <c r="G286" s="13">
        <f t="shared" si="30"/>
        <v>4.0000000000000008E-2</v>
      </c>
      <c r="H286" s="13">
        <v>3</v>
      </c>
      <c r="I286" s="13">
        <f t="shared" si="31"/>
        <v>0.12000000000000002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28</v>
      </c>
      <c r="E287" s="13">
        <v>0.6</v>
      </c>
      <c r="F287" s="13">
        <f t="shared" si="32"/>
        <v>0.05</v>
      </c>
      <c r="G287" s="13">
        <f t="shared" si="30"/>
        <v>0.03</v>
      </c>
      <c r="H287" s="13">
        <v>3</v>
      </c>
      <c r="I287" s="13">
        <f t="shared" si="31"/>
        <v>0.09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20</v>
      </c>
      <c r="E288" s="13">
        <v>0.8</v>
      </c>
      <c r="F288" s="13">
        <f t="shared" si="32"/>
        <v>0.05</v>
      </c>
      <c r="G288" s="13">
        <f t="shared" si="30"/>
        <v>4.0000000000000008E-2</v>
      </c>
      <c r="H288" s="13">
        <v>3</v>
      </c>
      <c r="I288" s="13">
        <f t="shared" si="31"/>
        <v>0.12000000000000002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22</v>
      </c>
      <c r="E289" s="13">
        <v>0.75</v>
      </c>
      <c r="F289" s="13">
        <f t="shared" si="32"/>
        <v>0.05</v>
      </c>
      <c r="G289" s="13">
        <f t="shared" si="30"/>
        <v>3.7500000000000006E-2</v>
      </c>
      <c r="H289" s="13">
        <v>3</v>
      </c>
      <c r="I289" s="13">
        <f t="shared" si="31"/>
        <v>0.11250000000000002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24</v>
      </c>
      <c r="E290" s="13">
        <v>0.75</v>
      </c>
      <c r="F290" s="13">
        <f t="shared" si="32"/>
        <v>0.05</v>
      </c>
      <c r="G290" s="13">
        <f t="shared" si="30"/>
        <v>3.7500000000000006E-2</v>
      </c>
      <c r="H290" s="13">
        <v>3</v>
      </c>
      <c r="I290" s="13">
        <f t="shared" si="31"/>
        <v>0.11250000000000002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25</v>
      </c>
      <c r="E291" s="13">
        <v>0.6</v>
      </c>
      <c r="F291" s="13">
        <f t="shared" si="32"/>
        <v>0.05</v>
      </c>
      <c r="G291" s="13">
        <f t="shared" si="30"/>
        <v>0.03</v>
      </c>
      <c r="H291" s="13">
        <v>3</v>
      </c>
      <c r="I291" s="13">
        <f t="shared" si="31"/>
        <v>0.09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27</v>
      </c>
      <c r="E292" s="13">
        <v>0.75</v>
      </c>
      <c r="F292" s="13">
        <f t="shared" si="32"/>
        <v>0.05</v>
      </c>
      <c r="G292" s="13">
        <f t="shared" si="30"/>
        <v>3.7500000000000006E-2</v>
      </c>
      <c r="H292" s="13">
        <v>3</v>
      </c>
      <c r="I292" s="13">
        <f t="shared" si="31"/>
        <v>0.11250000000000002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>
        <v>29</v>
      </c>
      <c r="E293" s="13">
        <v>0.75</v>
      </c>
      <c r="F293" s="13">
        <f t="shared" si="32"/>
        <v>0.05</v>
      </c>
      <c r="G293" s="13">
        <f t="shared" si="30"/>
        <v>3.7500000000000006E-2</v>
      </c>
      <c r="H293" s="13">
        <v>3</v>
      </c>
      <c r="I293" s="13">
        <f t="shared" si="31"/>
        <v>0.11250000000000002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>
        <v>30</v>
      </c>
      <c r="E294" s="13">
        <v>0.6</v>
      </c>
      <c r="F294" s="13">
        <f t="shared" si="32"/>
        <v>0.05</v>
      </c>
      <c r="G294" s="13">
        <f t="shared" si="30"/>
        <v>0.03</v>
      </c>
      <c r="H294" s="13">
        <v>3</v>
      </c>
      <c r="I294" s="13">
        <f t="shared" si="31"/>
        <v>0.09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3"/>
      <c r="C300" s="13"/>
      <c r="D300" s="13" t="s">
        <v>15</v>
      </c>
      <c r="E300" s="13"/>
      <c r="F300" s="13"/>
      <c r="G300" s="13">
        <v>0.1</v>
      </c>
      <c r="H300" s="13">
        <v>10</v>
      </c>
      <c r="I300" s="13">
        <f t="shared" si="31"/>
        <v>1</v>
      </c>
      <c r="J300" s="13"/>
      <c r="K300" s="13"/>
      <c r="L300" s="13"/>
      <c r="M300" s="13"/>
      <c r="N300" s="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3"/>
      <c r="C301" s="13"/>
      <c r="D301" s="13" t="s">
        <v>15</v>
      </c>
      <c r="E301" s="13"/>
      <c r="F301" s="13"/>
      <c r="G301" s="13">
        <v>0.1</v>
      </c>
      <c r="H301" s="13">
        <v>10</v>
      </c>
      <c r="I301" s="13">
        <f t="shared" si="31"/>
        <v>1</v>
      </c>
      <c r="J301" s="13"/>
      <c r="K301" s="13"/>
      <c r="L301" s="13"/>
      <c r="M301" s="13"/>
      <c r="N301" s="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5"/>
      <c r="C302" s="5"/>
      <c r="D302" s="5" t="s">
        <v>14</v>
      </c>
      <c r="E302" s="5"/>
      <c r="F302" s="5"/>
      <c r="G302" s="5">
        <f>SUM(G283:G301)</f>
        <v>1.1274999999999999</v>
      </c>
      <c r="H302" s="5"/>
      <c r="I302" s="5">
        <f>SUM(I283:I301)</f>
        <v>8.2825000000000006</v>
      </c>
      <c r="J302" s="5">
        <f>I302/G302</f>
        <v>7.3458980044345905</v>
      </c>
      <c r="K302" s="5">
        <v>0.41499999999999998</v>
      </c>
      <c r="L302" s="5">
        <f>K302*I302</f>
        <v>3.4372375000000002</v>
      </c>
      <c r="M302" s="5">
        <f>G302*C283</f>
        <v>11.274999999999999</v>
      </c>
      <c r="N302" s="5">
        <f>I302*C283</f>
        <v>82.825000000000003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 t="s">
        <v>1</v>
      </c>
      <c r="C303" s="3" t="s">
        <v>2</v>
      </c>
      <c r="D303" s="3" t="s">
        <v>3</v>
      </c>
      <c r="E303" s="3" t="s">
        <v>4</v>
      </c>
      <c r="F303" s="3" t="s">
        <v>5</v>
      </c>
      <c r="G303" s="3" t="s">
        <v>6</v>
      </c>
      <c r="H303" s="3" t="s">
        <v>7</v>
      </c>
      <c r="I303" s="3" t="s">
        <v>8</v>
      </c>
      <c r="J303" s="3" t="s">
        <v>9</v>
      </c>
      <c r="K303" s="3" t="s">
        <v>10</v>
      </c>
      <c r="L303" s="3" t="s">
        <v>11</v>
      </c>
      <c r="M303" s="3" t="s">
        <v>12</v>
      </c>
      <c r="N303" s="3" t="s">
        <v>13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>
        <v>17</v>
      </c>
      <c r="C304" s="13">
        <v>10</v>
      </c>
      <c r="D304" s="13">
        <v>19</v>
      </c>
      <c r="E304" s="13">
        <v>0.75</v>
      </c>
      <c r="F304" s="13">
        <f>A2</f>
        <v>0.05</v>
      </c>
      <c r="G304" s="13">
        <f t="shared" ref="G304:G315" si="33">E304*F304</f>
        <v>3.7500000000000006E-2</v>
      </c>
      <c r="H304" s="13">
        <v>3</v>
      </c>
      <c r="I304" s="13">
        <f t="shared" ref="I304:I322" si="34">G304*H304</f>
        <v>0.11250000000000002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21</v>
      </c>
      <c r="E305" s="13">
        <v>0.6</v>
      </c>
      <c r="F305" s="13">
        <f t="shared" ref="F305:F315" si="35">A3</f>
        <v>0.05</v>
      </c>
      <c r="G305" s="13">
        <f t="shared" si="33"/>
        <v>0.03</v>
      </c>
      <c r="H305" s="13">
        <v>3</v>
      </c>
      <c r="I305" s="13">
        <f t="shared" si="34"/>
        <v>0.09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23</v>
      </c>
      <c r="E306" s="13">
        <v>0.8</v>
      </c>
      <c r="F306" s="13">
        <f t="shared" si="35"/>
        <v>0.05</v>
      </c>
      <c r="G306" s="13">
        <f t="shared" si="33"/>
        <v>4.0000000000000008E-2</v>
      </c>
      <c r="H306" s="13">
        <v>3</v>
      </c>
      <c r="I306" s="13">
        <f t="shared" si="34"/>
        <v>0.12000000000000002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26</v>
      </c>
      <c r="E307" s="13">
        <v>0.8</v>
      </c>
      <c r="F307" s="13">
        <f t="shared" si="35"/>
        <v>0.05</v>
      </c>
      <c r="G307" s="13">
        <f t="shared" si="33"/>
        <v>4.0000000000000008E-2</v>
      </c>
      <c r="H307" s="13">
        <v>3</v>
      </c>
      <c r="I307" s="13">
        <f t="shared" si="34"/>
        <v>0.12000000000000002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28</v>
      </c>
      <c r="E308" s="13">
        <v>0.6</v>
      </c>
      <c r="F308" s="13">
        <f t="shared" si="35"/>
        <v>0.05</v>
      </c>
      <c r="G308" s="13">
        <f t="shared" si="33"/>
        <v>0.03</v>
      </c>
      <c r="H308" s="13">
        <v>3</v>
      </c>
      <c r="I308" s="13">
        <f t="shared" si="34"/>
        <v>0.09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20</v>
      </c>
      <c r="E309" s="13">
        <v>0.8</v>
      </c>
      <c r="F309" s="13">
        <f t="shared" si="35"/>
        <v>0.05</v>
      </c>
      <c r="G309" s="13">
        <f t="shared" si="33"/>
        <v>4.0000000000000008E-2</v>
      </c>
      <c r="H309" s="13">
        <v>3</v>
      </c>
      <c r="I309" s="13">
        <f t="shared" si="34"/>
        <v>0.12000000000000002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22</v>
      </c>
      <c r="E310" s="13">
        <v>0.75</v>
      </c>
      <c r="F310" s="13">
        <f t="shared" si="35"/>
        <v>0.05</v>
      </c>
      <c r="G310" s="13">
        <f t="shared" si="33"/>
        <v>3.7500000000000006E-2</v>
      </c>
      <c r="H310" s="13">
        <v>3</v>
      </c>
      <c r="I310" s="13">
        <f t="shared" si="34"/>
        <v>0.11250000000000002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24</v>
      </c>
      <c r="E311" s="13">
        <v>0.75</v>
      </c>
      <c r="F311" s="13">
        <f t="shared" si="35"/>
        <v>0.05</v>
      </c>
      <c r="G311" s="13">
        <f t="shared" si="33"/>
        <v>3.7500000000000006E-2</v>
      </c>
      <c r="H311" s="13">
        <v>3</v>
      </c>
      <c r="I311" s="13">
        <f t="shared" si="34"/>
        <v>0.11250000000000002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25</v>
      </c>
      <c r="E312" s="13">
        <v>0.6</v>
      </c>
      <c r="F312" s="13">
        <f t="shared" si="35"/>
        <v>0.05</v>
      </c>
      <c r="G312" s="13">
        <f t="shared" si="33"/>
        <v>0.03</v>
      </c>
      <c r="H312" s="13">
        <v>3</v>
      </c>
      <c r="I312" s="13">
        <f t="shared" si="34"/>
        <v>0.09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27</v>
      </c>
      <c r="E313" s="13">
        <v>0.75</v>
      </c>
      <c r="F313" s="13">
        <f t="shared" si="35"/>
        <v>0.05</v>
      </c>
      <c r="G313" s="13">
        <f t="shared" si="33"/>
        <v>3.7500000000000006E-2</v>
      </c>
      <c r="H313" s="13">
        <v>3</v>
      </c>
      <c r="I313" s="13">
        <f t="shared" si="34"/>
        <v>0.11250000000000002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29</v>
      </c>
      <c r="E314" s="13">
        <v>0.75</v>
      </c>
      <c r="F314" s="13">
        <f t="shared" si="35"/>
        <v>0.05</v>
      </c>
      <c r="G314" s="13">
        <f t="shared" si="33"/>
        <v>3.7500000000000006E-2</v>
      </c>
      <c r="H314" s="13">
        <v>3</v>
      </c>
      <c r="I314" s="13">
        <f t="shared" si="34"/>
        <v>0.11250000000000002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30</v>
      </c>
      <c r="E315" s="13">
        <v>0.6</v>
      </c>
      <c r="F315" s="13">
        <f t="shared" si="35"/>
        <v>0.05</v>
      </c>
      <c r="G315" s="13">
        <f t="shared" si="33"/>
        <v>0.03</v>
      </c>
      <c r="H315" s="13">
        <v>3</v>
      </c>
      <c r="I315" s="13">
        <f t="shared" si="34"/>
        <v>0.09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 t="s">
        <v>25</v>
      </c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4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4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5"/>
      <c r="C323" s="5"/>
      <c r="D323" s="5" t="s">
        <v>14</v>
      </c>
      <c r="E323" s="5"/>
      <c r="F323" s="5"/>
      <c r="G323" s="5">
        <f>SUM(G304:G322)</f>
        <v>1.1274999999999999</v>
      </c>
      <c r="H323" s="5"/>
      <c r="I323" s="5">
        <f>SUM(I304:I322)</f>
        <v>8.2825000000000006</v>
      </c>
      <c r="J323" s="5">
        <f>I323/G323</f>
        <v>7.3458980044345905</v>
      </c>
      <c r="K323" s="5">
        <v>0.41499999999999998</v>
      </c>
      <c r="L323" s="5">
        <f>K323*I323</f>
        <v>3.4372375000000002</v>
      </c>
      <c r="M323" s="5">
        <f>G323*C304</f>
        <v>11.274999999999999</v>
      </c>
      <c r="N323" s="5">
        <f>I323*C304</f>
        <v>82.825000000000003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 t="s">
        <v>16</v>
      </c>
      <c r="L324" s="5">
        <f>SUM(L282:L323)</f>
        <v>6.8744750000000003</v>
      </c>
      <c r="M324" s="5">
        <f>SUM(M282:M323)</f>
        <v>22.549999999999997</v>
      </c>
      <c r="N324" s="5">
        <f>SUM(N282:N323)</f>
        <v>165.65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SUM(C282:C304)</f>
        <v>20</v>
      </c>
      <c r="C325" s="8" t="s">
        <v>17</v>
      </c>
      <c r="D325" s="8"/>
      <c r="E325" s="8"/>
      <c r="F325" s="8"/>
      <c r="G325" s="8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B325*8760</f>
        <v>175200</v>
      </c>
      <c r="C326" s="8" t="s">
        <v>18</v>
      </c>
      <c r="D326" s="8"/>
      <c r="E326" s="8"/>
      <c r="F326" s="8"/>
      <c r="G326" s="8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M324</f>
        <v>22.549999999999997</v>
      </c>
      <c r="C327" s="8" t="s">
        <v>19</v>
      </c>
      <c r="D327" s="8"/>
      <c r="E327" s="8"/>
      <c r="F327" s="8"/>
      <c r="G327" s="8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B327/B325</f>
        <v>1.1274999999999999</v>
      </c>
      <c r="C328" s="8" t="s">
        <v>20</v>
      </c>
      <c r="D328" s="8"/>
      <c r="E328" s="8"/>
      <c r="F328" s="8"/>
      <c r="G328" s="8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N324/B325</f>
        <v>8.2825000000000006</v>
      </c>
      <c r="C329" s="8" t="s">
        <v>21</v>
      </c>
      <c r="D329" s="8"/>
      <c r="E329" s="8"/>
      <c r="F329" s="8"/>
      <c r="G329" s="8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B329/B328</f>
        <v>7.3458980044345905</v>
      </c>
      <c r="C330" s="8" t="s">
        <v>22</v>
      </c>
      <c r="D330" s="8"/>
      <c r="E330" s="8"/>
      <c r="F330" s="8"/>
      <c r="G330" s="8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(B326-N324)/B326</f>
        <v>0.99905450913242011</v>
      </c>
      <c r="C331" s="8" t="s">
        <v>23</v>
      </c>
      <c r="D331" s="8"/>
      <c r="E331" s="8"/>
      <c r="F331" s="8"/>
      <c r="G331" s="8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1-B331</f>
        <v>9.4549086757989009E-4</v>
      </c>
      <c r="C332" s="8" t="s">
        <v>24</v>
      </c>
      <c r="D332" s="8"/>
      <c r="E332" s="8"/>
      <c r="F332" s="8"/>
      <c r="G332" s="8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6">
        <f>L324*1000</f>
        <v>6874.4750000000004</v>
      </c>
      <c r="C333" s="8" t="s">
        <v>26</v>
      </c>
      <c r="D333" s="8"/>
      <c r="E333" s="8"/>
      <c r="F333" s="8"/>
      <c r="G333" s="8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6">
        <f>B333/B325</f>
        <v>343.72375</v>
      </c>
      <c r="C334" s="11" t="s">
        <v>27</v>
      </c>
      <c r="D334" s="11"/>
      <c r="E334" s="11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opLeftCell="K1" workbookViewId="0">
      <selection activeCell="A2" sqref="A2:A24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5" t="s">
        <v>51</v>
      </c>
      <c r="Q1" s="76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0.05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51" t="s">
        <v>52</v>
      </c>
      <c r="Q2" s="52">
        <f>B57</f>
        <v>992.88749999999993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0.05</v>
      </c>
      <c r="B3" s="4">
        <v>24</v>
      </c>
      <c r="C3" s="4">
        <v>10</v>
      </c>
      <c r="D3" s="4">
        <v>31</v>
      </c>
      <c r="E3" s="4">
        <v>0.8</v>
      </c>
      <c r="F3" s="4">
        <f>A2</f>
        <v>0.05</v>
      </c>
      <c r="G3" s="4">
        <f t="shared" ref="G3:G15" si="0">E3*F3</f>
        <v>4.0000000000000008E-2</v>
      </c>
      <c r="H3" s="4">
        <v>0.5</v>
      </c>
      <c r="I3" s="4">
        <f t="shared" ref="I3:I23" si="1">G3*H3</f>
        <v>2.0000000000000004E-2</v>
      </c>
      <c r="J3" s="4"/>
      <c r="K3" s="4"/>
      <c r="L3" s="4"/>
      <c r="M3" s="4"/>
      <c r="N3" s="4"/>
      <c r="O3" s="2"/>
      <c r="P3" s="51" t="s">
        <v>53</v>
      </c>
      <c r="Q3" s="52">
        <f>B117</f>
        <v>7804.0749999999989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0.05</v>
      </c>
      <c r="B4" s="4"/>
      <c r="C4" s="4"/>
      <c r="D4" s="4">
        <v>33</v>
      </c>
      <c r="E4" s="4">
        <v>0.8</v>
      </c>
      <c r="F4" s="4">
        <f t="shared" ref="F4:F7" si="2">A3</f>
        <v>0.05</v>
      </c>
      <c r="G4" s="4">
        <f t="shared" si="0"/>
        <v>4.0000000000000008E-2</v>
      </c>
      <c r="H4" s="4">
        <v>0.5</v>
      </c>
      <c r="I4" s="4">
        <f t="shared" si="1"/>
        <v>2.0000000000000004E-2</v>
      </c>
      <c r="J4" s="4"/>
      <c r="K4" s="4"/>
      <c r="L4" s="4"/>
      <c r="M4" s="4"/>
      <c r="N4" s="4"/>
      <c r="O4" s="2"/>
      <c r="P4" s="51" t="s">
        <v>54</v>
      </c>
      <c r="Q4" s="52">
        <f>B177</f>
        <v>1387.1375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0.05</v>
      </c>
      <c r="B5" s="4"/>
      <c r="C5" s="4"/>
      <c r="D5" s="4">
        <v>36</v>
      </c>
      <c r="E5" s="4">
        <v>0.8</v>
      </c>
      <c r="F5" s="4">
        <f t="shared" si="2"/>
        <v>0.05</v>
      </c>
      <c r="G5" s="4">
        <f t="shared" si="0"/>
        <v>4.0000000000000008E-2</v>
      </c>
      <c r="H5" s="4">
        <v>0.5</v>
      </c>
      <c r="I5" s="4">
        <f t="shared" si="1"/>
        <v>2.0000000000000004E-2</v>
      </c>
      <c r="J5" s="4"/>
      <c r="K5" s="4"/>
      <c r="L5" s="4"/>
      <c r="M5" s="4"/>
      <c r="N5" s="4"/>
      <c r="O5" s="2"/>
      <c r="P5" s="51" t="s">
        <v>55</v>
      </c>
      <c r="Q5" s="52">
        <f>B237</f>
        <v>2243.0749999999989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0.05</v>
      </c>
      <c r="B6" s="4"/>
      <c r="C6" s="4"/>
      <c r="D6" s="4">
        <v>39</v>
      </c>
      <c r="E6" s="4">
        <v>0.8</v>
      </c>
      <c r="F6" s="4">
        <f t="shared" si="2"/>
        <v>0.05</v>
      </c>
      <c r="G6" s="4">
        <f t="shared" si="0"/>
        <v>4.0000000000000008E-2</v>
      </c>
      <c r="H6" s="4">
        <v>0.5</v>
      </c>
      <c r="I6" s="4">
        <f t="shared" si="1"/>
        <v>2.0000000000000004E-2</v>
      </c>
      <c r="J6" s="4"/>
      <c r="K6" s="4"/>
      <c r="L6" s="4"/>
      <c r="M6" s="4"/>
      <c r="N6" s="4"/>
      <c r="O6" s="2"/>
      <c r="P6" s="51" t="s">
        <v>56</v>
      </c>
      <c r="Q6" s="52">
        <f>B297</f>
        <v>992.88749999999993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0.05</v>
      </c>
      <c r="B7" s="4"/>
      <c r="C7" s="4"/>
      <c r="D7" s="4">
        <v>41</v>
      </c>
      <c r="E7" s="4">
        <v>0.6</v>
      </c>
      <c r="F7" s="4">
        <f t="shared" si="2"/>
        <v>0.05</v>
      </c>
      <c r="G7" s="4">
        <f t="shared" si="0"/>
        <v>0.03</v>
      </c>
      <c r="H7" s="4">
        <v>0.5</v>
      </c>
      <c r="I7" s="4">
        <f t="shared" si="1"/>
        <v>1.4999999999999999E-2</v>
      </c>
      <c r="J7" s="4"/>
      <c r="K7" s="4"/>
      <c r="L7" s="4"/>
      <c r="M7" s="4"/>
      <c r="N7" s="4"/>
      <c r="O7" s="2"/>
      <c r="P7" s="51" t="s">
        <v>57</v>
      </c>
      <c r="Q7" s="52">
        <f>B357</f>
        <v>7804.0749999999989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0.05</v>
      </c>
      <c r="B8" s="4"/>
      <c r="C8" s="4"/>
      <c r="D8" s="4">
        <v>32</v>
      </c>
      <c r="E8" s="4">
        <v>0.75</v>
      </c>
      <c r="F8" s="4">
        <v>0</v>
      </c>
      <c r="G8" s="4">
        <f t="shared" si="0"/>
        <v>0</v>
      </c>
      <c r="H8" s="4">
        <v>3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0.05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0.05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0.05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0.05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0.05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0.05</v>
      </c>
      <c r="B14" s="4"/>
      <c r="C14" s="4"/>
      <c r="D14" s="4">
        <v>42</v>
      </c>
      <c r="E14" s="4">
        <v>0.75</v>
      </c>
      <c r="F14" s="4">
        <f>A2</f>
        <v>0.05</v>
      </c>
      <c r="G14" s="4">
        <f t="shared" si="0"/>
        <v>3.7500000000000006E-2</v>
      </c>
      <c r="H14" s="4">
        <v>3</v>
      </c>
      <c r="I14" s="4">
        <f t="shared" si="1"/>
        <v>0.11250000000000002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0.05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0.05</v>
      </c>
      <c r="B16" s="4"/>
      <c r="C16" s="4"/>
      <c r="D16" s="4" t="s">
        <v>15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0.05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0.05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0.05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0.05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0.05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0.05</v>
      </c>
      <c r="B22" s="4"/>
      <c r="C22" s="4"/>
      <c r="D22" s="4" t="s">
        <v>15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0.05</v>
      </c>
      <c r="B23" s="4"/>
      <c r="C23" s="4"/>
      <c r="D23" s="4" t="s">
        <v>15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0.05</v>
      </c>
      <c r="B24" s="5"/>
      <c r="C24" s="5"/>
      <c r="D24" s="5" t="s">
        <v>14</v>
      </c>
      <c r="E24" s="5"/>
      <c r="F24" s="5"/>
      <c r="G24" s="5">
        <f>SUM(G3:G23)</f>
        <v>0.32750000000000001</v>
      </c>
      <c r="H24" s="5"/>
      <c r="I24" s="5">
        <f>SUM(I3:I23)</f>
        <v>1.2075</v>
      </c>
      <c r="J24" s="5">
        <f>I24/G24</f>
        <v>3.6870229007633588</v>
      </c>
      <c r="K24" s="5">
        <v>0.41499999999999998</v>
      </c>
      <c r="L24" s="5">
        <f>K24*I24</f>
        <v>0.50111249999999996</v>
      </c>
      <c r="M24" s="5">
        <f>G24*C3</f>
        <v>3.2750000000000004</v>
      </c>
      <c r="N24" s="5">
        <f>I24*C3</f>
        <v>12.074999999999999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25</v>
      </c>
      <c r="C26" s="4">
        <v>10</v>
      </c>
      <c r="D26" s="4">
        <v>31</v>
      </c>
      <c r="E26" s="4">
        <v>0.8</v>
      </c>
      <c r="F26" s="4">
        <f>A2</f>
        <v>0.05</v>
      </c>
      <c r="G26" s="4">
        <f t="shared" ref="G26:G38" si="3">E26*F26</f>
        <v>4.0000000000000008E-2</v>
      </c>
      <c r="H26" s="4">
        <v>0.5</v>
      </c>
      <c r="I26" s="4">
        <f t="shared" ref="I26:I31" si="4">G26*H26</f>
        <v>2.0000000000000004E-2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0.05</v>
      </c>
      <c r="G27" s="4">
        <f t="shared" si="3"/>
        <v>4.0000000000000008E-2</v>
      </c>
      <c r="H27" s="4">
        <v>0.5</v>
      </c>
      <c r="I27" s="4">
        <f t="shared" si="4"/>
        <v>2.0000000000000004E-2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0.05</v>
      </c>
      <c r="G28" s="4">
        <f t="shared" si="3"/>
        <v>4.0000000000000008E-2</v>
      </c>
      <c r="H28" s="4">
        <v>0.5</v>
      </c>
      <c r="I28" s="4">
        <f t="shared" si="4"/>
        <v>2.0000000000000004E-2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0.05</v>
      </c>
      <c r="G29" s="4">
        <f t="shared" si="3"/>
        <v>4.0000000000000008E-2</v>
      </c>
      <c r="H29" s="4">
        <v>0.5</v>
      </c>
      <c r="I29" s="4">
        <f t="shared" si="4"/>
        <v>2.0000000000000004E-2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0.05</v>
      </c>
      <c r="G30" s="4">
        <f t="shared" si="3"/>
        <v>0.03</v>
      </c>
      <c r="H30" s="4">
        <v>0.5</v>
      </c>
      <c r="I30" s="4">
        <f t="shared" si="4"/>
        <v>1.4999999999999999E-2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3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ref="I33:I46" si="6">G33*H33</f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6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6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6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6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f>A2</f>
        <v>0.05</v>
      </c>
      <c r="G38" s="4">
        <f t="shared" si="3"/>
        <v>0.03</v>
      </c>
      <c r="H38" s="4">
        <v>3</v>
      </c>
      <c r="I38" s="4">
        <f t="shared" si="6"/>
        <v>0.09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0.1</v>
      </c>
      <c r="H39" s="4">
        <v>10</v>
      </c>
      <c r="I39" s="4">
        <f t="shared" si="6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6"/>
        <v>0</v>
      </c>
      <c r="J40" s="4"/>
      <c r="K40" s="4" t="s">
        <v>25</v>
      </c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6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6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15</v>
      </c>
      <c r="E43" s="4"/>
      <c r="F43" s="4"/>
      <c r="G43" s="4">
        <v>0</v>
      </c>
      <c r="H43" s="4">
        <v>0</v>
      </c>
      <c r="I43" s="4">
        <f t="shared" si="6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15</v>
      </c>
      <c r="E44" s="4"/>
      <c r="F44" s="4"/>
      <c r="G44" s="4">
        <v>0</v>
      </c>
      <c r="H44" s="4">
        <v>0</v>
      </c>
      <c r="I44" s="4">
        <f t="shared" si="6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15</v>
      </c>
      <c r="E45" s="4"/>
      <c r="F45" s="4"/>
      <c r="G45" s="4">
        <v>0</v>
      </c>
      <c r="H45" s="4">
        <v>0</v>
      </c>
      <c r="I45" s="4">
        <f t="shared" si="6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15</v>
      </c>
      <c r="E46" s="4"/>
      <c r="F46" s="4"/>
      <c r="G46" s="4">
        <v>0</v>
      </c>
      <c r="H46" s="4">
        <v>0</v>
      </c>
      <c r="I46" s="4">
        <f t="shared" si="6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14</v>
      </c>
      <c r="E47" s="5"/>
      <c r="F47" s="5"/>
      <c r="G47" s="5">
        <f>SUM(G26:G46)</f>
        <v>0.32000000000000006</v>
      </c>
      <c r="H47" s="5"/>
      <c r="I47" s="5">
        <f>SUM(I26:I46)</f>
        <v>1.1850000000000001</v>
      </c>
      <c r="J47" s="5">
        <f>I47/G47</f>
        <v>3.7031249999999996</v>
      </c>
      <c r="K47" s="5">
        <v>0.41499999999999998</v>
      </c>
      <c r="L47" s="5">
        <f>K47*I47</f>
        <v>0.49177500000000002</v>
      </c>
      <c r="M47" s="5">
        <f>G47*C26</f>
        <v>3.2000000000000006</v>
      </c>
      <c r="N47" s="5">
        <f>I47*C26</f>
        <v>11.850000000000001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5" t="s">
        <v>16</v>
      </c>
      <c r="L48" s="5">
        <f>SUM(L2:L47)</f>
        <v>0.99288749999999992</v>
      </c>
      <c r="M48" s="5">
        <f>SUM(M2:M47)</f>
        <v>6.4750000000000014</v>
      </c>
      <c r="N48" s="5">
        <f>SUM(N2:N47)</f>
        <v>23.925000000000001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SUM(C2:C48)</f>
        <v>20</v>
      </c>
      <c r="C49" s="8" t="s">
        <v>17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B49*8760</f>
        <v>175200</v>
      </c>
      <c r="C50" s="8" t="s">
        <v>18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M48</f>
        <v>6.4750000000000014</v>
      </c>
      <c r="C51" s="8" t="s">
        <v>19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B51/B49</f>
        <v>0.32375000000000009</v>
      </c>
      <c r="C52" s="8" t="s">
        <v>20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N48/B49</f>
        <v>1.19625</v>
      </c>
      <c r="C53" s="8" t="s">
        <v>21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B53/B52</f>
        <v>3.694980694980694</v>
      </c>
      <c r="C54" s="8" t="s">
        <v>22</v>
      </c>
      <c r="D54" s="8"/>
      <c r="E54" s="8"/>
      <c r="F54" s="8"/>
      <c r="G54" s="8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6">
        <f>(B50-N48)/B50</f>
        <v>0.99986344178082198</v>
      </c>
      <c r="C55" s="8" t="s">
        <v>23</v>
      </c>
      <c r="D55" s="8"/>
      <c r="E55" s="8"/>
      <c r="F55" s="8"/>
      <c r="G55" s="8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6">
        <f>1-B55</f>
        <v>1.3655821917801791E-4</v>
      </c>
      <c r="C56" s="8" t="s">
        <v>24</v>
      </c>
      <c r="D56" s="8"/>
      <c r="E56" s="8"/>
      <c r="F56" s="8"/>
      <c r="G56" s="8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">
        <f>L48*1000</f>
        <v>992.88749999999993</v>
      </c>
      <c r="C57" s="8" t="s">
        <v>26</v>
      </c>
      <c r="D57" s="8"/>
      <c r="E57" s="8"/>
      <c r="F57" s="8"/>
      <c r="G57" s="8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6">
        <f>B57/B49</f>
        <v>49.644374999999997</v>
      </c>
      <c r="C58" s="11" t="s">
        <v>27</v>
      </c>
      <c r="D58" s="11"/>
      <c r="E58" s="11"/>
      <c r="F58" s="11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>
      <c r="A61" s="1"/>
      <c r="B61" s="2"/>
      <c r="C61" s="2"/>
      <c r="D61" s="2"/>
      <c r="E61" s="2"/>
      <c r="F61" s="2"/>
      <c r="G61" s="2"/>
      <c r="H61" s="1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>
        <v>24</v>
      </c>
      <c r="C63" s="13">
        <v>10</v>
      </c>
      <c r="D63" s="13">
        <v>31</v>
      </c>
      <c r="E63" s="13">
        <v>0.8</v>
      </c>
      <c r="F63" s="13">
        <f>A2</f>
        <v>0.05</v>
      </c>
      <c r="G63" s="13">
        <f t="shared" ref="G63:G75" si="7">E63*F63</f>
        <v>4.0000000000000008E-2</v>
      </c>
      <c r="H63" s="13">
        <v>3</v>
      </c>
      <c r="I63" s="13">
        <f t="shared" ref="I63:I83" si="8">G63*H63</f>
        <v>0.12000000000000002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33</v>
      </c>
      <c r="E64" s="13">
        <v>0.8</v>
      </c>
      <c r="F64" s="13">
        <f t="shared" ref="F64:F75" si="9">A3</f>
        <v>0.05</v>
      </c>
      <c r="G64" s="13">
        <f t="shared" si="7"/>
        <v>4.0000000000000008E-2</v>
      </c>
      <c r="H64" s="13">
        <v>3</v>
      </c>
      <c r="I64" s="13">
        <f t="shared" si="8"/>
        <v>0.12000000000000002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36</v>
      </c>
      <c r="E65" s="13">
        <v>0.8</v>
      </c>
      <c r="F65" s="13">
        <f t="shared" si="9"/>
        <v>0.05</v>
      </c>
      <c r="G65" s="13">
        <f t="shared" si="7"/>
        <v>4.0000000000000008E-2</v>
      </c>
      <c r="H65" s="13">
        <v>3</v>
      </c>
      <c r="I65" s="13">
        <f t="shared" si="8"/>
        <v>0.12000000000000002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39</v>
      </c>
      <c r="E66" s="13">
        <v>0.8</v>
      </c>
      <c r="F66" s="13">
        <f t="shared" si="9"/>
        <v>0.05</v>
      </c>
      <c r="G66" s="13">
        <f t="shared" si="7"/>
        <v>4.0000000000000008E-2</v>
      </c>
      <c r="H66" s="13">
        <v>3</v>
      </c>
      <c r="I66" s="13">
        <f t="shared" si="8"/>
        <v>0.12000000000000002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41</v>
      </c>
      <c r="E67" s="13">
        <v>0.6</v>
      </c>
      <c r="F67" s="13">
        <f t="shared" si="9"/>
        <v>0.05</v>
      </c>
      <c r="G67" s="13">
        <f t="shared" si="7"/>
        <v>0.03</v>
      </c>
      <c r="H67" s="13">
        <v>3</v>
      </c>
      <c r="I67" s="13">
        <f t="shared" si="8"/>
        <v>0.09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32</v>
      </c>
      <c r="E68" s="13">
        <v>0.75</v>
      </c>
      <c r="F68" s="13">
        <f t="shared" si="9"/>
        <v>0.05</v>
      </c>
      <c r="G68" s="13">
        <f t="shared" si="7"/>
        <v>3.7500000000000006E-2</v>
      </c>
      <c r="H68" s="13">
        <v>3</v>
      </c>
      <c r="I68" s="13">
        <f t="shared" si="8"/>
        <v>0.11250000000000002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34</v>
      </c>
      <c r="E69" s="13">
        <v>0.6</v>
      </c>
      <c r="F69" s="13">
        <f t="shared" si="9"/>
        <v>0.05</v>
      </c>
      <c r="G69" s="13">
        <f t="shared" si="7"/>
        <v>0.03</v>
      </c>
      <c r="H69" s="13">
        <v>3</v>
      </c>
      <c r="I69" s="13">
        <f t="shared" si="8"/>
        <v>0.09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35</v>
      </c>
      <c r="E70" s="13">
        <v>0.75</v>
      </c>
      <c r="F70" s="13">
        <f t="shared" si="9"/>
        <v>0.05</v>
      </c>
      <c r="G70" s="13">
        <f t="shared" si="7"/>
        <v>3.7500000000000006E-2</v>
      </c>
      <c r="H70" s="13">
        <v>3</v>
      </c>
      <c r="I70" s="13">
        <f t="shared" si="8"/>
        <v>0.11250000000000002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>
        <v>37</v>
      </c>
      <c r="E71" s="13">
        <v>0.75</v>
      </c>
      <c r="F71" s="13">
        <f t="shared" si="9"/>
        <v>0.05</v>
      </c>
      <c r="G71" s="13">
        <f t="shared" si="7"/>
        <v>3.7500000000000006E-2</v>
      </c>
      <c r="H71" s="13">
        <v>3</v>
      </c>
      <c r="I71" s="13">
        <f t="shared" si="8"/>
        <v>0.11250000000000002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>
        <v>38</v>
      </c>
      <c r="E72" s="13">
        <v>0.6</v>
      </c>
      <c r="F72" s="13">
        <f t="shared" si="9"/>
        <v>0.05</v>
      </c>
      <c r="G72" s="13">
        <f t="shared" si="7"/>
        <v>0.03</v>
      </c>
      <c r="H72" s="13">
        <v>3</v>
      </c>
      <c r="I72" s="13">
        <f t="shared" si="8"/>
        <v>0.09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>
        <v>40</v>
      </c>
      <c r="E73" s="13">
        <v>0.75</v>
      </c>
      <c r="F73" s="13">
        <f t="shared" si="9"/>
        <v>0.05</v>
      </c>
      <c r="G73" s="13">
        <f t="shared" si="7"/>
        <v>3.7500000000000006E-2</v>
      </c>
      <c r="H73" s="13">
        <v>3</v>
      </c>
      <c r="I73" s="13">
        <f t="shared" si="8"/>
        <v>0.11250000000000002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>
        <v>42</v>
      </c>
      <c r="E74" s="13">
        <v>0.75</v>
      </c>
      <c r="F74" s="13">
        <f t="shared" si="9"/>
        <v>0.05</v>
      </c>
      <c r="G74" s="13">
        <f t="shared" si="7"/>
        <v>3.7500000000000006E-2</v>
      </c>
      <c r="H74" s="13">
        <v>3</v>
      </c>
      <c r="I74" s="13">
        <f t="shared" si="8"/>
        <v>0.11250000000000002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>
        <v>43</v>
      </c>
      <c r="E75" s="13">
        <v>0.6</v>
      </c>
      <c r="F75" s="13">
        <f t="shared" si="9"/>
        <v>0.05</v>
      </c>
      <c r="G75" s="13">
        <f t="shared" si="7"/>
        <v>0.03</v>
      </c>
      <c r="H75" s="13">
        <v>3</v>
      </c>
      <c r="I75" s="13">
        <f t="shared" si="8"/>
        <v>0.09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8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8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3"/>
      <c r="C78" s="13"/>
      <c r="D78" s="13" t="s">
        <v>15</v>
      </c>
      <c r="E78" s="13"/>
      <c r="F78" s="13"/>
      <c r="G78" s="13">
        <v>0.1</v>
      </c>
      <c r="H78" s="13">
        <v>10</v>
      </c>
      <c r="I78" s="13">
        <f t="shared" si="8"/>
        <v>1</v>
      </c>
      <c r="J78" s="13"/>
      <c r="K78" s="13"/>
      <c r="L78" s="13"/>
      <c r="M78" s="13"/>
      <c r="N78" s="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/>
      <c r="C79" s="13"/>
      <c r="D79" s="13" t="s">
        <v>15</v>
      </c>
      <c r="E79" s="13"/>
      <c r="F79" s="13"/>
      <c r="G79" s="13">
        <v>0.1</v>
      </c>
      <c r="H79" s="13">
        <v>10</v>
      </c>
      <c r="I79" s="13">
        <f t="shared" si="8"/>
        <v>1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 t="s">
        <v>15</v>
      </c>
      <c r="E80" s="13"/>
      <c r="F80" s="13"/>
      <c r="G80" s="13">
        <v>0.1</v>
      </c>
      <c r="H80" s="13">
        <v>10</v>
      </c>
      <c r="I80" s="13">
        <f t="shared" si="8"/>
        <v>1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 t="s">
        <v>15</v>
      </c>
      <c r="E81" s="13"/>
      <c r="F81" s="13"/>
      <c r="G81" s="13">
        <v>0.1</v>
      </c>
      <c r="H81" s="13">
        <v>10</v>
      </c>
      <c r="I81" s="13">
        <f t="shared" si="8"/>
        <v>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 t="s">
        <v>15</v>
      </c>
      <c r="E82" s="13"/>
      <c r="F82" s="13"/>
      <c r="G82" s="13">
        <v>0.1</v>
      </c>
      <c r="H82" s="13">
        <v>10</v>
      </c>
      <c r="I82" s="13">
        <f t="shared" si="8"/>
        <v>1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 t="s">
        <v>15</v>
      </c>
      <c r="E83" s="13"/>
      <c r="F83" s="13"/>
      <c r="G83" s="13">
        <v>0.1</v>
      </c>
      <c r="H83" s="13">
        <v>10</v>
      </c>
      <c r="I83" s="13">
        <f t="shared" si="8"/>
        <v>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5"/>
      <c r="C84" s="5"/>
      <c r="D84" s="5" t="s">
        <v>14</v>
      </c>
      <c r="E84" s="5"/>
      <c r="F84" s="5"/>
      <c r="G84" s="5">
        <f>SUM(G63:G83)</f>
        <v>1.2675000000000001</v>
      </c>
      <c r="H84" s="5"/>
      <c r="I84" s="5">
        <f>SUM(I63:I83)</f>
        <v>9.4024999999999999</v>
      </c>
      <c r="J84" s="5">
        <f>I84/G84</f>
        <v>7.4181459566074945</v>
      </c>
      <c r="K84" s="5">
        <v>0.41499999999999998</v>
      </c>
      <c r="L84" s="5">
        <f>K84*I84</f>
        <v>3.9020374999999996</v>
      </c>
      <c r="M84" s="5">
        <f>G84*C63</f>
        <v>12.675000000000001</v>
      </c>
      <c r="N84" s="5">
        <f>I84*C63</f>
        <v>94.025000000000006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 t="s">
        <v>11</v>
      </c>
      <c r="M85" s="3" t="s">
        <v>12</v>
      </c>
      <c r="N85" s="3" t="s">
        <v>13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>
        <v>25</v>
      </c>
      <c r="C86" s="13">
        <v>10</v>
      </c>
      <c r="D86" s="13">
        <v>31</v>
      </c>
      <c r="E86" s="13">
        <v>0.8</v>
      </c>
      <c r="F86" s="13">
        <f>A2</f>
        <v>0.05</v>
      </c>
      <c r="G86" s="13">
        <f t="shared" ref="G86:G98" si="10">E86*F86</f>
        <v>4.0000000000000008E-2</v>
      </c>
      <c r="H86" s="13">
        <v>3</v>
      </c>
      <c r="I86" s="13">
        <f t="shared" ref="I86:I106" si="11">G86*H86</f>
        <v>0.12000000000000002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33</v>
      </c>
      <c r="E87" s="13">
        <v>0.8</v>
      </c>
      <c r="F87" s="13">
        <f t="shared" ref="F87:F98" si="12">A3</f>
        <v>0.05</v>
      </c>
      <c r="G87" s="13">
        <f t="shared" si="10"/>
        <v>4.0000000000000008E-2</v>
      </c>
      <c r="H87" s="13">
        <v>3</v>
      </c>
      <c r="I87" s="13">
        <f t="shared" si="11"/>
        <v>0.12000000000000002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36</v>
      </c>
      <c r="E88" s="13">
        <v>0.8</v>
      </c>
      <c r="F88" s="13">
        <f t="shared" si="12"/>
        <v>0.05</v>
      </c>
      <c r="G88" s="13">
        <f t="shared" si="10"/>
        <v>4.0000000000000008E-2</v>
      </c>
      <c r="H88" s="13">
        <v>3</v>
      </c>
      <c r="I88" s="13">
        <f t="shared" si="11"/>
        <v>0.12000000000000002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39</v>
      </c>
      <c r="E89" s="13">
        <v>0.8</v>
      </c>
      <c r="F89" s="13">
        <f t="shared" si="12"/>
        <v>0.05</v>
      </c>
      <c r="G89" s="13">
        <f t="shared" si="10"/>
        <v>4.0000000000000008E-2</v>
      </c>
      <c r="H89" s="13">
        <v>3</v>
      </c>
      <c r="I89" s="13">
        <f t="shared" si="11"/>
        <v>0.12000000000000002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41</v>
      </c>
      <c r="E90" s="13">
        <v>0.6</v>
      </c>
      <c r="F90" s="13">
        <f t="shared" si="12"/>
        <v>0.05</v>
      </c>
      <c r="G90" s="13">
        <f t="shared" si="10"/>
        <v>0.03</v>
      </c>
      <c r="H90" s="13">
        <v>3</v>
      </c>
      <c r="I90" s="13">
        <f t="shared" si="11"/>
        <v>0.09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32</v>
      </c>
      <c r="E91" s="13">
        <v>0.75</v>
      </c>
      <c r="F91" s="13">
        <f t="shared" si="12"/>
        <v>0.05</v>
      </c>
      <c r="G91" s="13">
        <f t="shared" si="10"/>
        <v>3.7500000000000006E-2</v>
      </c>
      <c r="H91" s="13">
        <v>3</v>
      </c>
      <c r="I91" s="13">
        <f t="shared" si="11"/>
        <v>0.11250000000000002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>
        <v>34</v>
      </c>
      <c r="E92" s="13">
        <v>0.6</v>
      </c>
      <c r="F92" s="13">
        <f t="shared" si="12"/>
        <v>0.05</v>
      </c>
      <c r="G92" s="13">
        <f t="shared" si="10"/>
        <v>0.03</v>
      </c>
      <c r="H92" s="13">
        <v>3</v>
      </c>
      <c r="I92" s="13">
        <f t="shared" si="11"/>
        <v>0.09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>
        <v>35</v>
      </c>
      <c r="E93" s="13">
        <v>0.75</v>
      </c>
      <c r="F93" s="13">
        <f t="shared" si="12"/>
        <v>0.05</v>
      </c>
      <c r="G93" s="13">
        <f t="shared" si="10"/>
        <v>3.7500000000000006E-2</v>
      </c>
      <c r="H93" s="13">
        <v>3</v>
      </c>
      <c r="I93" s="13">
        <f t="shared" si="11"/>
        <v>0.11250000000000002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>
        <v>37</v>
      </c>
      <c r="E94" s="13">
        <v>0.75</v>
      </c>
      <c r="F94" s="13">
        <f t="shared" si="12"/>
        <v>0.05</v>
      </c>
      <c r="G94" s="13">
        <f t="shared" si="10"/>
        <v>3.7500000000000006E-2</v>
      </c>
      <c r="H94" s="13">
        <v>3</v>
      </c>
      <c r="I94" s="13">
        <f t="shared" si="11"/>
        <v>0.11250000000000002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>
        <v>38</v>
      </c>
      <c r="E95" s="13">
        <v>0.6</v>
      </c>
      <c r="F95" s="13">
        <f t="shared" si="12"/>
        <v>0.05</v>
      </c>
      <c r="G95" s="13">
        <f t="shared" si="10"/>
        <v>0.03</v>
      </c>
      <c r="H95" s="13">
        <v>3</v>
      </c>
      <c r="I95" s="13">
        <f t="shared" si="11"/>
        <v>0.09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>
        <v>40</v>
      </c>
      <c r="E96" s="13">
        <v>0.75</v>
      </c>
      <c r="F96" s="13">
        <f t="shared" si="12"/>
        <v>0.05</v>
      </c>
      <c r="G96" s="13">
        <f t="shared" si="10"/>
        <v>3.7500000000000006E-2</v>
      </c>
      <c r="H96" s="13">
        <v>3</v>
      </c>
      <c r="I96" s="13">
        <f t="shared" si="11"/>
        <v>0.11250000000000002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>
        <v>42</v>
      </c>
      <c r="E97" s="13">
        <v>0.75</v>
      </c>
      <c r="F97" s="13">
        <f t="shared" si="12"/>
        <v>0.05</v>
      </c>
      <c r="G97" s="13">
        <f t="shared" si="10"/>
        <v>3.7500000000000006E-2</v>
      </c>
      <c r="H97" s="13">
        <v>3</v>
      </c>
      <c r="I97" s="13">
        <f t="shared" si="11"/>
        <v>0.11250000000000002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>
        <v>43</v>
      </c>
      <c r="E98" s="13">
        <v>0.6</v>
      </c>
      <c r="F98" s="13">
        <f t="shared" si="12"/>
        <v>0.05</v>
      </c>
      <c r="G98" s="13">
        <f t="shared" si="10"/>
        <v>0.03</v>
      </c>
      <c r="H98" s="13">
        <v>3</v>
      </c>
      <c r="I98" s="13">
        <f t="shared" si="11"/>
        <v>0.09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3"/>
      <c r="C99" s="13"/>
      <c r="D99" s="13" t="s">
        <v>15</v>
      </c>
      <c r="E99" s="13"/>
      <c r="F99" s="13"/>
      <c r="G99" s="13">
        <v>0.1</v>
      </c>
      <c r="H99" s="13">
        <v>10</v>
      </c>
      <c r="I99" s="13">
        <f t="shared" si="11"/>
        <v>1</v>
      </c>
      <c r="J99" s="13"/>
      <c r="K99" s="13"/>
      <c r="L99" s="13"/>
      <c r="M99" s="13"/>
      <c r="N99" s="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3"/>
      <c r="C100" s="13"/>
      <c r="D100" s="13" t="s">
        <v>15</v>
      </c>
      <c r="E100" s="13"/>
      <c r="F100" s="13"/>
      <c r="G100" s="13">
        <v>0.1</v>
      </c>
      <c r="H100" s="13">
        <v>10</v>
      </c>
      <c r="I100" s="13">
        <f t="shared" si="11"/>
        <v>1</v>
      </c>
      <c r="J100" s="13"/>
      <c r="K100" s="13" t="s">
        <v>25</v>
      </c>
      <c r="L100" s="13"/>
      <c r="M100" s="13"/>
      <c r="N100" s="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3"/>
      <c r="C101" s="13"/>
      <c r="D101" s="13" t="s">
        <v>15</v>
      </c>
      <c r="E101" s="13"/>
      <c r="F101" s="13"/>
      <c r="G101" s="13">
        <v>0.1</v>
      </c>
      <c r="H101" s="13">
        <v>10</v>
      </c>
      <c r="I101" s="13">
        <f t="shared" si="11"/>
        <v>1</v>
      </c>
      <c r="J101" s="13"/>
      <c r="K101" s="13"/>
      <c r="L101" s="13"/>
      <c r="M101" s="13"/>
      <c r="N101" s="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3"/>
      <c r="C102" s="13"/>
      <c r="D102" s="13" t="s">
        <v>15</v>
      </c>
      <c r="E102" s="13"/>
      <c r="F102" s="13"/>
      <c r="G102" s="13">
        <v>0.1</v>
      </c>
      <c r="H102" s="13">
        <v>10</v>
      </c>
      <c r="I102" s="13">
        <f t="shared" si="11"/>
        <v>1</v>
      </c>
      <c r="J102" s="13"/>
      <c r="K102" s="13"/>
      <c r="L102" s="13"/>
      <c r="M102" s="13"/>
      <c r="N102" s="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/>
      <c r="C103" s="13"/>
      <c r="D103" s="13" t="s">
        <v>15</v>
      </c>
      <c r="E103" s="13"/>
      <c r="F103" s="13"/>
      <c r="G103" s="13">
        <v>0.1</v>
      </c>
      <c r="H103" s="13">
        <v>10</v>
      </c>
      <c r="I103" s="13">
        <f t="shared" si="11"/>
        <v>1</v>
      </c>
      <c r="J103" s="13"/>
      <c r="K103" s="13"/>
      <c r="L103" s="13"/>
      <c r="M103" s="13"/>
      <c r="N103" s="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3"/>
      <c r="C104" s="13"/>
      <c r="D104" s="13" t="s">
        <v>15</v>
      </c>
      <c r="E104" s="13"/>
      <c r="F104" s="13"/>
      <c r="G104" s="13">
        <v>0.1</v>
      </c>
      <c r="H104" s="13">
        <v>10</v>
      </c>
      <c r="I104" s="13">
        <f t="shared" si="11"/>
        <v>1</v>
      </c>
      <c r="J104" s="13"/>
      <c r="K104" s="13"/>
      <c r="L104" s="13"/>
      <c r="M104" s="13"/>
      <c r="N104" s="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/>
      <c r="C105" s="13"/>
      <c r="D105" s="13" t="s">
        <v>15</v>
      </c>
      <c r="E105" s="13"/>
      <c r="F105" s="13"/>
      <c r="G105" s="13">
        <v>0.1</v>
      </c>
      <c r="H105" s="13">
        <v>10</v>
      </c>
      <c r="I105" s="13">
        <f t="shared" si="11"/>
        <v>1</v>
      </c>
      <c r="J105" s="13"/>
      <c r="K105" s="13"/>
      <c r="L105" s="13"/>
      <c r="M105" s="13"/>
      <c r="N105" s="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3"/>
      <c r="C106" s="13"/>
      <c r="D106" s="13" t="s">
        <v>15</v>
      </c>
      <c r="E106" s="13"/>
      <c r="F106" s="13"/>
      <c r="G106" s="13">
        <v>0.1</v>
      </c>
      <c r="H106" s="13">
        <v>10</v>
      </c>
      <c r="I106" s="13">
        <f t="shared" si="11"/>
        <v>1</v>
      </c>
      <c r="J106" s="13"/>
      <c r="K106" s="13"/>
      <c r="L106" s="13"/>
      <c r="M106" s="13"/>
      <c r="N106" s="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5"/>
      <c r="C107" s="5"/>
      <c r="D107" s="5" t="s">
        <v>14</v>
      </c>
      <c r="E107" s="5"/>
      <c r="F107" s="5"/>
      <c r="G107" s="5">
        <f>SUM(G86:G106)</f>
        <v>1.2675000000000001</v>
      </c>
      <c r="H107" s="5"/>
      <c r="I107" s="5">
        <f>SUM(I86:I106)</f>
        <v>9.4024999999999999</v>
      </c>
      <c r="J107" s="5">
        <f>I107/G107</f>
        <v>7.4181459566074945</v>
      </c>
      <c r="K107" s="5">
        <v>0.41499999999999998</v>
      </c>
      <c r="L107" s="5">
        <f>K107*I107</f>
        <v>3.9020374999999996</v>
      </c>
      <c r="M107" s="5">
        <f>G107*C86</f>
        <v>12.675000000000001</v>
      </c>
      <c r="N107" s="5">
        <f>I107*C86</f>
        <v>94.025000000000006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 t="s">
        <v>16</v>
      </c>
      <c r="L108" s="5">
        <f>SUM(L62:L107)</f>
        <v>7.8040749999999992</v>
      </c>
      <c r="M108" s="5">
        <f>SUM(M62:M107)</f>
        <v>25.35</v>
      </c>
      <c r="N108" s="5">
        <f>SUM(N62:N107)</f>
        <v>188.05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SUM(C62:C108)</f>
        <v>20</v>
      </c>
      <c r="C109" s="8" t="s">
        <v>17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B109*8760</f>
        <v>175200</v>
      </c>
      <c r="C110" s="8" t="s">
        <v>18</v>
      </c>
      <c r="D110" s="8"/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6">
        <f>M108</f>
        <v>25.35</v>
      </c>
      <c r="C111" s="8" t="s">
        <v>19</v>
      </c>
      <c r="D111" s="8"/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6">
        <f>B111/B109</f>
        <v>1.2675000000000001</v>
      </c>
      <c r="C112" s="8" t="s">
        <v>20</v>
      </c>
      <c r="D112" s="8"/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6">
        <f>N108/B109</f>
        <v>9.4024999999999999</v>
      </c>
      <c r="C113" s="8" t="s">
        <v>21</v>
      </c>
      <c r="D113" s="8"/>
      <c r="E113" s="8"/>
      <c r="F113" s="8"/>
      <c r="G113" s="8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6">
        <f>B113/B112</f>
        <v>7.4181459566074945</v>
      </c>
      <c r="C114" s="8" t="s">
        <v>22</v>
      </c>
      <c r="D114" s="8"/>
      <c r="E114" s="8"/>
      <c r="F114" s="8"/>
      <c r="G114" s="8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6">
        <f>(B110-N108)/B110</f>
        <v>0.99892665525114166</v>
      </c>
      <c r="C115" s="8" t="s">
        <v>23</v>
      </c>
      <c r="D115" s="8"/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6">
        <f>1-B115</f>
        <v>1.0733447488583403E-3</v>
      </c>
      <c r="C116" s="8" t="s">
        <v>24</v>
      </c>
      <c r="D116" s="8"/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6">
        <f>L108*1000</f>
        <v>7804.0749999999989</v>
      </c>
      <c r="C117" s="8" t="s">
        <v>26</v>
      </c>
      <c r="D117" s="8"/>
      <c r="E117" s="8"/>
      <c r="F117" s="8"/>
      <c r="G117" s="8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6">
        <f>B117/B109</f>
        <v>390.20374999999996</v>
      </c>
      <c r="C118" s="11" t="s">
        <v>27</v>
      </c>
      <c r="D118" s="11"/>
      <c r="E118" s="11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6.5">
      <c r="A121" s="1"/>
      <c r="B121" s="2"/>
      <c r="C121" s="2"/>
      <c r="D121" s="2"/>
      <c r="E121" s="2"/>
      <c r="F121" s="2"/>
      <c r="G121" s="2"/>
      <c r="H121" s="1" t="s">
        <v>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  <c r="M122" s="3" t="s">
        <v>12</v>
      </c>
      <c r="N122" s="3" t="s">
        <v>13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>
        <v>24</v>
      </c>
      <c r="C123" s="4">
        <v>10</v>
      </c>
      <c r="D123" s="4">
        <v>31</v>
      </c>
      <c r="E123" s="4">
        <v>0.8</v>
      </c>
      <c r="F123" s="4">
        <f>A2</f>
        <v>0.05</v>
      </c>
      <c r="G123" s="4">
        <f t="shared" ref="G123:G135" si="13">E123*F123</f>
        <v>4.0000000000000008E-2</v>
      </c>
      <c r="H123" s="4">
        <v>3</v>
      </c>
      <c r="I123" s="4">
        <f t="shared" ref="I123:I143" si="14">G123*H123</f>
        <v>0.12000000000000002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33</v>
      </c>
      <c r="E124" s="4">
        <v>0.8</v>
      </c>
      <c r="F124" s="4">
        <f t="shared" ref="F124:F127" si="15">A3</f>
        <v>0.05</v>
      </c>
      <c r="G124" s="4">
        <f t="shared" si="13"/>
        <v>4.0000000000000008E-2</v>
      </c>
      <c r="H124" s="4">
        <v>3</v>
      </c>
      <c r="I124" s="4">
        <f t="shared" si="14"/>
        <v>0.12000000000000002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36</v>
      </c>
      <c r="E125" s="4">
        <v>0.8</v>
      </c>
      <c r="F125" s="4">
        <f t="shared" si="15"/>
        <v>0.05</v>
      </c>
      <c r="G125" s="4">
        <f t="shared" si="13"/>
        <v>4.0000000000000008E-2</v>
      </c>
      <c r="H125" s="4">
        <v>3</v>
      </c>
      <c r="I125" s="4">
        <f t="shared" si="14"/>
        <v>0.12000000000000002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39</v>
      </c>
      <c r="E126" s="4">
        <v>0.8</v>
      </c>
      <c r="F126" s="4">
        <f t="shared" si="15"/>
        <v>0.05</v>
      </c>
      <c r="G126" s="4">
        <f t="shared" si="13"/>
        <v>4.0000000000000008E-2</v>
      </c>
      <c r="H126" s="4">
        <v>3</v>
      </c>
      <c r="I126" s="4">
        <f t="shared" si="14"/>
        <v>0.12000000000000002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41</v>
      </c>
      <c r="E127" s="4">
        <v>0.6</v>
      </c>
      <c r="F127" s="4">
        <f t="shared" si="15"/>
        <v>0.05</v>
      </c>
      <c r="G127" s="4">
        <f t="shared" si="13"/>
        <v>0.03</v>
      </c>
      <c r="H127" s="4">
        <v>3</v>
      </c>
      <c r="I127" s="4">
        <f t="shared" si="14"/>
        <v>0.09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32</v>
      </c>
      <c r="E128" s="4">
        <v>0.75</v>
      </c>
      <c r="F128" s="4">
        <v>0</v>
      </c>
      <c r="G128" s="4">
        <f t="shared" si="13"/>
        <v>0</v>
      </c>
      <c r="H128" s="4">
        <v>3</v>
      </c>
      <c r="I128" s="4">
        <f t="shared" si="14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34</v>
      </c>
      <c r="E129" s="4">
        <v>0.6</v>
      </c>
      <c r="F129" s="4">
        <v>0</v>
      </c>
      <c r="G129" s="4">
        <f t="shared" si="13"/>
        <v>0</v>
      </c>
      <c r="H129" s="4">
        <v>3</v>
      </c>
      <c r="I129" s="4">
        <f t="shared" si="14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35</v>
      </c>
      <c r="E130" s="4">
        <v>0.75</v>
      </c>
      <c r="F130" s="4">
        <v>0</v>
      </c>
      <c r="G130" s="4">
        <f t="shared" si="13"/>
        <v>0</v>
      </c>
      <c r="H130" s="4">
        <v>3</v>
      </c>
      <c r="I130" s="4">
        <f t="shared" si="14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37</v>
      </c>
      <c r="E131" s="4">
        <v>0.75</v>
      </c>
      <c r="F131" s="4">
        <v>0</v>
      </c>
      <c r="G131" s="4">
        <f t="shared" si="13"/>
        <v>0</v>
      </c>
      <c r="H131" s="4">
        <v>3</v>
      </c>
      <c r="I131" s="4">
        <f t="shared" si="14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38</v>
      </c>
      <c r="E132" s="4">
        <v>0.6</v>
      </c>
      <c r="F132" s="4">
        <v>0</v>
      </c>
      <c r="G132" s="4">
        <f t="shared" si="13"/>
        <v>0</v>
      </c>
      <c r="H132" s="4">
        <v>3</v>
      </c>
      <c r="I132" s="4">
        <f t="shared" si="14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40</v>
      </c>
      <c r="E133" s="4">
        <v>0.75</v>
      </c>
      <c r="F133" s="4">
        <v>0</v>
      </c>
      <c r="G133" s="4">
        <f t="shared" si="13"/>
        <v>0</v>
      </c>
      <c r="H133" s="4">
        <v>3</v>
      </c>
      <c r="I133" s="4">
        <f t="shared" si="14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42</v>
      </c>
      <c r="E134" s="4">
        <v>0.75</v>
      </c>
      <c r="F134" s="4">
        <f>A2</f>
        <v>0.05</v>
      </c>
      <c r="G134" s="4">
        <f t="shared" si="13"/>
        <v>3.7500000000000006E-2</v>
      </c>
      <c r="H134" s="4">
        <v>3</v>
      </c>
      <c r="I134" s="4">
        <f t="shared" si="14"/>
        <v>0.11250000000000002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43</v>
      </c>
      <c r="E135" s="4">
        <v>0.6</v>
      </c>
      <c r="F135" s="4">
        <v>0</v>
      </c>
      <c r="G135" s="4">
        <f t="shared" si="13"/>
        <v>0</v>
      </c>
      <c r="H135" s="4">
        <v>0.5</v>
      </c>
      <c r="I135" s="4">
        <f t="shared" si="14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15</v>
      </c>
      <c r="E136" s="4"/>
      <c r="F136" s="4"/>
      <c r="G136" s="4">
        <v>0.1</v>
      </c>
      <c r="H136" s="4">
        <v>10</v>
      </c>
      <c r="I136" s="4">
        <f t="shared" si="14"/>
        <v>1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15</v>
      </c>
      <c r="E137" s="4"/>
      <c r="F137" s="4"/>
      <c r="G137" s="4">
        <v>0</v>
      </c>
      <c r="H137" s="4">
        <v>0</v>
      </c>
      <c r="I137" s="4">
        <f t="shared" si="14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15</v>
      </c>
      <c r="E138" s="4"/>
      <c r="F138" s="4"/>
      <c r="G138" s="4">
        <v>0</v>
      </c>
      <c r="H138" s="4">
        <v>0</v>
      </c>
      <c r="I138" s="4">
        <f t="shared" si="14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 t="s">
        <v>15</v>
      </c>
      <c r="E139" s="4"/>
      <c r="F139" s="4"/>
      <c r="G139" s="4">
        <v>0</v>
      </c>
      <c r="H139" s="4">
        <v>0</v>
      </c>
      <c r="I139" s="4">
        <f t="shared" si="14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 t="s">
        <v>15</v>
      </c>
      <c r="E140" s="4"/>
      <c r="F140" s="4"/>
      <c r="G140" s="4">
        <v>0</v>
      </c>
      <c r="H140" s="4">
        <v>0</v>
      </c>
      <c r="I140" s="4">
        <f t="shared" si="14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15</v>
      </c>
      <c r="E141" s="4"/>
      <c r="F141" s="4"/>
      <c r="G141" s="4">
        <v>0</v>
      </c>
      <c r="H141" s="4">
        <v>0</v>
      </c>
      <c r="I141" s="4">
        <f t="shared" si="14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15</v>
      </c>
      <c r="E142" s="4"/>
      <c r="F142" s="4"/>
      <c r="G142" s="4">
        <v>0</v>
      </c>
      <c r="H142" s="4">
        <v>0</v>
      </c>
      <c r="I142" s="4">
        <f t="shared" si="14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15</v>
      </c>
      <c r="E143" s="4"/>
      <c r="F143" s="4"/>
      <c r="G143" s="4">
        <v>0</v>
      </c>
      <c r="H143" s="4">
        <v>0</v>
      </c>
      <c r="I143" s="4">
        <f t="shared" si="14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5"/>
      <c r="C144" s="5"/>
      <c r="D144" s="5" t="s">
        <v>14</v>
      </c>
      <c r="E144" s="5"/>
      <c r="F144" s="5"/>
      <c r="G144" s="5">
        <f>SUM(G123:G143)</f>
        <v>0.32750000000000001</v>
      </c>
      <c r="H144" s="5"/>
      <c r="I144" s="5">
        <f>SUM(I123:I143)</f>
        <v>1.6825000000000001</v>
      </c>
      <c r="J144" s="5">
        <f>I144/G144</f>
        <v>5.1374045801526718</v>
      </c>
      <c r="K144" s="5">
        <v>0.41499999999999998</v>
      </c>
      <c r="L144" s="5">
        <f>K144*I144</f>
        <v>0.69823749999999996</v>
      </c>
      <c r="M144" s="5">
        <f>G144*C123</f>
        <v>3.2750000000000004</v>
      </c>
      <c r="N144" s="5">
        <f>I144*C123</f>
        <v>16.825000000000003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>
        <v>25</v>
      </c>
      <c r="C146" s="4">
        <v>10</v>
      </c>
      <c r="D146" s="4">
        <v>31</v>
      </c>
      <c r="E146" s="4">
        <v>0.8</v>
      </c>
      <c r="F146" s="4">
        <f>A2</f>
        <v>0.05</v>
      </c>
      <c r="G146" s="4">
        <f t="shared" ref="G146:G158" si="16">E146*F146</f>
        <v>4.0000000000000008E-2</v>
      </c>
      <c r="H146" s="4">
        <v>3</v>
      </c>
      <c r="I146" s="4">
        <f t="shared" ref="I146:I166" si="17">G146*H146</f>
        <v>0.12000000000000002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33</v>
      </c>
      <c r="E147" s="4">
        <v>0.8</v>
      </c>
      <c r="F147" s="4">
        <f t="shared" ref="F147:F150" si="18">A3</f>
        <v>0.05</v>
      </c>
      <c r="G147" s="4">
        <f t="shared" si="16"/>
        <v>4.0000000000000008E-2</v>
      </c>
      <c r="H147" s="4">
        <v>3</v>
      </c>
      <c r="I147" s="4">
        <f t="shared" si="17"/>
        <v>0.12000000000000002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36</v>
      </c>
      <c r="E148" s="4">
        <v>0.8</v>
      </c>
      <c r="F148" s="4">
        <f t="shared" si="18"/>
        <v>0.05</v>
      </c>
      <c r="G148" s="4">
        <f t="shared" si="16"/>
        <v>4.0000000000000008E-2</v>
      </c>
      <c r="H148" s="4">
        <v>3</v>
      </c>
      <c r="I148" s="4">
        <f t="shared" si="17"/>
        <v>0.12000000000000002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39</v>
      </c>
      <c r="E149" s="4">
        <v>0.8</v>
      </c>
      <c r="F149" s="4">
        <f t="shared" si="18"/>
        <v>0.05</v>
      </c>
      <c r="G149" s="4">
        <f t="shared" si="16"/>
        <v>4.0000000000000008E-2</v>
      </c>
      <c r="H149" s="4">
        <v>3</v>
      </c>
      <c r="I149" s="4">
        <f t="shared" si="17"/>
        <v>0.12000000000000002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41</v>
      </c>
      <c r="E150" s="4">
        <v>0.6</v>
      </c>
      <c r="F150" s="4">
        <f t="shared" si="18"/>
        <v>0.05</v>
      </c>
      <c r="G150" s="4">
        <f t="shared" si="16"/>
        <v>0.03</v>
      </c>
      <c r="H150" s="4">
        <v>3</v>
      </c>
      <c r="I150" s="4">
        <f t="shared" si="17"/>
        <v>0.09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32</v>
      </c>
      <c r="E151" s="4">
        <v>0.75</v>
      </c>
      <c r="F151" s="4">
        <v>0</v>
      </c>
      <c r="G151" s="4">
        <f t="shared" si="16"/>
        <v>0</v>
      </c>
      <c r="H151" s="4">
        <v>3</v>
      </c>
      <c r="I151" s="4">
        <f t="shared" si="17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34</v>
      </c>
      <c r="E152" s="4">
        <v>0.6</v>
      </c>
      <c r="F152" s="4">
        <v>0</v>
      </c>
      <c r="G152" s="4">
        <f t="shared" si="16"/>
        <v>0</v>
      </c>
      <c r="H152" s="4">
        <v>3</v>
      </c>
      <c r="I152" s="4">
        <f t="shared" si="17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35</v>
      </c>
      <c r="E153" s="4">
        <v>0.75</v>
      </c>
      <c r="F153" s="4">
        <v>0</v>
      </c>
      <c r="G153" s="4">
        <f t="shared" si="16"/>
        <v>0</v>
      </c>
      <c r="H153" s="4">
        <v>3</v>
      </c>
      <c r="I153" s="4">
        <f t="shared" si="17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37</v>
      </c>
      <c r="E154" s="4">
        <v>0.75</v>
      </c>
      <c r="F154" s="4">
        <v>0</v>
      </c>
      <c r="G154" s="4">
        <f t="shared" si="16"/>
        <v>0</v>
      </c>
      <c r="H154" s="4">
        <v>3</v>
      </c>
      <c r="I154" s="4">
        <f t="shared" si="17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>
        <v>38</v>
      </c>
      <c r="E155" s="4">
        <v>0.6</v>
      </c>
      <c r="F155" s="4">
        <v>0</v>
      </c>
      <c r="G155" s="4">
        <f t="shared" si="16"/>
        <v>0</v>
      </c>
      <c r="H155" s="4">
        <v>3</v>
      </c>
      <c r="I155" s="4">
        <f t="shared" si="17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>
        <v>40</v>
      </c>
      <c r="E156" s="4">
        <v>0.75</v>
      </c>
      <c r="F156" s="4">
        <v>0</v>
      </c>
      <c r="G156" s="4">
        <f t="shared" si="16"/>
        <v>0</v>
      </c>
      <c r="H156" s="4">
        <v>3</v>
      </c>
      <c r="I156" s="4">
        <f t="shared" si="17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>
        <v>42</v>
      </c>
      <c r="E157" s="4">
        <v>0.75</v>
      </c>
      <c r="F157" s="4">
        <v>0</v>
      </c>
      <c r="G157" s="4">
        <f t="shared" si="16"/>
        <v>0</v>
      </c>
      <c r="H157" s="4">
        <v>3</v>
      </c>
      <c r="I157" s="4">
        <f t="shared" si="17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>
        <v>43</v>
      </c>
      <c r="E158" s="4">
        <v>0.6</v>
      </c>
      <c r="F158" s="4">
        <f>A2</f>
        <v>0.05</v>
      </c>
      <c r="G158" s="4">
        <f t="shared" si="16"/>
        <v>0.03</v>
      </c>
      <c r="H158" s="4">
        <v>3</v>
      </c>
      <c r="I158" s="4">
        <f t="shared" si="17"/>
        <v>0.09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0.1</v>
      </c>
      <c r="H159" s="4">
        <v>10</v>
      </c>
      <c r="I159" s="4">
        <f t="shared" si="17"/>
        <v>1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7"/>
        <v>0</v>
      </c>
      <c r="J160" s="4"/>
      <c r="K160" s="4" t="s">
        <v>25</v>
      </c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7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 t="s">
        <v>15</v>
      </c>
      <c r="E162" s="4"/>
      <c r="F162" s="4"/>
      <c r="G162" s="4">
        <v>0</v>
      </c>
      <c r="H162" s="4">
        <v>0</v>
      </c>
      <c r="I162" s="4">
        <f t="shared" si="17"/>
        <v>0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 t="s">
        <v>15</v>
      </c>
      <c r="E163" s="4"/>
      <c r="F163" s="4"/>
      <c r="G163" s="4">
        <v>0</v>
      </c>
      <c r="H163" s="4">
        <v>0</v>
      </c>
      <c r="I163" s="4">
        <f t="shared" si="17"/>
        <v>0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/>
      <c r="C164" s="4"/>
      <c r="D164" s="4" t="s">
        <v>15</v>
      </c>
      <c r="E164" s="4"/>
      <c r="F164" s="4"/>
      <c r="G164" s="4">
        <v>0</v>
      </c>
      <c r="H164" s="4">
        <v>0</v>
      </c>
      <c r="I164" s="4">
        <f t="shared" si="17"/>
        <v>0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 t="s">
        <v>15</v>
      </c>
      <c r="E165" s="4"/>
      <c r="F165" s="4"/>
      <c r="G165" s="4">
        <v>0</v>
      </c>
      <c r="H165" s="4">
        <v>0</v>
      </c>
      <c r="I165" s="4">
        <f t="shared" si="17"/>
        <v>0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 t="s">
        <v>15</v>
      </c>
      <c r="E166" s="4"/>
      <c r="F166" s="4"/>
      <c r="G166" s="4">
        <v>0</v>
      </c>
      <c r="H166" s="4">
        <v>0</v>
      </c>
      <c r="I166" s="4">
        <f t="shared" si="17"/>
        <v>0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5"/>
      <c r="C167" s="5"/>
      <c r="D167" s="5" t="s">
        <v>14</v>
      </c>
      <c r="E167" s="5"/>
      <c r="F167" s="5"/>
      <c r="G167" s="5">
        <f>SUM(G146:G166)</f>
        <v>0.32000000000000006</v>
      </c>
      <c r="H167" s="5"/>
      <c r="I167" s="5">
        <f>SUM(I146:I166)</f>
        <v>1.6600000000000001</v>
      </c>
      <c r="J167" s="5">
        <f>I167/G167</f>
        <v>5.1874999999999991</v>
      </c>
      <c r="K167" s="5">
        <v>0.41499999999999998</v>
      </c>
      <c r="L167" s="5">
        <f>K167*I167</f>
        <v>0.68890000000000007</v>
      </c>
      <c r="M167" s="5">
        <f>G167*C146</f>
        <v>3.2000000000000006</v>
      </c>
      <c r="N167" s="5">
        <f>I167*C146</f>
        <v>16.600000000000001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 t="s">
        <v>16</v>
      </c>
      <c r="L168" s="5">
        <f>SUM(L122:L167)</f>
        <v>1.3871375000000001</v>
      </c>
      <c r="M168" s="5">
        <f>SUM(M122:M167)</f>
        <v>6.4750000000000014</v>
      </c>
      <c r="N168" s="5">
        <f>SUM(N122:N167)</f>
        <v>33.425000000000004</v>
      </c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SUM(C122:C168)</f>
        <v>20</v>
      </c>
      <c r="C169" s="8" t="s">
        <v>17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B169*8760</f>
        <v>175200</v>
      </c>
      <c r="C170" s="8" t="s">
        <v>18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M168</f>
        <v>6.4750000000000014</v>
      </c>
      <c r="C171" s="8" t="s">
        <v>19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B171/B169</f>
        <v>0.32375000000000009</v>
      </c>
      <c r="C172" s="8" t="s">
        <v>20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N168/B169</f>
        <v>1.6712500000000001</v>
      </c>
      <c r="C173" s="8" t="s">
        <v>21</v>
      </c>
      <c r="D173" s="8"/>
      <c r="E173" s="8"/>
      <c r="F173" s="8"/>
      <c r="G173" s="8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6">
        <f>B173/B172</f>
        <v>5.1621621621621614</v>
      </c>
      <c r="C174" s="8" t="s">
        <v>22</v>
      </c>
      <c r="D174" s="8"/>
      <c r="E174" s="8"/>
      <c r="F174" s="8"/>
      <c r="G174" s="8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6">
        <f>(B170-N168)/B170</f>
        <v>0.99980921803652978</v>
      </c>
      <c r="C175" s="8" t="s">
        <v>23</v>
      </c>
      <c r="D175" s="8"/>
      <c r="E175" s="8"/>
      <c r="F175" s="8"/>
      <c r="G175" s="8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6">
        <f>1-B175</f>
        <v>1.9078196347022125E-4</v>
      </c>
      <c r="C176" s="8" t="s">
        <v>24</v>
      </c>
      <c r="D176" s="8"/>
      <c r="E176" s="8"/>
      <c r="F176" s="8"/>
      <c r="G176" s="8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6">
        <f>L168*1000</f>
        <v>1387.1375</v>
      </c>
      <c r="C177" s="8" t="s">
        <v>26</v>
      </c>
      <c r="D177" s="8"/>
      <c r="E177" s="8"/>
      <c r="F177" s="8"/>
      <c r="G177" s="8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6">
        <f>B177/B169</f>
        <v>69.356875000000002</v>
      </c>
      <c r="C178" s="11" t="s">
        <v>27</v>
      </c>
      <c r="D178" s="11"/>
      <c r="E178" s="11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6.5">
      <c r="A181" s="1"/>
      <c r="B181" s="2"/>
      <c r="C181" s="2"/>
      <c r="D181" s="2"/>
      <c r="E181" s="2"/>
      <c r="F181" s="2"/>
      <c r="G181" s="2"/>
      <c r="H181" s="1" t="s">
        <v>30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 t="s">
        <v>1</v>
      </c>
      <c r="C182" s="3" t="s">
        <v>2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3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>
        <v>24</v>
      </c>
      <c r="C183" s="13">
        <v>10</v>
      </c>
      <c r="D183" s="13">
        <v>31</v>
      </c>
      <c r="E183" s="13">
        <v>0.8</v>
      </c>
      <c r="F183" s="13">
        <f>A2</f>
        <v>0.05</v>
      </c>
      <c r="G183" s="13">
        <f t="shared" ref="G183:G195" si="19">E183*F183</f>
        <v>4.0000000000000008E-2</v>
      </c>
      <c r="H183" s="13">
        <v>0.5</v>
      </c>
      <c r="I183" s="13">
        <f t="shared" ref="I183:I203" si="20">G183*H183</f>
        <v>2.0000000000000004E-2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33</v>
      </c>
      <c r="E184" s="13">
        <v>0.8</v>
      </c>
      <c r="F184" s="13">
        <f t="shared" ref="F184:F195" si="21">A3</f>
        <v>0.05</v>
      </c>
      <c r="G184" s="13">
        <f t="shared" si="19"/>
        <v>4.0000000000000008E-2</v>
      </c>
      <c r="H184" s="13">
        <v>0.5</v>
      </c>
      <c r="I184" s="13">
        <f t="shared" si="20"/>
        <v>2.0000000000000004E-2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36</v>
      </c>
      <c r="E185" s="13">
        <v>0.8</v>
      </c>
      <c r="F185" s="13">
        <f t="shared" si="21"/>
        <v>0.05</v>
      </c>
      <c r="G185" s="13">
        <f t="shared" si="19"/>
        <v>4.0000000000000008E-2</v>
      </c>
      <c r="H185" s="13">
        <v>0.5</v>
      </c>
      <c r="I185" s="13">
        <f t="shared" si="20"/>
        <v>2.0000000000000004E-2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39</v>
      </c>
      <c r="E186" s="13">
        <v>0.8</v>
      </c>
      <c r="F186" s="13">
        <f t="shared" si="21"/>
        <v>0.05</v>
      </c>
      <c r="G186" s="13">
        <f t="shared" si="19"/>
        <v>4.0000000000000008E-2</v>
      </c>
      <c r="H186" s="13">
        <v>0.5</v>
      </c>
      <c r="I186" s="13">
        <f t="shared" si="20"/>
        <v>2.0000000000000004E-2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41</v>
      </c>
      <c r="E187" s="13">
        <v>0.6</v>
      </c>
      <c r="F187" s="13">
        <f t="shared" si="21"/>
        <v>0.05</v>
      </c>
      <c r="G187" s="13">
        <f t="shared" si="19"/>
        <v>0.03</v>
      </c>
      <c r="H187" s="13">
        <v>0.5</v>
      </c>
      <c r="I187" s="13">
        <f t="shared" si="20"/>
        <v>1.4999999999999999E-2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32</v>
      </c>
      <c r="E188" s="13">
        <v>0.75</v>
      </c>
      <c r="F188" s="13">
        <f t="shared" si="21"/>
        <v>0.05</v>
      </c>
      <c r="G188" s="13">
        <f t="shared" si="19"/>
        <v>3.7500000000000006E-2</v>
      </c>
      <c r="H188" s="13">
        <v>0.5</v>
      </c>
      <c r="I188" s="13">
        <f t="shared" si="20"/>
        <v>1.8750000000000003E-2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34</v>
      </c>
      <c r="E189" s="13">
        <v>0.6</v>
      </c>
      <c r="F189" s="13">
        <f t="shared" si="21"/>
        <v>0.05</v>
      </c>
      <c r="G189" s="13">
        <f t="shared" si="19"/>
        <v>0.03</v>
      </c>
      <c r="H189" s="13">
        <v>0.5</v>
      </c>
      <c r="I189" s="13">
        <f t="shared" si="20"/>
        <v>1.4999999999999999E-2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>
        <v>35</v>
      </c>
      <c r="E190" s="13">
        <v>0.75</v>
      </c>
      <c r="F190" s="13">
        <f t="shared" si="21"/>
        <v>0.05</v>
      </c>
      <c r="G190" s="13">
        <f t="shared" si="19"/>
        <v>3.7500000000000006E-2</v>
      </c>
      <c r="H190" s="13">
        <v>0.5</v>
      </c>
      <c r="I190" s="13">
        <f t="shared" si="20"/>
        <v>1.8750000000000003E-2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37</v>
      </c>
      <c r="E191" s="13">
        <v>0.75</v>
      </c>
      <c r="F191" s="13">
        <f t="shared" si="21"/>
        <v>0.05</v>
      </c>
      <c r="G191" s="13">
        <f t="shared" si="19"/>
        <v>3.7500000000000006E-2</v>
      </c>
      <c r="H191" s="13">
        <v>0.5</v>
      </c>
      <c r="I191" s="13">
        <f t="shared" si="20"/>
        <v>1.8750000000000003E-2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38</v>
      </c>
      <c r="E192" s="13">
        <v>0.6</v>
      </c>
      <c r="F192" s="13">
        <f t="shared" si="21"/>
        <v>0.05</v>
      </c>
      <c r="G192" s="13">
        <f t="shared" si="19"/>
        <v>0.03</v>
      </c>
      <c r="H192" s="13">
        <v>0.5</v>
      </c>
      <c r="I192" s="13">
        <f t="shared" si="20"/>
        <v>1.4999999999999999E-2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40</v>
      </c>
      <c r="E193" s="13">
        <v>0.75</v>
      </c>
      <c r="F193" s="13">
        <f t="shared" si="21"/>
        <v>0.05</v>
      </c>
      <c r="G193" s="13">
        <f t="shared" si="19"/>
        <v>3.7500000000000006E-2</v>
      </c>
      <c r="H193" s="13">
        <v>0.5</v>
      </c>
      <c r="I193" s="13">
        <f t="shared" si="20"/>
        <v>1.8750000000000003E-2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42</v>
      </c>
      <c r="E194" s="13">
        <v>0.75</v>
      </c>
      <c r="F194" s="13">
        <f t="shared" si="21"/>
        <v>0.05</v>
      </c>
      <c r="G194" s="13">
        <f t="shared" si="19"/>
        <v>3.7500000000000006E-2</v>
      </c>
      <c r="H194" s="13">
        <v>3</v>
      </c>
      <c r="I194" s="13">
        <f t="shared" si="20"/>
        <v>0.11250000000000002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43</v>
      </c>
      <c r="E195" s="13">
        <v>0.6</v>
      </c>
      <c r="F195" s="13">
        <f t="shared" si="21"/>
        <v>0.05</v>
      </c>
      <c r="G195" s="13">
        <f t="shared" si="19"/>
        <v>0.03</v>
      </c>
      <c r="H195" s="13">
        <v>3</v>
      </c>
      <c r="I195" s="13">
        <f t="shared" si="20"/>
        <v>0.09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20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 t="s">
        <v>15</v>
      </c>
      <c r="E197" s="13"/>
      <c r="F197" s="13"/>
      <c r="G197" s="13">
        <v>0.1</v>
      </c>
      <c r="H197" s="13">
        <v>10</v>
      </c>
      <c r="I197" s="13">
        <f t="shared" si="20"/>
        <v>1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 t="s">
        <v>15</v>
      </c>
      <c r="E198" s="13"/>
      <c r="F198" s="13"/>
      <c r="G198" s="13">
        <v>0.1</v>
      </c>
      <c r="H198" s="13">
        <v>0.5</v>
      </c>
      <c r="I198" s="13">
        <f t="shared" si="20"/>
        <v>0.05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 t="s">
        <v>15</v>
      </c>
      <c r="E199" s="13"/>
      <c r="F199" s="13"/>
      <c r="G199" s="13">
        <v>0.1</v>
      </c>
      <c r="H199" s="13">
        <v>0.5</v>
      </c>
      <c r="I199" s="13">
        <f t="shared" si="20"/>
        <v>0.05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 t="s">
        <v>15</v>
      </c>
      <c r="E200" s="13"/>
      <c r="F200" s="13"/>
      <c r="G200" s="13">
        <v>0.1</v>
      </c>
      <c r="H200" s="13">
        <v>0.5</v>
      </c>
      <c r="I200" s="13">
        <f t="shared" si="20"/>
        <v>0.05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 t="s">
        <v>15</v>
      </c>
      <c r="E201" s="13"/>
      <c r="F201" s="13"/>
      <c r="G201" s="13">
        <v>0.1</v>
      </c>
      <c r="H201" s="13">
        <v>0.5</v>
      </c>
      <c r="I201" s="13">
        <f t="shared" si="20"/>
        <v>0.05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0.5</v>
      </c>
      <c r="I202" s="13">
        <f t="shared" si="20"/>
        <v>0.05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0.5</v>
      </c>
      <c r="I203" s="13">
        <f t="shared" si="20"/>
        <v>0.05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5"/>
      <c r="C204" s="25"/>
      <c r="D204" s="25" t="s">
        <v>14</v>
      </c>
      <c r="E204" s="25"/>
      <c r="F204" s="25"/>
      <c r="G204" s="25">
        <f>SUM(G183:G203)</f>
        <v>1.2675000000000001</v>
      </c>
      <c r="H204" s="25"/>
      <c r="I204" s="25">
        <f>SUM(I183:I203)</f>
        <v>2.7024999999999988</v>
      </c>
      <c r="J204" s="25">
        <f>I204/G204</f>
        <v>2.1321499013806697</v>
      </c>
      <c r="K204" s="25">
        <v>0.41499999999999998</v>
      </c>
      <c r="L204" s="25">
        <f>K204*I204</f>
        <v>1.1215374999999994</v>
      </c>
      <c r="M204" s="25">
        <f>G204*C183</f>
        <v>12.675000000000001</v>
      </c>
      <c r="N204" s="25">
        <f>I204*C183</f>
        <v>27.024999999999988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>
        <v>25</v>
      </c>
      <c r="C206" s="13">
        <v>10</v>
      </c>
      <c r="D206" s="13">
        <v>31</v>
      </c>
      <c r="E206" s="13">
        <v>0.8</v>
      </c>
      <c r="F206" s="13">
        <f>A2</f>
        <v>0.05</v>
      </c>
      <c r="G206" s="13">
        <f t="shared" ref="G206:G218" si="22">E206*F206</f>
        <v>4.0000000000000008E-2</v>
      </c>
      <c r="H206" s="13">
        <v>0.5</v>
      </c>
      <c r="I206" s="13">
        <f t="shared" ref="I206:I226" si="23">G206*H206</f>
        <v>2.0000000000000004E-2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>
        <v>33</v>
      </c>
      <c r="E207" s="13">
        <v>0.8</v>
      </c>
      <c r="F207" s="13">
        <f t="shared" ref="F207:F218" si="24">A3</f>
        <v>0.05</v>
      </c>
      <c r="G207" s="13">
        <f t="shared" si="22"/>
        <v>4.0000000000000008E-2</v>
      </c>
      <c r="H207" s="13">
        <v>0.5</v>
      </c>
      <c r="I207" s="13">
        <f t="shared" si="23"/>
        <v>2.0000000000000004E-2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>
        <v>36</v>
      </c>
      <c r="E208" s="13">
        <v>0.8</v>
      </c>
      <c r="F208" s="13">
        <f t="shared" si="24"/>
        <v>0.05</v>
      </c>
      <c r="G208" s="13">
        <f t="shared" si="22"/>
        <v>4.0000000000000008E-2</v>
      </c>
      <c r="H208" s="13">
        <v>0.5</v>
      </c>
      <c r="I208" s="13">
        <f t="shared" si="23"/>
        <v>2.0000000000000004E-2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>
        <v>39</v>
      </c>
      <c r="E209" s="13">
        <v>0.8</v>
      </c>
      <c r="F209" s="13">
        <f t="shared" si="24"/>
        <v>0.05</v>
      </c>
      <c r="G209" s="13">
        <f t="shared" si="22"/>
        <v>4.0000000000000008E-2</v>
      </c>
      <c r="H209" s="13">
        <v>0.5</v>
      </c>
      <c r="I209" s="13">
        <f t="shared" si="23"/>
        <v>2.0000000000000004E-2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>
        <v>41</v>
      </c>
      <c r="E210" s="13">
        <v>0.6</v>
      </c>
      <c r="F210" s="13">
        <f t="shared" si="24"/>
        <v>0.05</v>
      </c>
      <c r="G210" s="13">
        <f t="shared" si="22"/>
        <v>0.03</v>
      </c>
      <c r="H210" s="13">
        <v>0.5</v>
      </c>
      <c r="I210" s="13">
        <f t="shared" si="23"/>
        <v>1.4999999999999999E-2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3"/>
      <c r="C211" s="13"/>
      <c r="D211" s="13">
        <v>32</v>
      </c>
      <c r="E211" s="13">
        <v>0.75</v>
      </c>
      <c r="F211" s="13">
        <f t="shared" si="24"/>
        <v>0.05</v>
      </c>
      <c r="G211" s="13">
        <f t="shared" si="22"/>
        <v>3.7500000000000006E-2</v>
      </c>
      <c r="H211" s="13">
        <v>0.5</v>
      </c>
      <c r="I211" s="13">
        <f t="shared" si="23"/>
        <v>1.8750000000000003E-2</v>
      </c>
      <c r="J211" s="13"/>
      <c r="K211" s="13"/>
      <c r="L211" s="13"/>
      <c r="M211" s="13"/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3"/>
      <c r="C212" s="13"/>
      <c r="D212" s="13">
        <v>34</v>
      </c>
      <c r="E212" s="13">
        <v>0.6</v>
      </c>
      <c r="F212" s="13">
        <f t="shared" si="24"/>
        <v>0.05</v>
      </c>
      <c r="G212" s="13">
        <f t="shared" si="22"/>
        <v>0.03</v>
      </c>
      <c r="H212" s="13">
        <v>0.5</v>
      </c>
      <c r="I212" s="13">
        <f t="shared" si="23"/>
        <v>1.4999999999999999E-2</v>
      </c>
      <c r="J212" s="13"/>
      <c r="K212" s="13"/>
      <c r="L212" s="13"/>
      <c r="M212" s="13"/>
      <c r="N212" s="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3"/>
      <c r="C213" s="13"/>
      <c r="D213" s="13">
        <v>35</v>
      </c>
      <c r="E213" s="13">
        <v>0.75</v>
      </c>
      <c r="F213" s="13">
        <f t="shared" si="24"/>
        <v>0.05</v>
      </c>
      <c r="G213" s="13">
        <f t="shared" si="22"/>
        <v>3.7500000000000006E-2</v>
      </c>
      <c r="H213" s="13">
        <v>0.5</v>
      </c>
      <c r="I213" s="13">
        <f t="shared" si="23"/>
        <v>1.8750000000000003E-2</v>
      </c>
      <c r="J213" s="13"/>
      <c r="K213" s="13"/>
      <c r="L213" s="13"/>
      <c r="M213" s="13"/>
      <c r="N213" s="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3"/>
      <c r="C214" s="13"/>
      <c r="D214" s="13">
        <v>37</v>
      </c>
      <c r="E214" s="13">
        <v>0.75</v>
      </c>
      <c r="F214" s="13">
        <f t="shared" si="24"/>
        <v>0.05</v>
      </c>
      <c r="G214" s="13">
        <f t="shared" si="22"/>
        <v>3.7500000000000006E-2</v>
      </c>
      <c r="H214" s="13">
        <v>0.5</v>
      </c>
      <c r="I214" s="13">
        <f t="shared" si="23"/>
        <v>1.8750000000000003E-2</v>
      </c>
      <c r="J214" s="13"/>
      <c r="K214" s="13"/>
      <c r="L214" s="13"/>
      <c r="M214" s="13"/>
      <c r="N214" s="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3"/>
      <c r="C215" s="13"/>
      <c r="D215" s="13">
        <v>38</v>
      </c>
      <c r="E215" s="13">
        <v>0.6</v>
      </c>
      <c r="F215" s="13">
        <f t="shared" si="24"/>
        <v>0.05</v>
      </c>
      <c r="G215" s="13">
        <f t="shared" si="22"/>
        <v>0.03</v>
      </c>
      <c r="H215" s="13">
        <v>0.5</v>
      </c>
      <c r="I215" s="13">
        <f t="shared" si="23"/>
        <v>1.4999999999999999E-2</v>
      </c>
      <c r="J215" s="13"/>
      <c r="K215" s="13"/>
      <c r="L215" s="13"/>
      <c r="M215" s="13"/>
      <c r="N215" s="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3"/>
      <c r="C216" s="13"/>
      <c r="D216" s="13">
        <v>40</v>
      </c>
      <c r="E216" s="13">
        <v>0.75</v>
      </c>
      <c r="F216" s="13">
        <f t="shared" si="24"/>
        <v>0.05</v>
      </c>
      <c r="G216" s="13">
        <f t="shared" si="22"/>
        <v>3.7500000000000006E-2</v>
      </c>
      <c r="H216" s="13">
        <v>0.5</v>
      </c>
      <c r="I216" s="13">
        <f t="shared" si="23"/>
        <v>1.8750000000000003E-2</v>
      </c>
      <c r="J216" s="13"/>
      <c r="K216" s="13"/>
      <c r="L216" s="13"/>
      <c r="M216" s="13"/>
      <c r="N216" s="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3"/>
      <c r="C217" s="13"/>
      <c r="D217" s="13">
        <v>42</v>
      </c>
      <c r="E217" s="13">
        <v>0.75</v>
      </c>
      <c r="F217" s="13">
        <f t="shared" si="24"/>
        <v>0.05</v>
      </c>
      <c r="G217" s="13">
        <f t="shared" si="22"/>
        <v>3.7500000000000006E-2</v>
      </c>
      <c r="H217" s="13">
        <v>3</v>
      </c>
      <c r="I217" s="13">
        <f t="shared" si="23"/>
        <v>0.11250000000000002</v>
      </c>
      <c r="J217" s="13"/>
      <c r="K217" s="13"/>
      <c r="L217" s="13"/>
      <c r="M217" s="13"/>
      <c r="N217" s="1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3"/>
      <c r="C218" s="13"/>
      <c r="D218" s="13">
        <v>43</v>
      </c>
      <c r="E218" s="13">
        <v>0.6</v>
      </c>
      <c r="F218" s="13">
        <f t="shared" si="24"/>
        <v>0.05</v>
      </c>
      <c r="G218" s="13">
        <f t="shared" si="22"/>
        <v>0.03</v>
      </c>
      <c r="H218" s="13">
        <v>3</v>
      </c>
      <c r="I218" s="13">
        <f t="shared" si="23"/>
        <v>0.09</v>
      </c>
      <c r="J218" s="13"/>
      <c r="K218" s="13"/>
      <c r="L218" s="13"/>
      <c r="M218" s="13"/>
      <c r="N218" s="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3"/>
      <c r="C219" s="13"/>
      <c r="D219" s="13" t="s">
        <v>15</v>
      </c>
      <c r="E219" s="13"/>
      <c r="F219" s="13"/>
      <c r="G219" s="13">
        <v>0.1</v>
      </c>
      <c r="H219" s="13">
        <v>10</v>
      </c>
      <c r="I219" s="13">
        <f t="shared" si="23"/>
        <v>1</v>
      </c>
      <c r="J219" s="13"/>
      <c r="K219" s="13"/>
      <c r="L219" s="13"/>
      <c r="M219" s="13"/>
      <c r="N219" s="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3"/>
      <c r="C220" s="13"/>
      <c r="D220" s="13" t="s">
        <v>15</v>
      </c>
      <c r="E220" s="13"/>
      <c r="F220" s="13"/>
      <c r="G220" s="13">
        <v>0.1</v>
      </c>
      <c r="H220" s="13">
        <v>10</v>
      </c>
      <c r="I220" s="13">
        <f t="shared" si="23"/>
        <v>1</v>
      </c>
      <c r="J220" s="13"/>
      <c r="K220" s="13" t="s">
        <v>25</v>
      </c>
      <c r="L220" s="13"/>
      <c r="M220" s="13"/>
      <c r="N220" s="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3"/>
      <c r="C221" s="13"/>
      <c r="D221" s="13" t="s">
        <v>15</v>
      </c>
      <c r="E221" s="13"/>
      <c r="F221" s="13"/>
      <c r="G221" s="13">
        <v>0.1</v>
      </c>
      <c r="H221" s="13">
        <v>0.5</v>
      </c>
      <c r="I221" s="13">
        <f t="shared" si="23"/>
        <v>0.05</v>
      </c>
      <c r="J221" s="13"/>
      <c r="K221" s="13"/>
      <c r="L221" s="13"/>
      <c r="M221" s="13"/>
      <c r="N221" s="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3"/>
      <c r="C222" s="13"/>
      <c r="D222" s="13" t="s">
        <v>15</v>
      </c>
      <c r="E222" s="13"/>
      <c r="F222" s="13"/>
      <c r="G222" s="13">
        <v>0.1</v>
      </c>
      <c r="H222" s="13">
        <v>0.5</v>
      </c>
      <c r="I222" s="13">
        <f t="shared" si="23"/>
        <v>0.05</v>
      </c>
      <c r="J222" s="13"/>
      <c r="K222" s="13"/>
      <c r="L222" s="13"/>
      <c r="M222" s="13"/>
      <c r="N222" s="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3"/>
      <c r="C223" s="13"/>
      <c r="D223" s="13" t="s">
        <v>15</v>
      </c>
      <c r="E223" s="13"/>
      <c r="F223" s="13"/>
      <c r="G223" s="13">
        <v>0.1</v>
      </c>
      <c r="H223" s="13">
        <v>0.5</v>
      </c>
      <c r="I223" s="13">
        <f t="shared" si="23"/>
        <v>0.05</v>
      </c>
      <c r="J223" s="13"/>
      <c r="K223" s="13"/>
      <c r="L223" s="13"/>
      <c r="M223" s="13"/>
      <c r="N223" s="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3"/>
      <c r="C224" s="13"/>
      <c r="D224" s="13" t="s">
        <v>15</v>
      </c>
      <c r="E224" s="13"/>
      <c r="F224" s="13"/>
      <c r="G224" s="13">
        <v>0.1</v>
      </c>
      <c r="H224" s="13">
        <v>0.5</v>
      </c>
      <c r="I224" s="13">
        <f t="shared" si="23"/>
        <v>0.05</v>
      </c>
      <c r="J224" s="13"/>
      <c r="K224" s="13"/>
      <c r="L224" s="13"/>
      <c r="M224" s="13"/>
      <c r="N224" s="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3"/>
      <c r="C225" s="13"/>
      <c r="D225" s="13" t="s">
        <v>15</v>
      </c>
      <c r="E225" s="13"/>
      <c r="F225" s="13"/>
      <c r="G225" s="13">
        <v>0.1</v>
      </c>
      <c r="H225" s="13">
        <v>0.5</v>
      </c>
      <c r="I225" s="13">
        <f t="shared" si="23"/>
        <v>0.05</v>
      </c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3"/>
      <c r="C226" s="13"/>
      <c r="D226" s="13" t="s">
        <v>15</v>
      </c>
      <c r="E226" s="13"/>
      <c r="F226" s="13"/>
      <c r="G226" s="13">
        <v>0.1</v>
      </c>
      <c r="H226" s="13">
        <v>0.5</v>
      </c>
      <c r="I226" s="13">
        <f t="shared" si="23"/>
        <v>0.05</v>
      </c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5"/>
      <c r="D227" s="25" t="s">
        <v>14</v>
      </c>
      <c r="E227" s="25"/>
      <c r="F227" s="25"/>
      <c r="G227" s="25">
        <f>SUM(G206:G226)</f>
        <v>1.2675000000000001</v>
      </c>
      <c r="H227" s="25"/>
      <c r="I227" s="25">
        <f>SUM(I206:I226)</f>
        <v>2.7024999999999988</v>
      </c>
      <c r="J227" s="25">
        <f>I227/G227</f>
        <v>2.1321499013806697</v>
      </c>
      <c r="K227" s="25">
        <v>0.41499999999999998</v>
      </c>
      <c r="L227" s="25">
        <f>K227*I227</f>
        <v>1.1215374999999994</v>
      </c>
      <c r="M227" s="25">
        <f>G227*C206</f>
        <v>12.675000000000001</v>
      </c>
      <c r="N227" s="25">
        <f>I227*C206</f>
        <v>27.024999999999988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5" t="s">
        <v>16</v>
      </c>
      <c r="L228" s="25">
        <f>SUM(L182:L227)</f>
        <v>2.2430749999999988</v>
      </c>
      <c r="M228" s="25">
        <f>SUM(M182:M227)</f>
        <v>25.35</v>
      </c>
      <c r="N228" s="25">
        <f>SUM(N182:N227)</f>
        <v>54.049999999999976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6">
        <f>SUM(C182:C228)</f>
        <v>20</v>
      </c>
      <c r="C229" s="8" t="s">
        <v>17</v>
      </c>
      <c r="D229" s="8"/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6">
        <f>B229*8760</f>
        <v>175200</v>
      </c>
      <c r="C230" s="8" t="s">
        <v>18</v>
      </c>
      <c r="D230" s="8"/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6">
        <f>M228</f>
        <v>25.35</v>
      </c>
      <c r="C231" s="8" t="s">
        <v>19</v>
      </c>
      <c r="D231" s="8"/>
      <c r="E231" s="8"/>
      <c r="F231" s="8"/>
      <c r="G231" s="8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6">
        <f>B231/B229</f>
        <v>1.2675000000000001</v>
      </c>
      <c r="C232" s="8" t="s">
        <v>20</v>
      </c>
      <c r="D232" s="8"/>
      <c r="E232" s="8"/>
      <c r="F232" s="8"/>
      <c r="G232" s="8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6">
        <f>N228/B229</f>
        <v>2.7024999999999988</v>
      </c>
      <c r="C233" s="8" t="s">
        <v>21</v>
      </c>
      <c r="D233" s="8"/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6">
        <f>B233/B232</f>
        <v>2.1321499013806697</v>
      </c>
      <c r="C234" s="8" t="s">
        <v>22</v>
      </c>
      <c r="D234" s="8"/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6">
        <f>(B230-N228)/B230</f>
        <v>0.99969149543378999</v>
      </c>
      <c r="C235" s="8" t="s">
        <v>23</v>
      </c>
      <c r="D235" s="8"/>
      <c r="E235" s="8"/>
      <c r="F235" s="8"/>
      <c r="G235" s="8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6">
        <f>1-B235</f>
        <v>3.0850456621001054E-4</v>
      </c>
      <c r="C236" s="8" t="s">
        <v>24</v>
      </c>
      <c r="D236" s="8"/>
      <c r="E236" s="8"/>
      <c r="F236" s="8"/>
      <c r="G236" s="8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6">
        <f>L228*1000</f>
        <v>2243.0749999999989</v>
      </c>
      <c r="C237" s="8" t="s">
        <v>26</v>
      </c>
      <c r="D237" s="8"/>
      <c r="E237" s="8"/>
      <c r="F237" s="8"/>
      <c r="G237" s="8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6">
        <f>B237/B229</f>
        <v>112.15374999999995</v>
      </c>
      <c r="C238" s="11" t="s">
        <v>27</v>
      </c>
      <c r="D238" s="11"/>
      <c r="E238" s="11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6.5">
      <c r="A241" s="1"/>
      <c r="B241" s="2"/>
      <c r="C241" s="2"/>
      <c r="D241" s="2"/>
      <c r="E241" s="2"/>
      <c r="F241" s="2"/>
      <c r="G241" s="2"/>
      <c r="H241" s="1" t="s">
        <v>32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 t="s">
        <v>1</v>
      </c>
      <c r="C242" s="3" t="s">
        <v>2</v>
      </c>
      <c r="D242" s="3" t="s">
        <v>3</v>
      </c>
      <c r="E242" s="3" t="s">
        <v>4</v>
      </c>
      <c r="F242" s="3" t="s">
        <v>5</v>
      </c>
      <c r="G242" s="3" t="s">
        <v>6</v>
      </c>
      <c r="H242" s="3" t="s">
        <v>7</v>
      </c>
      <c r="I242" s="3" t="s">
        <v>8</v>
      </c>
      <c r="J242" s="3" t="s">
        <v>9</v>
      </c>
      <c r="K242" s="3" t="s">
        <v>10</v>
      </c>
      <c r="L242" s="3" t="s">
        <v>11</v>
      </c>
      <c r="M242" s="3" t="s">
        <v>12</v>
      </c>
      <c r="N242" s="3" t="s">
        <v>13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>
        <v>24</v>
      </c>
      <c r="C243" s="4">
        <v>10</v>
      </c>
      <c r="D243" s="4">
        <v>31</v>
      </c>
      <c r="E243" s="4">
        <v>0.8</v>
      </c>
      <c r="F243" s="4">
        <f>A2</f>
        <v>0.05</v>
      </c>
      <c r="G243" s="4">
        <f t="shared" ref="G243:G255" si="25">E243*F243</f>
        <v>4.0000000000000008E-2</v>
      </c>
      <c r="H243" s="4">
        <v>0.5</v>
      </c>
      <c r="I243" s="4">
        <f t="shared" ref="I243:I263" si="26">G243*H243</f>
        <v>2.0000000000000004E-2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>
        <v>33</v>
      </c>
      <c r="E244" s="4">
        <v>0.8</v>
      </c>
      <c r="F244" s="4">
        <f t="shared" ref="F244:F247" si="27">A3</f>
        <v>0.05</v>
      </c>
      <c r="G244" s="4">
        <f t="shared" si="25"/>
        <v>4.0000000000000008E-2</v>
      </c>
      <c r="H244" s="4">
        <v>0.5</v>
      </c>
      <c r="I244" s="4">
        <f t="shared" si="26"/>
        <v>2.0000000000000004E-2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>
        <v>36</v>
      </c>
      <c r="E245" s="4">
        <v>0.8</v>
      </c>
      <c r="F245" s="4">
        <f t="shared" si="27"/>
        <v>0.05</v>
      </c>
      <c r="G245" s="4">
        <f t="shared" si="25"/>
        <v>4.0000000000000008E-2</v>
      </c>
      <c r="H245" s="4">
        <v>0.5</v>
      </c>
      <c r="I245" s="4">
        <f t="shared" si="26"/>
        <v>2.0000000000000004E-2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>
        <v>39</v>
      </c>
      <c r="E246" s="4">
        <v>0.8</v>
      </c>
      <c r="F246" s="4">
        <f t="shared" si="27"/>
        <v>0.05</v>
      </c>
      <c r="G246" s="4">
        <f t="shared" si="25"/>
        <v>4.0000000000000008E-2</v>
      </c>
      <c r="H246" s="4">
        <v>0.5</v>
      </c>
      <c r="I246" s="4">
        <f t="shared" si="26"/>
        <v>2.0000000000000004E-2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41</v>
      </c>
      <c r="E247" s="4">
        <v>0.6</v>
      </c>
      <c r="F247" s="4">
        <f t="shared" si="27"/>
        <v>0.05</v>
      </c>
      <c r="G247" s="4">
        <f t="shared" si="25"/>
        <v>0.03</v>
      </c>
      <c r="H247" s="4">
        <v>0.5</v>
      </c>
      <c r="I247" s="4">
        <f t="shared" si="26"/>
        <v>1.4999999999999999E-2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32</v>
      </c>
      <c r="E248" s="4">
        <v>0.75</v>
      </c>
      <c r="F248" s="4">
        <v>0</v>
      </c>
      <c r="G248" s="4">
        <f t="shared" si="25"/>
        <v>0</v>
      </c>
      <c r="H248" s="4">
        <v>3</v>
      </c>
      <c r="I248" s="4">
        <f t="shared" si="26"/>
        <v>0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34</v>
      </c>
      <c r="E249" s="4">
        <v>0.6</v>
      </c>
      <c r="F249" s="4">
        <v>0</v>
      </c>
      <c r="G249" s="4">
        <f t="shared" si="25"/>
        <v>0</v>
      </c>
      <c r="H249" s="4">
        <v>0.5</v>
      </c>
      <c r="I249" s="4">
        <f t="shared" si="26"/>
        <v>0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35</v>
      </c>
      <c r="E250" s="4">
        <v>0.75</v>
      </c>
      <c r="F250" s="4">
        <v>0</v>
      </c>
      <c r="G250" s="4">
        <f t="shared" si="25"/>
        <v>0</v>
      </c>
      <c r="H250" s="4">
        <v>0.5</v>
      </c>
      <c r="I250" s="4">
        <f t="shared" si="26"/>
        <v>0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37</v>
      </c>
      <c r="E251" s="4">
        <v>0.75</v>
      </c>
      <c r="F251" s="4">
        <v>0</v>
      </c>
      <c r="G251" s="4">
        <f t="shared" si="25"/>
        <v>0</v>
      </c>
      <c r="H251" s="4">
        <v>0.5</v>
      </c>
      <c r="I251" s="4">
        <f t="shared" si="26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38</v>
      </c>
      <c r="E252" s="4">
        <v>0.6</v>
      </c>
      <c r="F252" s="4">
        <v>0</v>
      </c>
      <c r="G252" s="4">
        <f t="shared" si="25"/>
        <v>0</v>
      </c>
      <c r="H252" s="4">
        <v>0.5</v>
      </c>
      <c r="I252" s="4">
        <f t="shared" si="26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40</v>
      </c>
      <c r="E253" s="4">
        <v>0.75</v>
      </c>
      <c r="F253" s="4">
        <v>0</v>
      </c>
      <c r="G253" s="4">
        <f t="shared" si="25"/>
        <v>0</v>
      </c>
      <c r="H253" s="4">
        <v>0.5</v>
      </c>
      <c r="I253" s="4">
        <f t="shared" si="26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42</v>
      </c>
      <c r="E254" s="4">
        <v>0.75</v>
      </c>
      <c r="F254" s="4">
        <f>A2</f>
        <v>0.05</v>
      </c>
      <c r="G254" s="4">
        <f t="shared" si="25"/>
        <v>3.7500000000000006E-2</v>
      </c>
      <c r="H254" s="4">
        <v>3</v>
      </c>
      <c r="I254" s="4">
        <f t="shared" si="26"/>
        <v>0.11250000000000002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43</v>
      </c>
      <c r="E255" s="4">
        <v>0.6</v>
      </c>
      <c r="F255" s="4">
        <v>0</v>
      </c>
      <c r="G255" s="4">
        <f t="shared" si="25"/>
        <v>0</v>
      </c>
      <c r="H255" s="4">
        <v>0.5</v>
      </c>
      <c r="I255" s="4">
        <f t="shared" si="26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 t="s">
        <v>15</v>
      </c>
      <c r="E256" s="4"/>
      <c r="F256" s="4"/>
      <c r="G256" s="4">
        <v>0.1</v>
      </c>
      <c r="H256" s="4">
        <v>10</v>
      </c>
      <c r="I256" s="4">
        <f t="shared" si="26"/>
        <v>1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 t="s">
        <v>15</v>
      </c>
      <c r="E257" s="4"/>
      <c r="F257" s="4"/>
      <c r="G257" s="4">
        <v>0</v>
      </c>
      <c r="H257" s="4">
        <v>0</v>
      </c>
      <c r="I257" s="4">
        <f t="shared" si="26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</v>
      </c>
      <c r="H258" s="4">
        <v>0</v>
      </c>
      <c r="I258" s="4">
        <f t="shared" si="26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6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6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6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6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6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5"/>
      <c r="C264" s="5"/>
      <c r="D264" s="5" t="s">
        <v>14</v>
      </c>
      <c r="E264" s="5"/>
      <c r="F264" s="5"/>
      <c r="G264" s="5">
        <f>SUM(G243:G263)</f>
        <v>0.32750000000000001</v>
      </c>
      <c r="H264" s="5"/>
      <c r="I264" s="5">
        <f>SUM(I243:I263)</f>
        <v>1.2075</v>
      </c>
      <c r="J264" s="5">
        <f>I264/G264</f>
        <v>3.6870229007633588</v>
      </c>
      <c r="K264" s="5">
        <v>0.41499999999999998</v>
      </c>
      <c r="L264" s="5">
        <f>K264*I264</f>
        <v>0.50111249999999996</v>
      </c>
      <c r="M264" s="5">
        <f>G264*C243</f>
        <v>3.2750000000000004</v>
      </c>
      <c r="N264" s="5">
        <f>I264*C243</f>
        <v>12.074999999999999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3" t="s">
        <v>7</v>
      </c>
      <c r="I265" s="3" t="s">
        <v>8</v>
      </c>
      <c r="J265" s="3" t="s">
        <v>9</v>
      </c>
      <c r="K265" s="3" t="s">
        <v>10</v>
      </c>
      <c r="L265" s="3" t="s">
        <v>11</v>
      </c>
      <c r="M265" s="3" t="s">
        <v>12</v>
      </c>
      <c r="N265" s="3" t="s">
        <v>13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>
        <v>25</v>
      </c>
      <c r="C266" s="4">
        <v>10</v>
      </c>
      <c r="D266" s="4">
        <v>31</v>
      </c>
      <c r="E266" s="4">
        <v>0.8</v>
      </c>
      <c r="F266" s="4">
        <f>A2</f>
        <v>0.05</v>
      </c>
      <c r="G266" s="4">
        <f t="shared" ref="G266:G278" si="28">E266*F266</f>
        <v>4.0000000000000008E-2</v>
      </c>
      <c r="H266" s="4">
        <v>0.5</v>
      </c>
      <c r="I266" s="4">
        <f t="shared" ref="I266:I271" si="29">G266*H266</f>
        <v>2.0000000000000004E-2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>
        <v>33</v>
      </c>
      <c r="E267" s="4">
        <v>0.8</v>
      </c>
      <c r="F267" s="4">
        <f t="shared" ref="F267:F270" si="30">A3</f>
        <v>0.05</v>
      </c>
      <c r="G267" s="4">
        <f t="shared" si="28"/>
        <v>4.0000000000000008E-2</v>
      </c>
      <c r="H267" s="4">
        <v>0.5</v>
      </c>
      <c r="I267" s="4">
        <f t="shared" si="29"/>
        <v>2.0000000000000004E-2</v>
      </c>
      <c r="J267" s="4"/>
      <c r="K267" s="4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>
        <v>36</v>
      </c>
      <c r="E268" s="4">
        <v>0.8</v>
      </c>
      <c r="F268" s="4">
        <f t="shared" si="30"/>
        <v>0.05</v>
      </c>
      <c r="G268" s="4">
        <f t="shared" si="28"/>
        <v>4.0000000000000008E-2</v>
      </c>
      <c r="H268" s="4">
        <v>0.5</v>
      </c>
      <c r="I268" s="4">
        <f t="shared" si="29"/>
        <v>2.0000000000000004E-2</v>
      </c>
      <c r="J268" s="4"/>
      <c r="K268" s="4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>
        <v>39</v>
      </c>
      <c r="E269" s="4">
        <v>0.8</v>
      </c>
      <c r="F269" s="4">
        <f t="shared" si="30"/>
        <v>0.05</v>
      </c>
      <c r="G269" s="4">
        <f t="shared" si="28"/>
        <v>4.0000000000000008E-2</v>
      </c>
      <c r="H269" s="4">
        <v>0.5</v>
      </c>
      <c r="I269" s="4">
        <f t="shared" si="29"/>
        <v>2.0000000000000004E-2</v>
      </c>
      <c r="J269" s="4"/>
      <c r="K269" s="4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>
        <v>41</v>
      </c>
      <c r="E270" s="4">
        <v>0.6</v>
      </c>
      <c r="F270" s="4">
        <f t="shared" si="30"/>
        <v>0.05</v>
      </c>
      <c r="G270" s="4">
        <f t="shared" si="28"/>
        <v>0.03</v>
      </c>
      <c r="H270" s="4">
        <v>0.5</v>
      </c>
      <c r="I270" s="4">
        <f t="shared" si="29"/>
        <v>1.4999999999999999E-2</v>
      </c>
      <c r="J270" s="4"/>
      <c r="K270" s="4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>
        <v>32</v>
      </c>
      <c r="E271" s="4">
        <v>0.75</v>
      </c>
      <c r="F271" s="4">
        <v>0</v>
      </c>
      <c r="G271" s="4">
        <f t="shared" si="28"/>
        <v>0</v>
      </c>
      <c r="H271" s="4">
        <v>3</v>
      </c>
      <c r="I271" s="4">
        <f t="shared" si="29"/>
        <v>0</v>
      </c>
      <c r="J271" s="4"/>
      <c r="K271" s="4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>
        <v>34</v>
      </c>
      <c r="E272" s="4">
        <v>0.6</v>
      </c>
      <c r="F272" s="4">
        <v>0</v>
      </c>
      <c r="G272" s="4">
        <f t="shared" si="28"/>
        <v>0</v>
      </c>
      <c r="H272" s="4">
        <v>0.5</v>
      </c>
      <c r="I272" s="4"/>
      <c r="J272" s="4"/>
      <c r="K272" s="4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>
        <v>35</v>
      </c>
      <c r="E273" s="4">
        <v>0.75</v>
      </c>
      <c r="F273" s="4">
        <v>0</v>
      </c>
      <c r="G273" s="4">
        <f t="shared" si="28"/>
        <v>0</v>
      </c>
      <c r="H273" s="4">
        <v>0.5</v>
      </c>
      <c r="I273" s="4">
        <f t="shared" ref="I273:I286" si="31">G273*H273</f>
        <v>0</v>
      </c>
      <c r="J273" s="4"/>
      <c r="K273" s="4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>
        <v>37</v>
      </c>
      <c r="E274" s="4">
        <v>0.75</v>
      </c>
      <c r="F274" s="4">
        <v>0</v>
      </c>
      <c r="G274" s="4">
        <f t="shared" si="28"/>
        <v>0</v>
      </c>
      <c r="H274" s="4">
        <v>0.5</v>
      </c>
      <c r="I274" s="4">
        <f t="shared" si="31"/>
        <v>0</v>
      </c>
      <c r="J274" s="4"/>
      <c r="K274" s="4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>
        <v>38</v>
      </c>
      <c r="E275" s="4">
        <v>0.6</v>
      </c>
      <c r="F275" s="4">
        <v>0</v>
      </c>
      <c r="G275" s="4">
        <f t="shared" si="28"/>
        <v>0</v>
      </c>
      <c r="H275" s="4">
        <v>0.5</v>
      </c>
      <c r="I275" s="4">
        <f t="shared" si="31"/>
        <v>0</v>
      </c>
      <c r="J275" s="4"/>
      <c r="K275" s="4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>
        <v>40</v>
      </c>
      <c r="E276" s="4">
        <v>0.75</v>
      </c>
      <c r="F276" s="4">
        <v>0</v>
      </c>
      <c r="G276" s="4">
        <f t="shared" si="28"/>
        <v>0</v>
      </c>
      <c r="H276" s="4">
        <v>0.5</v>
      </c>
      <c r="I276" s="4">
        <f t="shared" si="31"/>
        <v>0</v>
      </c>
      <c r="J276" s="4"/>
      <c r="K276" s="4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>
        <v>42</v>
      </c>
      <c r="E277" s="4">
        <v>0.75</v>
      </c>
      <c r="F277" s="4">
        <v>0</v>
      </c>
      <c r="G277" s="4">
        <f t="shared" si="28"/>
        <v>0</v>
      </c>
      <c r="H277" s="4">
        <v>0.5</v>
      </c>
      <c r="I277" s="4">
        <f t="shared" si="31"/>
        <v>0</v>
      </c>
      <c r="J277" s="4"/>
      <c r="K277" s="4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>
        <v>43</v>
      </c>
      <c r="E278" s="4">
        <v>0.6</v>
      </c>
      <c r="F278" s="4">
        <f>A2</f>
        <v>0.05</v>
      </c>
      <c r="G278" s="4">
        <f t="shared" si="28"/>
        <v>0.03</v>
      </c>
      <c r="H278" s="4">
        <v>3</v>
      </c>
      <c r="I278" s="4">
        <f t="shared" si="31"/>
        <v>0.09</v>
      </c>
      <c r="J278" s="4"/>
      <c r="K278" s="4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 t="s">
        <v>15</v>
      </c>
      <c r="E279" s="4"/>
      <c r="F279" s="4"/>
      <c r="G279" s="4">
        <v>0.1</v>
      </c>
      <c r="H279" s="4">
        <v>10</v>
      </c>
      <c r="I279" s="4">
        <f t="shared" si="31"/>
        <v>1</v>
      </c>
      <c r="J279" s="4"/>
      <c r="K279" s="4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 t="s">
        <v>15</v>
      </c>
      <c r="E280" s="4"/>
      <c r="F280" s="4"/>
      <c r="G280" s="4">
        <v>0</v>
      </c>
      <c r="H280" s="4">
        <v>0</v>
      </c>
      <c r="I280" s="4">
        <f t="shared" si="31"/>
        <v>0</v>
      </c>
      <c r="J280" s="4"/>
      <c r="K280" s="4" t="s">
        <v>25</v>
      </c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 t="s">
        <v>15</v>
      </c>
      <c r="E281" s="4"/>
      <c r="F281" s="4"/>
      <c r="G281" s="4">
        <v>0</v>
      </c>
      <c r="H281" s="4">
        <v>0</v>
      </c>
      <c r="I281" s="4">
        <f t="shared" si="31"/>
        <v>0</v>
      </c>
      <c r="J281" s="4"/>
      <c r="K281" s="4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 t="s">
        <v>15</v>
      </c>
      <c r="E282" s="4"/>
      <c r="F282" s="4"/>
      <c r="G282" s="4">
        <v>0</v>
      </c>
      <c r="H282" s="4">
        <v>0</v>
      </c>
      <c r="I282" s="4">
        <f t="shared" si="31"/>
        <v>0</v>
      </c>
      <c r="J282" s="4"/>
      <c r="K282" s="4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 t="s">
        <v>15</v>
      </c>
      <c r="E283" s="4"/>
      <c r="F283" s="4"/>
      <c r="G283" s="4">
        <v>0</v>
      </c>
      <c r="H283" s="4">
        <v>0</v>
      </c>
      <c r="I283" s="4">
        <f t="shared" si="31"/>
        <v>0</v>
      </c>
      <c r="J283" s="4"/>
      <c r="K283" s="4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 t="s">
        <v>15</v>
      </c>
      <c r="E284" s="4"/>
      <c r="F284" s="4"/>
      <c r="G284" s="4">
        <v>0</v>
      </c>
      <c r="H284" s="4">
        <v>0</v>
      </c>
      <c r="I284" s="4">
        <f t="shared" si="31"/>
        <v>0</v>
      </c>
      <c r="J284" s="4"/>
      <c r="K284" s="4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 t="s">
        <v>15</v>
      </c>
      <c r="E285" s="4"/>
      <c r="F285" s="4"/>
      <c r="G285" s="4">
        <v>0</v>
      </c>
      <c r="H285" s="4">
        <v>0</v>
      </c>
      <c r="I285" s="4">
        <f t="shared" si="31"/>
        <v>0</v>
      </c>
      <c r="J285" s="4"/>
      <c r="K285" s="4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 t="s">
        <v>15</v>
      </c>
      <c r="E286" s="4"/>
      <c r="F286" s="4"/>
      <c r="G286" s="4">
        <v>0</v>
      </c>
      <c r="H286" s="4">
        <v>0</v>
      </c>
      <c r="I286" s="4">
        <f t="shared" si="31"/>
        <v>0</v>
      </c>
      <c r="J286" s="4"/>
      <c r="K286" s="4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5"/>
      <c r="C287" s="5"/>
      <c r="D287" s="5" t="s">
        <v>14</v>
      </c>
      <c r="E287" s="5"/>
      <c r="F287" s="5"/>
      <c r="G287" s="5">
        <f>SUM(G266:G286)</f>
        <v>0.32000000000000006</v>
      </c>
      <c r="H287" s="5"/>
      <c r="I287" s="5">
        <f>SUM(I266:I286)</f>
        <v>1.1850000000000001</v>
      </c>
      <c r="J287" s="5">
        <f>I287/G287</f>
        <v>3.7031249999999996</v>
      </c>
      <c r="K287" s="5">
        <v>0.41499999999999998</v>
      </c>
      <c r="L287" s="5">
        <f>K287*I287</f>
        <v>0.49177500000000002</v>
      </c>
      <c r="M287" s="5">
        <f>G287*C266</f>
        <v>3.2000000000000006</v>
      </c>
      <c r="N287" s="5">
        <f>I287*C266</f>
        <v>11.850000000000001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 t="s">
        <v>16</v>
      </c>
      <c r="L288" s="5">
        <f>SUM(L242:L287)</f>
        <v>0.99288749999999992</v>
      </c>
      <c r="M288" s="5">
        <f>SUM(M242:M287)</f>
        <v>6.4750000000000014</v>
      </c>
      <c r="N288" s="5">
        <f>SUM(N242:N287)</f>
        <v>23.925000000000001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6">
        <f>SUM(C242:C288)</f>
        <v>20</v>
      </c>
      <c r="C289" s="8" t="s">
        <v>17</v>
      </c>
      <c r="D289" s="8"/>
      <c r="E289" s="8"/>
      <c r="F289" s="8"/>
      <c r="G289" s="8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6">
        <f>B289*8760</f>
        <v>175200</v>
      </c>
      <c r="C290" s="8" t="s">
        <v>18</v>
      </c>
      <c r="D290" s="8"/>
      <c r="E290" s="8"/>
      <c r="F290" s="8"/>
      <c r="G290" s="8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6">
        <f>M288</f>
        <v>6.4750000000000014</v>
      </c>
      <c r="C291" s="8" t="s">
        <v>19</v>
      </c>
      <c r="D291" s="8"/>
      <c r="E291" s="8"/>
      <c r="F291" s="8"/>
      <c r="G291" s="8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6">
        <f>B291/B289</f>
        <v>0.32375000000000009</v>
      </c>
      <c r="C292" s="8" t="s">
        <v>20</v>
      </c>
      <c r="D292" s="8"/>
      <c r="E292" s="8"/>
      <c r="F292" s="8"/>
      <c r="G292" s="8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6">
        <f>N288/B289</f>
        <v>1.19625</v>
      </c>
      <c r="C293" s="8" t="s">
        <v>21</v>
      </c>
      <c r="D293" s="8"/>
      <c r="E293" s="8"/>
      <c r="F293" s="8"/>
      <c r="G293" s="8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6">
        <f>B293/B292</f>
        <v>3.694980694980694</v>
      </c>
      <c r="C294" s="8" t="s">
        <v>22</v>
      </c>
      <c r="D294" s="8"/>
      <c r="E294" s="8"/>
      <c r="F294" s="8"/>
      <c r="G294" s="8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6">
        <f>(B290-N288)/B290</f>
        <v>0.99986344178082198</v>
      </c>
      <c r="C295" s="8" t="s">
        <v>23</v>
      </c>
      <c r="D295" s="8"/>
      <c r="E295" s="8"/>
      <c r="F295" s="8"/>
      <c r="G295" s="8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6">
        <f>1-B295</f>
        <v>1.3655821917801791E-4</v>
      </c>
      <c r="C296" s="8" t="s">
        <v>24</v>
      </c>
      <c r="D296" s="8"/>
      <c r="E296" s="8"/>
      <c r="F296" s="8"/>
      <c r="G296" s="8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6">
        <f>L288*1000</f>
        <v>992.88749999999993</v>
      </c>
      <c r="C297" s="8" t="s">
        <v>26</v>
      </c>
      <c r="D297" s="8"/>
      <c r="E297" s="8"/>
      <c r="F297" s="8"/>
      <c r="G297" s="8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6">
        <f>B297/B289</f>
        <v>49.644374999999997</v>
      </c>
      <c r="C298" s="11" t="s">
        <v>27</v>
      </c>
      <c r="D298" s="11"/>
      <c r="E298" s="11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6.5">
      <c r="A301" s="1"/>
      <c r="B301" s="2"/>
      <c r="C301" s="2"/>
      <c r="D301" s="2"/>
      <c r="E301" s="2"/>
      <c r="F301" s="2"/>
      <c r="G301" s="2"/>
      <c r="H301" s="1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 t="s">
        <v>1</v>
      </c>
      <c r="C302" s="3" t="s">
        <v>2</v>
      </c>
      <c r="D302" s="3" t="s">
        <v>3</v>
      </c>
      <c r="E302" s="3" t="s">
        <v>4</v>
      </c>
      <c r="F302" s="3" t="s">
        <v>5</v>
      </c>
      <c r="G302" s="3" t="s">
        <v>6</v>
      </c>
      <c r="H302" s="3" t="s">
        <v>7</v>
      </c>
      <c r="I302" s="3" t="s">
        <v>8</v>
      </c>
      <c r="J302" s="3" t="s">
        <v>9</v>
      </c>
      <c r="K302" s="3" t="s">
        <v>10</v>
      </c>
      <c r="L302" s="3" t="s">
        <v>11</v>
      </c>
      <c r="M302" s="3" t="s">
        <v>12</v>
      </c>
      <c r="N302" s="3" t="s">
        <v>13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>
        <v>24</v>
      </c>
      <c r="C303" s="13">
        <v>10</v>
      </c>
      <c r="D303" s="13">
        <v>31</v>
      </c>
      <c r="E303" s="13">
        <v>0.8</v>
      </c>
      <c r="F303" s="13">
        <f>A2</f>
        <v>0.05</v>
      </c>
      <c r="G303" s="13">
        <f t="shared" ref="G303:G315" si="32">E303*F303</f>
        <v>4.0000000000000008E-2</v>
      </c>
      <c r="H303" s="13">
        <v>3</v>
      </c>
      <c r="I303" s="13">
        <f t="shared" ref="I303:I323" si="33">G303*H303</f>
        <v>0.12000000000000002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33</v>
      </c>
      <c r="E304" s="13">
        <v>0.8</v>
      </c>
      <c r="F304" s="13">
        <f t="shared" ref="F304:F315" si="34">A3</f>
        <v>0.05</v>
      </c>
      <c r="G304" s="13">
        <f t="shared" si="32"/>
        <v>4.0000000000000008E-2</v>
      </c>
      <c r="H304" s="13">
        <v>3</v>
      </c>
      <c r="I304" s="13">
        <f t="shared" si="33"/>
        <v>0.12000000000000002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36</v>
      </c>
      <c r="E305" s="13">
        <v>0.8</v>
      </c>
      <c r="F305" s="13">
        <f t="shared" si="34"/>
        <v>0.05</v>
      </c>
      <c r="G305" s="13">
        <f t="shared" si="32"/>
        <v>4.0000000000000008E-2</v>
      </c>
      <c r="H305" s="13">
        <v>3</v>
      </c>
      <c r="I305" s="13">
        <f t="shared" si="33"/>
        <v>0.12000000000000002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39</v>
      </c>
      <c r="E306" s="13">
        <v>0.8</v>
      </c>
      <c r="F306" s="13">
        <f t="shared" si="34"/>
        <v>0.05</v>
      </c>
      <c r="G306" s="13">
        <f t="shared" si="32"/>
        <v>4.0000000000000008E-2</v>
      </c>
      <c r="H306" s="13">
        <v>3</v>
      </c>
      <c r="I306" s="13">
        <f t="shared" si="33"/>
        <v>0.12000000000000002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41</v>
      </c>
      <c r="E307" s="13">
        <v>0.6</v>
      </c>
      <c r="F307" s="13">
        <f t="shared" si="34"/>
        <v>0.05</v>
      </c>
      <c r="G307" s="13">
        <f t="shared" si="32"/>
        <v>0.03</v>
      </c>
      <c r="H307" s="13">
        <v>3</v>
      </c>
      <c r="I307" s="13">
        <f t="shared" si="33"/>
        <v>0.09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32</v>
      </c>
      <c r="E308" s="13">
        <v>0.75</v>
      </c>
      <c r="F308" s="13">
        <f t="shared" si="34"/>
        <v>0.05</v>
      </c>
      <c r="G308" s="13">
        <f t="shared" si="32"/>
        <v>3.7500000000000006E-2</v>
      </c>
      <c r="H308" s="13">
        <v>3</v>
      </c>
      <c r="I308" s="13">
        <f t="shared" si="33"/>
        <v>0.11250000000000002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34</v>
      </c>
      <c r="E309" s="13">
        <v>0.6</v>
      </c>
      <c r="F309" s="13">
        <f t="shared" si="34"/>
        <v>0.05</v>
      </c>
      <c r="G309" s="13">
        <f t="shared" si="32"/>
        <v>0.03</v>
      </c>
      <c r="H309" s="13">
        <v>3</v>
      </c>
      <c r="I309" s="13">
        <f t="shared" si="33"/>
        <v>0.09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35</v>
      </c>
      <c r="E310" s="13">
        <v>0.75</v>
      </c>
      <c r="F310" s="13">
        <f t="shared" si="34"/>
        <v>0.05</v>
      </c>
      <c r="G310" s="13">
        <f t="shared" si="32"/>
        <v>3.7500000000000006E-2</v>
      </c>
      <c r="H310" s="13">
        <v>3</v>
      </c>
      <c r="I310" s="13">
        <f t="shared" si="33"/>
        <v>0.11250000000000002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37</v>
      </c>
      <c r="E311" s="13">
        <v>0.75</v>
      </c>
      <c r="F311" s="13">
        <f t="shared" si="34"/>
        <v>0.05</v>
      </c>
      <c r="G311" s="13">
        <f t="shared" si="32"/>
        <v>3.7500000000000006E-2</v>
      </c>
      <c r="H311" s="13">
        <v>3</v>
      </c>
      <c r="I311" s="13">
        <f t="shared" si="33"/>
        <v>0.11250000000000002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38</v>
      </c>
      <c r="E312" s="13">
        <v>0.6</v>
      </c>
      <c r="F312" s="13">
        <f t="shared" si="34"/>
        <v>0.05</v>
      </c>
      <c r="G312" s="13">
        <f t="shared" si="32"/>
        <v>0.03</v>
      </c>
      <c r="H312" s="13">
        <v>3</v>
      </c>
      <c r="I312" s="13">
        <f t="shared" si="33"/>
        <v>0.09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40</v>
      </c>
      <c r="E313" s="13">
        <v>0.75</v>
      </c>
      <c r="F313" s="13">
        <f t="shared" si="34"/>
        <v>0.05</v>
      </c>
      <c r="G313" s="13">
        <f t="shared" si="32"/>
        <v>3.7500000000000006E-2</v>
      </c>
      <c r="H313" s="13">
        <v>3</v>
      </c>
      <c r="I313" s="13">
        <f t="shared" si="33"/>
        <v>0.11250000000000002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42</v>
      </c>
      <c r="E314" s="13">
        <v>0.75</v>
      </c>
      <c r="F314" s="13">
        <f t="shared" si="34"/>
        <v>0.05</v>
      </c>
      <c r="G314" s="13">
        <f t="shared" si="32"/>
        <v>3.7500000000000006E-2</v>
      </c>
      <c r="H314" s="13">
        <v>3</v>
      </c>
      <c r="I314" s="13">
        <f t="shared" si="33"/>
        <v>0.11250000000000002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43</v>
      </c>
      <c r="E315" s="13">
        <v>0.6</v>
      </c>
      <c r="F315" s="13">
        <f t="shared" si="34"/>
        <v>0.05</v>
      </c>
      <c r="G315" s="13">
        <f t="shared" si="32"/>
        <v>0.03</v>
      </c>
      <c r="H315" s="13">
        <v>3</v>
      </c>
      <c r="I315" s="13">
        <f t="shared" si="33"/>
        <v>0.09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3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3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3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3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3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3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3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3"/>
      <c r="C323" s="13"/>
      <c r="D323" s="13" t="s">
        <v>15</v>
      </c>
      <c r="E323" s="13"/>
      <c r="F323" s="13"/>
      <c r="G323" s="13">
        <v>0.1</v>
      </c>
      <c r="H323" s="13">
        <v>10</v>
      </c>
      <c r="I323" s="13">
        <f t="shared" si="33"/>
        <v>1</v>
      </c>
      <c r="J323" s="13"/>
      <c r="K323" s="13"/>
      <c r="L323" s="13"/>
      <c r="M323" s="13"/>
      <c r="N323" s="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5"/>
      <c r="C324" s="5"/>
      <c r="D324" s="5" t="s">
        <v>14</v>
      </c>
      <c r="E324" s="5"/>
      <c r="F324" s="5"/>
      <c r="G324" s="5">
        <f>SUM(G303:G323)</f>
        <v>1.2675000000000001</v>
      </c>
      <c r="H324" s="5"/>
      <c r="I324" s="5">
        <f>SUM(I303:I323)</f>
        <v>9.4024999999999999</v>
      </c>
      <c r="J324" s="5">
        <f>I324/G324</f>
        <v>7.4181459566074945</v>
      </c>
      <c r="K324" s="5">
        <v>0.41499999999999998</v>
      </c>
      <c r="L324" s="5">
        <f>K324*I324</f>
        <v>3.9020374999999996</v>
      </c>
      <c r="M324" s="5">
        <f>G324*C303</f>
        <v>12.675000000000001</v>
      </c>
      <c r="N324" s="5">
        <f>I324*C303</f>
        <v>94.025000000000006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 t="s">
        <v>11</v>
      </c>
      <c r="M325" s="3" t="s">
        <v>12</v>
      </c>
      <c r="N325" s="3" t="s">
        <v>13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3">
        <v>25</v>
      </c>
      <c r="C326" s="13">
        <v>10</v>
      </c>
      <c r="D326" s="13">
        <v>31</v>
      </c>
      <c r="E326" s="13">
        <v>0.8</v>
      </c>
      <c r="F326" s="13">
        <f>A2</f>
        <v>0.05</v>
      </c>
      <c r="G326" s="13">
        <f t="shared" ref="G326:G338" si="35">E326*F326</f>
        <v>4.0000000000000008E-2</v>
      </c>
      <c r="H326" s="13">
        <v>3</v>
      </c>
      <c r="I326" s="13">
        <f t="shared" ref="I326:I346" si="36">G326*H326</f>
        <v>0.12000000000000002</v>
      </c>
      <c r="J326" s="13"/>
      <c r="K326" s="13"/>
      <c r="L326" s="13"/>
      <c r="M326" s="13"/>
      <c r="N326" s="1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3"/>
      <c r="C327" s="13"/>
      <c r="D327" s="13">
        <v>33</v>
      </c>
      <c r="E327" s="13">
        <v>0.8</v>
      </c>
      <c r="F327" s="13">
        <f t="shared" ref="F327:F338" si="37">A3</f>
        <v>0.05</v>
      </c>
      <c r="G327" s="13">
        <f t="shared" si="35"/>
        <v>4.0000000000000008E-2</v>
      </c>
      <c r="H327" s="13">
        <v>3</v>
      </c>
      <c r="I327" s="13">
        <f t="shared" si="36"/>
        <v>0.12000000000000002</v>
      </c>
      <c r="J327" s="13"/>
      <c r="K327" s="13"/>
      <c r="L327" s="13"/>
      <c r="M327" s="13"/>
      <c r="N327" s="1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3"/>
      <c r="C328" s="13"/>
      <c r="D328" s="13">
        <v>36</v>
      </c>
      <c r="E328" s="13">
        <v>0.8</v>
      </c>
      <c r="F328" s="13">
        <f t="shared" si="37"/>
        <v>0.05</v>
      </c>
      <c r="G328" s="13">
        <f t="shared" si="35"/>
        <v>4.0000000000000008E-2</v>
      </c>
      <c r="H328" s="13">
        <v>3</v>
      </c>
      <c r="I328" s="13">
        <f t="shared" si="36"/>
        <v>0.12000000000000002</v>
      </c>
      <c r="J328" s="13"/>
      <c r="K328" s="13"/>
      <c r="L328" s="13"/>
      <c r="M328" s="13"/>
      <c r="N328" s="1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3"/>
      <c r="C329" s="13"/>
      <c r="D329" s="13">
        <v>39</v>
      </c>
      <c r="E329" s="13">
        <v>0.8</v>
      </c>
      <c r="F329" s="13">
        <f t="shared" si="37"/>
        <v>0.05</v>
      </c>
      <c r="G329" s="13">
        <f t="shared" si="35"/>
        <v>4.0000000000000008E-2</v>
      </c>
      <c r="H329" s="13">
        <v>3</v>
      </c>
      <c r="I329" s="13">
        <f t="shared" si="36"/>
        <v>0.12000000000000002</v>
      </c>
      <c r="J329" s="13"/>
      <c r="K329" s="13"/>
      <c r="L329" s="13"/>
      <c r="M329" s="13"/>
      <c r="N329" s="1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3"/>
      <c r="C330" s="13"/>
      <c r="D330" s="13">
        <v>41</v>
      </c>
      <c r="E330" s="13">
        <v>0.6</v>
      </c>
      <c r="F330" s="13">
        <f t="shared" si="37"/>
        <v>0.05</v>
      </c>
      <c r="G330" s="13">
        <f t="shared" si="35"/>
        <v>0.03</v>
      </c>
      <c r="H330" s="13">
        <v>3</v>
      </c>
      <c r="I330" s="13">
        <f t="shared" si="36"/>
        <v>0.09</v>
      </c>
      <c r="J330" s="13"/>
      <c r="K330" s="13"/>
      <c r="L330" s="13"/>
      <c r="M330" s="13"/>
      <c r="N330" s="1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3"/>
      <c r="C331" s="13"/>
      <c r="D331" s="13">
        <v>32</v>
      </c>
      <c r="E331" s="13">
        <v>0.75</v>
      </c>
      <c r="F331" s="13">
        <f t="shared" si="37"/>
        <v>0.05</v>
      </c>
      <c r="G331" s="13">
        <f t="shared" si="35"/>
        <v>3.7500000000000006E-2</v>
      </c>
      <c r="H331" s="13">
        <v>3</v>
      </c>
      <c r="I331" s="13">
        <f t="shared" si="36"/>
        <v>0.11250000000000002</v>
      </c>
      <c r="J331" s="13"/>
      <c r="K331" s="13"/>
      <c r="L331" s="13"/>
      <c r="M331" s="13"/>
      <c r="N331" s="1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3"/>
      <c r="C332" s="13"/>
      <c r="D332" s="13">
        <v>34</v>
      </c>
      <c r="E332" s="13">
        <v>0.6</v>
      </c>
      <c r="F332" s="13">
        <f t="shared" si="37"/>
        <v>0.05</v>
      </c>
      <c r="G332" s="13">
        <f t="shared" si="35"/>
        <v>0.03</v>
      </c>
      <c r="H332" s="13">
        <v>3</v>
      </c>
      <c r="I332" s="13">
        <f t="shared" si="36"/>
        <v>0.09</v>
      </c>
      <c r="J332" s="13"/>
      <c r="K332" s="13"/>
      <c r="L332" s="13"/>
      <c r="M332" s="13"/>
      <c r="N332" s="1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3"/>
      <c r="C333" s="13"/>
      <c r="D333" s="13">
        <v>35</v>
      </c>
      <c r="E333" s="13">
        <v>0.75</v>
      </c>
      <c r="F333" s="13">
        <f t="shared" si="37"/>
        <v>0.05</v>
      </c>
      <c r="G333" s="13">
        <f t="shared" si="35"/>
        <v>3.7500000000000006E-2</v>
      </c>
      <c r="H333" s="13">
        <v>3</v>
      </c>
      <c r="I333" s="13">
        <f t="shared" si="36"/>
        <v>0.11250000000000002</v>
      </c>
      <c r="J333" s="13"/>
      <c r="K333" s="13"/>
      <c r="L333" s="13"/>
      <c r="M333" s="13"/>
      <c r="N333" s="1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3"/>
      <c r="C334" s="13"/>
      <c r="D334" s="13">
        <v>37</v>
      </c>
      <c r="E334" s="13">
        <v>0.75</v>
      </c>
      <c r="F334" s="13">
        <f t="shared" si="37"/>
        <v>0.05</v>
      </c>
      <c r="G334" s="13">
        <f t="shared" si="35"/>
        <v>3.7500000000000006E-2</v>
      </c>
      <c r="H334" s="13">
        <v>3</v>
      </c>
      <c r="I334" s="13">
        <f t="shared" si="36"/>
        <v>0.11250000000000002</v>
      </c>
      <c r="J334" s="13"/>
      <c r="K334" s="13"/>
      <c r="L334" s="13"/>
      <c r="M334" s="13"/>
      <c r="N334" s="1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3"/>
      <c r="C335" s="13"/>
      <c r="D335" s="13">
        <v>38</v>
      </c>
      <c r="E335" s="13">
        <v>0.6</v>
      </c>
      <c r="F335" s="13">
        <f t="shared" si="37"/>
        <v>0.05</v>
      </c>
      <c r="G335" s="13">
        <f t="shared" si="35"/>
        <v>0.03</v>
      </c>
      <c r="H335" s="13">
        <v>3</v>
      </c>
      <c r="I335" s="13">
        <f t="shared" si="36"/>
        <v>0.09</v>
      </c>
      <c r="J335" s="13"/>
      <c r="K335" s="13"/>
      <c r="L335" s="13"/>
      <c r="M335" s="13"/>
      <c r="N335" s="1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3"/>
      <c r="C336" s="13"/>
      <c r="D336" s="13">
        <v>40</v>
      </c>
      <c r="E336" s="13">
        <v>0.75</v>
      </c>
      <c r="F336" s="13">
        <f t="shared" si="37"/>
        <v>0.05</v>
      </c>
      <c r="G336" s="13">
        <f t="shared" si="35"/>
        <v>3.7500000000000006E-2</v>
      </c>
      <c r="H336" s="13">
        <v>3</v>
      </c>
      <c r="I336" s="13">
        <f t="shared" si="36"/>
        <v>0.11250000000000002</v>
      </c>
      <c r="J336" s="13"/>
      <c r="K336" s="13"/>
      <c r="L336" s="13"/>
      <c r="M336" s="13"/>
      <c r="N336" s="1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3"/>
      <c r="C337" s="13"/>
      <c r="D337" s="13">
        <v>42</v>
      </c>
      <c r="E337" s="13">
        <v>0.75</v>
      </c>
      <c r="F337" s="13">
        <f t="shared" si="37"/>
        <v>0.05</v>
      </c>
      <c r="G337" s="13">
        <f t="shared" si="35"/>
        <v>3.7500000000000006E-2</v>
      </c>
      <c r="H337" s="13">
        <v>3</v>
      </c>
      <c r="I337" s="13">
        <f t="shared" si="36"/>
        <v>0.11250000000000002</v>
      </c>
      <c r="J337" s="13"/>
      <c r="K337" s="13"/>
      <c r="L337" s="13"/>
      <c r="M337" s="13"/>
      <c r="N337" s="1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3"/>
      <c r="C338" s="13"/>
      <c r="D338" s="13">
        <v>43</v>
      </c>
      <c r="E338" s="13">
        <v>0.6</v>
      </c>
      <c r="F338" s="13">
        <f t="shared" si="37"/>
        <v>0.05</v>
      </c>
      <c r="G338" s="13">
        <f t="shared" si="35"/>
        <v>0.03</v>
      </c>
      <c r="H338" s="13">
        <v>3</v>
      </c>
      <c r="I338" s="13">
        <f t="shared" si="36"/>
        <v>0.09</v>
      </c>
      <c r="J338" s="13"/>
      <c r="K338" s="13"/>
      <c r="L338" s="13"/>
      <c r="M338" s="13"/>
      <c r="N338" s="1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3"/>
      <c r="C339" s="13"/>
      <c r="D339" s="13" t="s">
        <v>15</v>
      </c>
      <c r="E339" s="13"/>
      <c r="F339" s="13"/>
      <c r="G339" s="13">
        <v>0.1</v>
      </c>
      <c r="H339" s="13">
        <v>10</v>
      </c>
      <c r="I339" s="13">
        <f t="shared" si="36"/>
        <v>1</v>
      </c>
      <c r="J339" s="13"/>
      <c r="K339" s="13"/>
      <c r="L339" s="13"/>
      <c r="M339" s="13"/>
      <c r="N339" s="1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3"/>
      <c r="C340" s="13"/>
      <c r="D340" s="13" t="s">
        <v>15</v>
      </c>
      <c r="E340" s="13"/>
      <c r="F340" s="13"/>
      <c r="G340" s="13">
        <v>0.1</v>
      </c>
      <c r="H340" s="13">
        <v>10</v>
      </c>
      <c r="I340" s="13">
        <f t="shared" si="36"/>
        <v>1</v>
      </c>
      <c r="J340" s="13"/>
      <c r="K340" s="13" t="s">
        <v>25</v>
      </c>
      <c r="L340" s="13"/>
      <c r="M340" s="13"/>
      <c r="N340" s="1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3"/>
      <c r="C341" s="13"/>
      <c r="D341" s="13" t="s">
        <v>15</v>
      </c>
      <c r="E341" s="13"/>
      <c r="F341" s="13"/>
      <c r="G341" s="13">
        <v>0.1</v>
      </c>
      <c r="H341" s="13">
        <v>10</v>
      </c>
      <c r="I341" s="13">
        <f t="shared" si="36"/>
        <v>1</v>
      </c>
      <c r="J341" s="13"/>
      <c r="K341" s="13"/>
      <c r="L341" s="13"/>
      <c r="M341" s="13"/>
      <c r="N341" s="1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3"/>
      <c r="C342" s="13"/>
      <c r="D342" s="13" t="s">
        <v>15</v>
      </c>
      <c r="E342" s="13"/>
      <c r="F342" s="13"/>
      <c r="G342" s="13">
        <v>0.1</v>
      </c>
      <c r="H342" s="13">
        <v>10</v>
      </c>
      <c r="I342" s="13">
        <f t="shared" si="36"/>
        <v>1</v>
      </c>
      <c r="J342" s="13"/>
      <c r="K342" s="13"/>
      <c r="L342" s="13"/>
      <c r="M342" s="13"/>
      <c r="N342" s="1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3"/>
      <c r="C343" s="13"/>
      <c r="D343" s="13" t="s">
        <v>15</v>
      </c>
      <c r="E343" s="13"/>
      <c r="F343" s="13"/>
      <c r="G343" s="13">
        <v>0.1</v>
      </c>
      <c r="H343" s="13">
        <v>10</v>
      </c>
      <c r="I343" s="13">
        <f t="shared" si="36"/>
        <v>1</v>
      </c>
      <c r="J343" s="13"/>
      <c r="K343" s="13"/>
      <c r="L343" s="13"/>
      <c r="M343" s="13"/>
      <c r="N343" s="1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3"/>
      <c r="C344" s="13"/>
      <c r="D344" s="13" t="s">
        <v>15</v>
      </c>
      <c r="E344" s="13"/>
      <c r="F344" s="13"/>
      <c r="G344" s="13">
        <v>0.1</v>
      </c>
      <c r="H344" s="13">
        <v>10</v>
      </c>
      <c r="I344" s="13">
        <f t="shared" si="36"/>
        <v>1</v>
      </c>
      <c r="J344" s="13"/>
      <c r="K344" s="13"/>
      <c r="L344" s="13"/>
      <c r="M344" s="13"/>
      <c r="N344" s="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3"/>
      <c r="C345" s="13"/>
      <c r="D345" s="13" t="s">
        <v>15</v>
      </c>
      <c r="E345" s="13"/>
      <c r="F345" s="13"/>
      <c r="G345" s="13">
        <v>0.1</v>
      </c>
      <c r="H345" s="13">
        <v>10</v>
      </c>
      <c r="I345" s="13">
        <f t="shared" si="36"/>
        <v>1</v>
      </c>
      <c r="J345" s="13"/>
      <c r="K345" s="13"/>
      <c r="L345" s="13"/>
      <c r="M345" s="13"/>
      <c r="N345" s="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3"/>
      <c r="C346" s="13"/>
      <c r="D346" s="13" t="s">
        <v>15</v>
      </c>
      <c r="E346" s="13"/>
      <c r="F346" s="13"/>
      <c r="G346" s="13">
        <v>0.1</v>
      </c>
      <c r="H346" s="13">
        <v>10</v>
      </c>
      <c r="I346" s="13">
        <f t="shared" si="36"/>
        <v>1</v>
      </c>
      <c r="J346" s="13"/>
      <c r="K346" s="13"/>
      <c r="L346" s="13"/>
      <c r="M346" s="13"/>
      <c r="N346" s="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5"/>
      <c r="C347" s="5"/>
      <c r="D347" s="5" t="s">
        <v>14</v>
      </c>
      <c r="E347" s="5"/>
      <c r="F347" s="5"/>
      <c r="G347" s="5">
        <f>SUM(G326:G346)</f>
        <v>1.2675000000000001</v>
      </c>
      <c r="H347" s="5"/>
      <c r="I347" s="5">
        <f>SUM(I326:I346)</f>
        <v>9.4024999999999999</v>
      </c>
      <c r="J347" s="5">
        <f>I347/G347</f>
        <v>7.4181459566074945</v>
      </c>
      <c r="K347" s="30">
        <v>0.41499999999999998</v>
      </c>
      <c r="L347" s="30">
        <f>K347*I347</f>
        <v>3.9020374999999996</v>
      </c>
      <c r="M347" s="30">
        <f>G347*C326</f>
        <v>12.675000000000001</v>
      </c>
      <c r="N347" s="30">
        <f>I347*C326</f>
        <v>94.025000000000006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1" t="s">
        <v>16</v>
      </c>
      <c r="L348" s="31">
        <f>SUM(L302:L347)</f>
        <v>7.8040749999999992</v>
      </c>
      <c r="M348" s="31">
        <f>SUM(M302:M347)</f>
        <v>25.35</v>
      </c>
      <c r="N348" s="31">
        <f>SUM(N302:N347)</f>
        <v>188.05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6">
        <f>SUM(C302:C348)</f>
        <v>20</v>
      </c>
      <c r="C349" s="8" t="s">
        <v>17</v>
      </c>
      <c r="D349" s="8"/>
      <c r="E349" s="8"/>
      <c r="F349" s="8"/>
      <c r="G349" s="8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6">
        <f>B349*8760</f>
        <v>175200</v>
      </c>
      <c r="C350" s="8" t="s">
        <v>18</v>
      </c>
      <c r="D350" s="8"/>
      <c r="E350" s="8"/>
      <c r="F350" s="8"/>
      <c r="G350" s="8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6">
        <f>M348</f>
        <v>25.35</v>
      </c>
      <c r="C351" s="8" t="s">
        <v>19</v>
      </c>
      <c r="D351" s="8"/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6">
        <f>B351/B349</f>
        <v>1.2675000000000001</v>
      </c>
      <c r="C352" s="8" t="s">
        <v>20</v>
      </c>
      <c r="D352" s="8"/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6">
        <f>N348/B349</f>
        <v>9.4024999999999999</v>
      </c>
      <c r="C353" s="8" t="s">
        <v>21</v>
      </c>
      <c r="D353" s="8"/>
      <c r="E353" s="8"/>
      <c r="F353" s="8"/>
      <c r="G353" s="8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6">
        <f>B353/B352</f>
        <v>7.4181459566074945</v>
      </c>
      <c r="C354" s="8" t="s">
        <v>22</v>
      </c>
      <c r="D354" s="8"/>
      <c r="E354" s="8"/>
      <c r="F354" s="8"/>
      <c r="G354" s="8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6">
        <f>(B350-N348)/B350</f>
        <v>0.99892665525114166</v>
      </c>
      <c r="C355" s="8" t="s">
        <v>23</v>
      </c>
      <c r="D355" s="8"/>
      <c r="E355" s="8"/>
      <c r="F355" s="8"/>
      <c r="G355" s="8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6">
        <f>1-B355</f>
        <v>1.0733447488583403E-3</v>
      </c>
      <c r="C356" s="8" t="s">
        <v>24</v>
      </c>
      <c r="D356" s="8"/>
      <c r="E356" s="8"/>
      <c r="F356" s="8"/>
      <c r="G356" s="8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6">
        <f>L348*1000</f>
        <v>7804.0749999999989</v>
      </c>
      <c r="C357" s="8" t="s">
        <v>26</v>
      </c>
      <c r="D357" s="8"/>
      <c r="E357" s="8"/>
      <c r="F357" s="8"/>
      <c r="G357" s="8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6">
        <f>B357/B349</f>
        <v>390.20374999999996</v>
      </c>
      <c r="C358" s="11" t="s">
        <v>27</v>
      </c>
      <c r="D358" s="11"/>
      <c r="E358" s="11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K1" workbookViewId="0">
      <selection activeCell="A2" sqref="A2:A21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17" width="7.8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5" t="s">
        <v>51</v>
      </c>
      <c r="Q1" s="76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0.05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51" t="s">
        <v>52</v>
      </c>
      <c r="Q2" s="52">
        <f>B32</f>
        <v>489.7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0.05</v>
      </c>
      <c r="B3" s="4">
        <v>38</v>
      </c>
      <c r="C3" s="4">
        <v>10</v>
      </c>
      <c r="D3" s="4">
        <v>56</v>
      </c>
      <c r="E3" s="4">
        <v>0.75</v>
      </c>
      <c r="F3" s="4">
        <f>A2</f>
        <v>0.05</v>
      </c>
      <c r="G3" s="4">
        <f t="shared" ref="G3:G14" si="0">E3*F3</f>
        <v>3.7500000000000006E-2</v>
      </c>
      <c r="H3" s="4">
        <v>0.5</v>
      </c>
      <c r="I3" s="4">
        <f t="shared" ref="I3:I21" si="1">G3*H3</f>
        <v>1.8750000000000003E-2</v>
      </c>
      <c r="J3" s="4"/>
      <c r="K3" s="4"/>
      <c r="L3" s="4"/>
      <c r="M3" s="4"/>
      <c r="N3" s="4"/>
      <c r="O3" s="2"/>
      <c r="P3" s="51" t="s">
        <v>53</v>
      </c>
      <c r="Q3" s="52">
        <f>B67</f>
        <v>3440.3499999999995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0.05</v>
      </c>
      <c r="B4" s="4"/>
      <c r="C4" s="4"/>
      <c r="D4" s="4">
        <v>58</v>
      </c>
      <c r="E4" s="4">
        <v>0.6</v>
      </c>
      <c r="F4" s="4">
        <f t="shared" ref="F4:F7" si="2">A3</f>
        <v>0.05</v>
      </c>
      <c r="G4" s="4">
        <f t="shared" si="0"/>
        <v>0.03</v>
      </c>
      <c r="H4" s="4">
        <v>0.5</v>
      </c>
      <c r="I4" s="4">
        <f t="shared" si="1"/>
        <v>1.4999999999999999E-2</v>
      </c>
      <c r="J4" s="4"/>
      <c r="K4" s="4"/>
      <c r="L4" s="4"/>
      <c r="M4" s="4"/>
      <c r="N4" s="4"/>
      <c r="O4" s="2"/>
      <c r="P4" s="51" t="s">
        <v>54</v>
      </c>
      <c r="Q4" s="52">
        <f>B102</f>
        <v>726.25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0.05</v>
      </c>
      <c r="B5" s="4"/>
      <c r="C5" s="4"/>
      <c r="D5" s="4">
        <v>60</v>
      </c>
      <c r="E5" s="4">
        <v>0.75</v>
      </c>
      <c r="F5" s="4">
        <f t="shared" si="2"/>
        <v>0.05</v>
      </c>
      <c r="G5" s="4">
        <f t="shared" si="0"/>
        <v>3.7500000000000006E-2</v>
      </c>
      <c r="H5" s="4">
        <v>0.5</v>
      </c>
      <c r="I5" s="4">
        <f t="shared" si="1"/>
        <v>1.8750000000000003E-2</v>
      </c>
      <c r="J5" s="4"/>
      <c r="K5" s="4"/>
      <c r="L5" s="4"/>
      <c r="M5" s="4"/>
      <c r="N5" s="4"/>
      <c r="O5" s="2"/>
      <c r="P5" s="51" t="s">
        <v>55</v>
      </c>
      <c r="Q5" s="52">
        <f>B137</f>
        <v>1095.5999999999997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0.05</v>
      </c>
      <c r="B6" s="4"/>
      <c r="C6" s="4"/>
      <c r="D6" s="4">
        <v>63</v>
      </c>
      <c r="E6" s="4">
        <v>0.75</v>
      </c>
      <c r="F6" s="4">
        <f t="shared" si="2"/>
        <v>0.05</v>
      </c>
      <c r="G6" s="4">
        <f t="shared" si="0"/>
        <v>3.7500000000000006E-2</v>
      </c>
      <c r="H6" s="4">
        <v>0.5</v>
      </c>
      <c r="I6" s="4">
        <f t="shared" si="1"/>
        <v>1.8750000000000003E-2</v>
      </c>
      <c r="J6" s="4"/>
      <c r="K6" s="4"/>
      <c r="L6" s="4"/>
      <c r="M6" s="4"/>
      <c r="N6" s="4"/>
      <c r="O6" s="2"/>
      <c r="P6" s="51" t="s">
        <v>56</v>
      </c>
      <c r="Q6" s="52">
        <f>B172</f>
        <v>489.7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0.05</v>
      </c>
      <c r="B7" s="4"/>
      <c r="C7" s="4"/>
      <c r="D7" s="4">
        <v>65</v>
      </c>
      <c r="E7" s="4">
        <v>0.75</v>
      </c>
      <c r="F7" s="4">
        <f t="shared" si="2"/>
        <v>0.05</v>
      </c>
      <c r="G7" s="4">
        <f t="shared" si="0"/>
        <v>3.7500000000000006E-2</v>
      </c>
      <c r="H7" s="4">
        <v>0.5</v>
      </c>
      <c r="I7" s="4">
        <f t="shared" si="1"/>
        <v>1.8750000000000003E-2</v>
      </c>
      <c r="J7" s="4"/>
      <c r="K7" s="4"/>
      <c r="L7" s="4"/>
      <c r="M7" s="4"/>
      <c r="N7" s="4"/>
      <c r="O7" s="2"/>
      <c r="P7" s="51" t="s">
        <v>57</v>
      </c>
      <c r="Q7" s="52">
        <f>B207</f>
        <v>3440.3499999999995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0.05</v>
      </c>
      <c r="B8" s="4"/>
      <c r="C8" s="4"/>
      <c r="D8" s="4">
        <v>57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0.05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0.05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0.05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0.05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0.05</v>
      </c>
      <c r="B13" s="4"/>
      <c r="C13" s="4"/>
      <c r="D13" s="4">
        <v>66</v>
      </c>
      <c r="E13" s="4">
        <v>0.8</v>
      </c>
      <c r="F13" s="4">
        <f>A2</f>
        <v>0.05</v>
      </c>
      <c r="G13" s="4">
        <f t="shared" si="0"/>
        <v>4.0000000000000008E-2</v>
      </c>
      <c r="H13" s="4">
        <v>0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0.05</v>
      </c>
      <c r="B14" s="4"/>
      <c r="C14" s="4"/>
      <c r="D14" s="4">
        <v>67</v>
      </c>
      <c r="E14" s="4">
        <v>0.6</v>
      </c>
      <c r="F14" s="4">
        <f>A3</f>
        <v>0.05</v>
      </c>
      <c r="G14" s="4">
        <f t="shared" si="0"/>
        <v>0.03</v>
      </c>
      <c r="H14" s="4">
        <v>3</v>
      </c>
      <c r="I14" s="4">
        <f t="shared" si="1"/>
        <v>0.09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0.05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0.05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 t="s">
        <v>25</v>
      </c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0.05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0.05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0.05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0.05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0.05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5"/>
      <c r="C22" s="25"/>
      <c r="D22" s="25" t="s">
        <v>14</v>
      </c>
      <c r="E22" s="25"/>
      <c r="F22" s="25"/>
      <c r="G22" s="25">
        <f>SUM(G3:G21)</f>
        <v>0.35</v>
      </c>
      <c r="H22" s="25"/>
      <c r="I22" s="25">
        <f>SUM(I3:I21)</f>
        <v>1.18</v>
      </c>
      <c r="J22" s="25">
        <f>I22/G22</f>
        <v>3.3714285714285714</v>
      </c>
      <c r="K22" s="25">
        <v>0.41499999999999998</v>
      </c>
      <c r="L22" s="25">
        <f>K22*I22</f>
        <v>0.48969999999999997</v>
      </c>
      <c r="M22" s="25">
        <f>G22*C3</f>
        <v>3.5</v>
      </c>
      <c r="N22" s="25">
        <f>I22*C3</f>
        <v>11.799999999999999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5" t="s">
        <v>16</v>
      </c>
      <c r="L23" s="25">
        <f>SUM(L2:L22)</f>
        <v>0.48969999999999997</v>
      </c>
      <c r="M23" s="25">
        <f>SUM(M2:M22)</f>
        <v>3.5</v>
      </c>
      <c r="N23" s="25">
        <f>SUM(N2:N22)</f>
        <v>11.799999999999999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6">
        <f>SUM(C2:C3)</f>
        <v>10</v>
      </c>
      <c r="C24" s="8" t="s">
        <v>17</v>
      </c>
      <c r="D24" s="8"/>
      <c r="E24" s="8"/>
      <c r="F24" s="8"/>
      <c r="G24" s="8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6">
        <f>B24*8760</f>
        <v>87600</v>
      </c>
      <c r="C25" s="8" t="s">
        <v>18</v>
      </c>
      <c r="D25" s="8"/>
      <c r="E25" s="8"/>
      <c r="F25" s="8"/>
      <c r="G25" s="8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>
        <f>M23</f>
        <v>3.5</v>
      </c>
      <c r="C26" s="8" t="s">
        <v>19</v>
      </c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6">
        <f>B26/B24</f>
        <v>0.35</v>
      </c>
      <c r="C27" s="8" t="s">
        <v>20</v>
      </c>
      <c r="D27" s="8"/>
      <c r="E27" s="8"/>
      <c r="F27" s="8"/>
      <c r="G27" s="8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6">
        <f>N23/B24</f>
        <v>1.18</v>
      </c>
      <c r="C28" s="8" t="s">
        <v>21</v>
      </c>
      <c r="D28" s="8"/>
      <c r="E28" s="8"/>
      <c r="F28" s="8"/>
      <c r="G28" s="8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6">
        <f>B28/B27</f>
        <v>3.3714285714285714</v>
      </c>
      <c r="C29" s="8" t="s">
        <v>22</v>
      </c>
      <c r="D29" s="8"/>
      <c r="E29" s="8"/>
      <c r="F29" s="8"/>
      <c r="G29" s="8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6">
        <f>(B25-N23)/B25</f>
        <v>0.99986529680365288</v>
      </c>
      <c r="C30" s="8" t="s">
        <v>23</v>
      </c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6">
        <f>1-B30</f>
        <v>1.3470319634711903E-4</v>
      </c>
      <c r="C31" s="8" t="s">
        <v>24</v>
      </c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6">
        <f>L23*1000</f>
        <v>489.7</v>
      </c>
      <c r="C32" s="8" t="s">
        <v>26</v>
      </c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>
        <f>B32/B24</f>
        <v>48.97</v>
      </c>
      <c r="C33" s="11" t="s">
        <v>27</v>
      </c>
      <c r="D33" s="11"/>
      <c r="E33" s="11"/>
      <c r="F33" s="11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6.5">
      <c r="A36" s="1"/>
      <c r="B36" s="2"/>
      <c r="C36" s="2"/>
      <c r="D36" s="2"/>
      <c r="E36" s="2"/>
      <c r="F36" s="2"/>
      <c r="G36" s="2"/>
      <c r="H36" s="1" t="s">
        <v>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3">
        <v>38</v>
      </c>
      <c r="C38" s="13">
        <v>10</v>
      </c>
      <c r="D38" s="13">
        <v>56</v>
      </c>
      <c r="E38" s="13">
        <v>0.75</v>
      </c>
      <c r="F38" s="13">
        <f>A2</f>
        <v>0.05</v>
      </c>
      <c r="G38" s="13">
        <f t="shared" ref="G38:G49" si="3">E38*F38</f>
        <v>3.7500000000000006E-2</v>
      </c>
      <c r="H38" s="13">
        <v>3</v>
      </c>
      <c r="I38" s="13">
        <f t="shared" ref="I38:I56" si="4">G38*H38</f>
        <v>0.11250000000000002</v>
      </c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3"/>
      <c r="C39" s="13"/>
      <c r="D39" s="13">
        <v>58</v>
      </c>
      <c r="E39" s="13">
        <v>0.6</v>
      </c>
      <c r="F39" s="13">
        <f t="shared" ref="F39:F49" si="5">A3</f>
        <v>0.05</v>
      </c>
      <c r="G39" s="13">
        <f t="shared" si="3"/>
        <v>0.03</v>
      </c>
      <c r="H39" s="13">
        <v>3</v>
      </c>
      <c r="I39" s="13">
        <f t="shared" si="4"/>
        <v>0.09</v>
      </c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3"/>
      <c r="C40" s="13"/>
      <c r="D40" s="13">
        <v>60</v>
      </c>
      <c r="E40" s="13">
        <v>0.75</v>
      </c>
      <c r="F40" s="13">
        <f t="shared" si="5"/>
        <v>0.05</v>
      </c>
      <c r="G40" s="13">
        <f t="shared" si="3"/>
        <v>3.7500000000000006E-2</v>
      </c>
      <c r="H40" s="13">
        <v>3</v>
      </c>
      <c r="I40" s="13">
        <f t="shared" si="4"/>
        <v>0.11250000000000002</v>
      </c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3"/>
      <c r="C41" s="13"/>
      <c r="D41" s="13">
        <v>63</v>
      </c>
      <c r="E41" s="13">
        <v>0.75</v>
      </c>
      <c r="F41" s="13">
        <f t="shared" si="5"/>
        <v>0.05</v>
      </c>
      <c r="G41" s="13">
        <f t="shared" si="3"/>
        <v>3.7500000000000006E-2</v>
      </c>
      <c r="H41" s="13">
        <v>3</v>
      </c>
      <c r="I41" s="13">
        <f t="shared" si="4"/>
        <v>0.11250000000000002</v>
      </c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/>
      <c r="C42" s="13"/>
      <c r="D42" s="13">
        <v>65</v>
      </c>
      <c r="E42" s="13">
        <v>0.75</v>
      </c>
      <c r="F42" s="13">
        <f t="shared" si="5"/>
        <v>0.05</v>
      </c>
      <c r="G42" s="13">
        <f t="shared" si="3"/>
        <v>3.7500000000000006E-2</v>
      </c>
      <c r="H42" s="13">
        <v>3</v>
      </c>
      <c r="I42" s="13">
        <f t="shared" si="4"/>
        <v>0.11250000000000002</v>
      </c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3"/>
      <c r="C43" s="13"/>
      <c r="D43" s="13">
        <v>57</v>
      </c>
      <c r="E43" s="13">
        <v>0.8</v>
      </c>
      <c r="F43" s="13">
        <f t="shared" si="5"/>
        <v>0.05</v>
      </c>
      <c r="G43" s="13">
        <f t="shared" si="3"/>
        <v>4.0000000000000008E-2</v>
      </c>
      <c r="H43" s="13">
        <v>3</v>
      </c>
      <c r="I43" s="13">
        <f t="shared" si="4"/>
        <v>0.12000000000000002</v>
      </c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3"/>
      <c r="C44" s="13"/>
      <c r="D44" s="13">
        <v>59</v>
      </c>
      <c r="E44" s="13">
        <v>0.8</v>
      </c>
      <c r="F44" s="13">
        <f t="shared" si="5"/>
        <v>0.05</v>
      </c>
      <c r="G44" s="13">
        <f t="shared" si="3"/>
        <v>4.0000000000000008E-2</v>
      </c>
      <c r="H44" s="13">
        <v>3</v>
      </c>
      <c r="I44" s="13">
        <f t="shared" si="4"/>
        <v>0.12000000000000002</v>
      </c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3"/>
      <c r="C45" s="13"/>
      <c r="D45" s="13">
        <v>61</v>
      </c>
      <c r="E45" s="13">
        <v>0.6</v>
      </c>
      <c r="F45" s="13">
        <f t="shared" si="5"/>
        <v>0.05</v>
      </c>
      <c r="G45" s="13">
        <f t="shared" si="3"/>
        <v>0.03</v>
      </c>
      <c r="H45" s="13">
        <v>3</v>
      </c>
      <c r="I45" s="13">
        <f t="shared" si="4"/>
        <v>0.09</v>
      </c>
      <c r="J45" s="13"/>
      <c r="K45" s="13"/>
      <c r="L45" s="13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3"/>
      <c r="C46" s="13"/>
      <c r="D46" s="13">
        <v>62</v>
      </c>
      <c r="E46" s="13">
        <v>0.8</v>
      </c>
      <c r="F46" s="13">
        <f t="shared" si="5"/>
        <v>0.05</v>
      </c>
      <c r="G46" s="13">
        <f t="shared" si="3"/>
        <v>4.0000000000000008E-2</v>
      </c>
      <c r="H46" s="13">
        <v>3</v>
      </c>
      <c r="I46" s="13">
        <f t="shared" si="4"/>
        <v>0.12000000000000002</v>
      </c>
      <c r="J46" s="13"/>
      <c r="K46" s="13"/>
      <c r="L46" s="13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3"/>
      <c r="C47" s="13"/>
      <c r="D47" s="13">
        <v>64</v>
      </c>
      <c r="E47" s="13">
        <v>0.6</v>
      </c>
      <c r="F47" s="13">
        <f t="shared" si="5"/>
        <v>0.05</v>
      </c>
      <c r="G47" s="13">
        <f t="shared" si="3"/>
        <v>0.03</v>
      </c>
      <c r="H47" s="13">
        <v>3</v>
      </c>
      <c r="I47" s="13">
        <f t="shared" si="4"/>
        <v>0.09</v>
      </c>
      <c r="J47" s="13"/>
      <c r="K47" s="13"/>
      <c r="L47" s="13"/>
      <c r="M47" s="13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3"/>
      <c r="C48" s="13"/>
      <c r="D48" s="13">
        <v>66</v>
      </c>
      <c r="E48" s="13">
        <v>0.8</v>
      </c>
      <c r="F48" s="13">
        <f t="shared" si="5"/>
        <v>0.05</v>
      </c>
      <c r="G48" s="13">
        <f t="shared" si="3"/>
        <v>4.0000000000000008E-2</v>
      </c>
      <c r="H48" s="13">
        <v>3</v>
      </c>
      <c r="I48" s="13">
        <f t="shared" si="4"/>
        <v>0.12000000000000002</v>
      </c>
      <c r="J48" s="13"/>
      <c r="K48" s="13"/>
      <c r="L48" s="13"/>
      <c r="M48" s="13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3"/>
      <c r="C49" s="13"/>
      <c r="D49" s="13">
        <v>67</v>
      </c>
      <c r="E49" s="13">
        <v>0.6</v>
      </c>
      <c r="F49" s="13">
        <f t="shared" si="5"/>
        <v>0.05</v>
      </c>
      <c r="G49" s="13">
        <f t="shared" si="3"/>
        <v>0.03</v>
      </c>
      <c r="H49" s="13">
        <v>3</v>
      </c>
      <c r="I49" s="13">
        <f t="shared" si="4"/>
        <v>0.09</v>
      </c>
      <c r="J49" s="13"/>
      <c r="K49" s="13"/>
      <c r="L49" s="13"/>
      <c r="M49" s="13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3"/>
      <c r="C50" s="13"/>
      <c r="D50" s="13" t="s">
        <v>15</v>
      </c>
      <c r="E50" s="13"/>
      <c r="F50" s="13"/>
      <c r="G50" s="13">
        <v>0.1</v>
      </c>
      <c r="H50" s="13">
        <v>10</v>
      </c>
      <c r="I50" s="13">
        <f t="shared" si="4"/>
        <v>1</v>
      </c>
      <c r="J50" s="13"/>
      <c r="K50" s="13"/>
      <c r="L50" s="13"/>
      <c r="M50" s="13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3"/>
      <c r="C51" s="13"/>
      <c r="D51" s="13" t="s">
        <v>15</v>
      </c>
      <c r="E51" s="13"/>
      <c r="F51" s="13"/>
      <c r="G51" s="13">
        <v>0.1</v>
      </c>
      <c r="H51" s="13">
        <v>10</v>
      </c>
      <c r="I51" s="13">
        <f t="shared" si="4"/>
        <v>1</v>
      </c>
      <c r="J51" s="13"/>
      <c r="K51" s="13" t="s">
        <v>25</v>
      </c>
      <c r="L51" s="13"/>
      <c r="M51" s="13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3"/>
      <c r="C52" s="13"/>
      <c r="D52" s="13" t="s">
        <v>15</v>
      </c>
      <c r="E52" s="13"/>
      <c r="F52" s="13"/>
      <c r="G52" s="13">
        <v>0.1</v>
      </c>
      <c r="H52" s="13">
        <v>10</v>
      </c>
      <c r="I52" s="13">
        <f t="shared" si="4"/>
        <v>1</v>
      </c>
      <c r="J52" s="13"/>
      <c r="K52" s="13"/>
      <c r="L52" s="13"/>
      <c r="M52" s="13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3"/>
      <c r="C53" s="13"/>
      <c r="D53" s="13" t="s">
        <v>15</v>
      </c>
      <c r="E53" s="13"/>
      <c r="F53" s="13"/>
      <c r="G53" s="13">
        <v>0.1</v>
      </c>
      <c r="H53" s="13">
        <v>10</v>
      </c>
      <c r="I53" s="13">
        <f t="shared" si="4"/>
        <v>1</v>
      </c>
      <c r="J53" s="13"/>
      <c r="K53" s="13"/>
      <c r="L53" s="13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/>
      <c r="C54" s="13"/>
      <c r="D54" s="13" t="s">
        <v>15</v>
      </c>
      <c r="E54" s="13"/>
      <c r="F54" s="13"/>
      <c r="G54" s="13">
        <v>0.1</v>
      </c>
      <c r="H54" s="13">
        <v>10</v>
      </c>
      <c r="I54" s="13">
        <f t="shared" si="4"/>
        <v>1</v>
      </c>
      <c r="J54" s="13"/>
      <c r="K54" s="13"/>
      <c r="L54" s="13"/>
      <c r="M54" s="13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3"/>
      <c r="C55" s="13"/>
      <c r="D55" s="13" t="s">
        <v>15</v>
      </c>
      <c r="E55" s="13"/>
      <c r="F55" s="13"/>
      <c r="G55" s="13">
        <v>0.1</v>
      </c>
      <c r="H55" s="13">
        <v>10</v>
      </c>
      <c r="I55" s="13">
        <f t="shared" si="4"/>
        <v>1</v>
      </c>
      <c r="J55" s="13"/>
      <c r="K55" s="13"/>
      <c r="L55" s="13"/>
      <c r="M55" s="13"/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3"/>
      <c r="C56" s="13"/>
      <c r="D56" s="13" t="s">
        <v>15</v>
      </c>
      <c r="E56" s="13"/>
      <c r="F56" s="13"/>
      <c r="G56" s="13">
        <v>0.1</v>
      </c>
      <c r="H56" s="13">
        <v>10</v>
      </c>
      <c r="I56" s="13">
        <f t="shared" si="4"/>
        <v>1</v>
      </c>
      <c r="J56" s="13"/>
      <c r="K56" s="13"/>
      <c r="L56" s="13"/>
      <c r="M56" s="13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5"/>
      <c r="C57" s="25"/>
      <c r="D57" s="25" t="s">
        <v>14</v>
      </c>
      <c r="E57" s="25"/>
      <c r="F57" s="25"/>
      <c r="G57" s="25">
        <f>SUM(G38:G56)</f>
        <v>1.1300000000000001</v>
      </c>
      <c r="H57" s="25"/>
      <c r="I57" s="25">
        <f>SUM(I38:I56)</f>
        <v>8.2899999999999991</v>
      </c>
      <c r="J57" s="32">
        <f>I57/G57</f>
        <v>7.3362831858407063</v>
      </c>
      <c r="K57" s="25">
        <v>0.41499999999999998</v>
      </c>
      <c r="L57" s="25">
        <f>K57*I57</f>
        <v>3.4403499999999996</v>
      </c>
      <c r="M57" s="25">
        <f>G57*C38</f>
        <v>11.3</v>
      </c>
      <c r="N57" s="25">
        <f>I57*C38</f>
        <v>82.899999999999991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5" t="s">
        <v>16</v>
      </c>
      <c r="L58" s="25">
        <f>SUM(L37:L57)</f>
        <v>3.4403499999999996</v>
      </c>
      <c r="M58" s="25">
        <f>SUM(M37:M57)</f>
        <v>11.3</v>
      </c>
      <c r="N58" s="25">
        <f>SUM(N37:N57)</f>
        <v>82.899999999999991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">
        <f>SUM(C37:C38)</f>
        <v>10</v>
      </c>
      <c r="C59" s="8" t="s">
        <v>17</v>
      </c>
      <c r="D59" s="8"/>
      <c r="E59" s="8"/>
      <c r="F59" s="8"/>
      <c r="G59" s="8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6">
        <f>B59*8760</f>
        <v>87600</v>
      </c>
      <c r="C60" s="8" t="s">
        <v>18</v>
      </c>
      <c r="D60" s="8"/>
      <c r="E60" s="8"/>
      <c r="F60" s="8"/>
      <c r="G60" s="8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6">
        <f>M58</f>
        <v>11.3</v>
      </c>
      <c r="C61" s="8" t="s">
        <v>19</v>
      </c>
      <c r="D61" s="8"/>
      <c r="E61" s="8"/>
      <c r="F61" s="8"/>
      <c r="G61" s="8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>
        <f>B61/B59</f>
        <v>1.1300000000000001</v>
      </c>
      <c r="C62" s="8" t="s">
        <v>20</v>
      </c>
      <c r="D62" s="8"/>
      <c r="E62" s="8"/>
      <c r="F62" s="8"/>
      <c r="G62" s="8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6">
        <f>N58/B59</f>
        <v>8.2899999999999991</v>
      </c>
      <c r="C63" s="8" t="s">
        <v>21</v>
      </c>
      <c r="D63" s="8"/>
      <c r="E63" s="8"/>
      <c r="F63" s="8"/>
      <c r="G63" s="8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6">
        <f>B63/B62</f>
        <v>7.3362831858407063</v>
      </c>
      <c r="C64" s="8" t="s">
        <v>22</v>
      </c>
      <c r="D64" s="8"/>
      <c r="E64" s="8"/>
      <c r="F64" s="8"/>
      <c r="G64" s="8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6">
        <f>(B60-N58)/B60</f>
        <v>0.99905365296803661</v>
      </c>
      <c r="C65" s="8" t="s">
        <v>23</v>
      </c>
      <c r="D65" s="8"/>
      <c r="E65" s="8"/>
      <c r="F65" s="8"/>
      <c r="G65" s="8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6">
        <f>1-B65</f>
        <v>9.4634703196339043E-4</v>
      </c>
      <c r="C66" s="8" t="s">
        <v>24</v>
      </c>
      <c r="D66" s="8"/>
      <c r="E66" s="8"/>
      <c r="F66" s="8"/>
      <c r="G66" s="8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6">
        <f>L58*1000</f>
        <v>3440.3499999999995</v>
      </c>
      <c r="C67" s="8" t="s">
        <v>26</v>
      </c>
      <c r="D67" s="8"/>
      <c r="E67" s="8"/>
      <c r="F67" s="8"/>
      <c r="G67" s="8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6">
        <f>B67/B59</f>
        <v>344.03499999999997</v>
      </c>
      <c r="C68" s="11" t="s">
        <v>27</v>
      </c>
      <c r="D68" s="11"/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6.5">
      <c r="A71" s="1"/>
      <c r="B71" s="2"/>
      <c r="C71" s="2"/>
      <c r="D71" s="2"/>
      <c r="E71" s="2"/>
      <c r="F71" s="2"/>
      <c r="G71" s="2"/>
      <c r="H71" s="1" t="s">
        <v>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>
        <v>38</v>
      </c>
      <c r="C73" s="4">
        <v>10</v>
      </c>
      <c r="D73" s="4">
        <v>56</v>
      </c>
      <c r="E73" s="4">
        <v>0.75</v>
      </c>
      <c r="F73" s="4">
        <f>A2</f>
        <v>0.05</v>
      </c>
      <c r="G73" s="4">
        <f t="shared" ref="G73:G84" si="6">E73*F73</f>
        <v>3.7500000000000006E-2</v>
      </c>
      <c r="H73" s="4">
        <v>3</v>
      </c>
      <c r="I73" s="4">
        <f t="shared" ref="I73:I91" si="7">G73*H73</f>
        <v>0.11250000000000002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58</v>
      </c>
      <c r="E74" s="4">
        <v>0.6</v>
      </c>
      <c r="F74" s="4">
        <f t="shared" ref="F74:F77" si="8">A3</f>
        <v>0.05</v>
      </c>
      <c r="G74" s="4">
        <f t="shared" si="6"/>
        <v>0.03</v>
      </c>
      <c r="H74" s="4">
        <v>3</v>
      </c>
      <c r="I74" s="4">
        <f t="shared" si="7"/>
        <v>0.09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60</v>
      </c>
      <c r="E75" s="4">
        <v>0.75</v>
      </c>
      <c r="F75" s="4">
        <f t="shared" si="8"/>
        <v>0.05</v>
      </c>
      <c r="G75" s="4">
        <f t="shared" si="6"/>
        <v>3.7500000000000006E-2</v>
      </c>
      <c r="H75" s="4">
        <v>3</v>
      </c>
      <c r="I75" s="4">
        <f t="shared" si="7"/>
        <v>0.11250000000000002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63</v>
      </c>
      <c r="E76" s="4">
        <v>0.75</v>
      </c>
      <c r="F76" s="4">
        <f t="shared" si="8"/>
        <v>0.05</v>
      </c>
      <c r="G76" s="4">
        <f t="shared" si="6"/>
        <v>3.7500000000000006E-2</v>
      </c>
      <c r="H76" s="4">
        <v>3</v>
      </c>
      <c r="I76" s="4">
        <f t="shared" si="7"/>
        <v>0.11250000000000002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65</v>
      </c>
      <c r="E77" s="4">
        <v>0.75</v>
      </c>
      <c r="F77" s="4">
        <f t="shared" si="8"/>
        <v>0.05</v>
      </c>
      <c r="G77" s="4">
        <f t="shared" si="6"/>
        <v>3.7500000000000006E-2</v>
      </c>
      <c r="H77" s="4">
        <v>3</v>
      </c>
      <c r="I77" s="4">
        <f t="shared" si="7"/>
        <v>0.11250000000000002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57</v>
      </c>
      <c r="E78" s="4">
        <v>0.8</v>
      </c>
      <c r="F78" s="4">
        <v>0</v>
      </c>
      <c r="G78" s="4">
        <f t="shared" si="6"/>
        <v>0</v>
      </c>
      <c r="H78" s="4">
        <v>3</v>
      </c>
      <c r="I78" s="4">
        <f t="shared" si="7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59</v>
      </c>
      <c r="E79" s="4">
        <v>0.8</v>
      </c>
      <c r="F79" s="4">
        <v>0</v>
      </c>
      <c r="G79" s="4">
        <f t="shared" si="6"/>
        <v>0</v>
      </c>
      <c r="H79" s="4">
        <v>3</v>
      </c>
      <c r="I79" s="4">
        <f t="shared" si="7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61</v>
      </c>
      <c r="E80" s="4">
        <v>0.6</v>
      </c>
      <c r="F80" s="4">
        <v>0</v>
      </c>
      <c r="G80" s="4">
        <f t="shared" si="6"/>
        <v>0</v>
      </c>
      <c r="H80" s="4">
        <v>3</v>
      </c>
      <c r="I80" s="4">
        <f t="shared" si="7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62</v>
      </c>
      <c r="E81" s="4">
        <v>0.8</v>
      </c>
      <c r="F81" s="4">
        <v>0</v>
      </c>
      <c r="G81" s="4">
        <f t="shared" si="6"/>
        <v>0</v>
      </c>
      <c r="H81" s="4">
        <v>3</v>
      </c>
      <c r="I81" s="4">
        <f t="shared" si="7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64</v>
      </c>
      <c r="E82" s="4">
        <v>0.6</v>
      </c>
      <c r="F82" s="4">
        <v>0</v>
      </c>
      <c r="G82" s="4">
        <f t="shared" si="6"/>
        <v>0</v>
      </c>
      <c r="H82" s="4">
        <v>3</v>
      </c>
      <c r="I82" s="4">
        <f t="shared" si="7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66</v>
      </c>
      <c r="E83" s="4">
        <v>0.8</v>
      </c>
      <c r="F83" s="4">
        <f>A2</f>
        <v>0.05</v>
      </c>
      <c r="G83" s="4">
        <f t="shared" si="6"/>
        <v>4.0000000000000008E-2</v>
      </c>
      <c r="H83" s="4">
        <v>3</v>
      </c>
      <c r="I83" s="4">
        <f t="shared" si="7"/>
        <v>0.12000000000000002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67</v>
      </c>
      <c r="E84" s="4">
        <v>0.6</v>
      </c>
      <c r="F84" s="4">
        <f>A3</f>
        <v>0.05</v>
      </c>
      <c r="G84" s="4">
        <f t="shared" si="6"/>
        <v>0.03</v>
      </c>
      <c r="H84" s="4">
        <v>3</v>
      </c>
      <c r="I84" s="4">
        <f t="shared" si="7"/>
        <v>0.09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15</v>
      </c>
      <c r="E85" s="4"/>
      <c r="F85" s="4"/>
      <c r="G85" s="4">
        <v>0.1</v>
      </c>
      <c r="H85" s="4">
        <v>10</v>
      </c>
      <c r="I85" s="4">
        <f t="shared" si="7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15</v>
      </c>
      <c r="E86" s="4"/>
      <c r="F86" s="4"/>
      <c r="G86" s="4">
        <v>0</v>
      </c>
      <c r="H86" s="4">
        <v>0</v>
      </c>
      <c r="I86" s="4">
        <f t="shared" si="7"/>
        <v>0</v>
      </c>
      <c r="J86" s="4"/>
      <c r="K86" s="4" t="s">
        <v>25</v>
      </c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15</v>
      </c>
      <c r="E87" s="4"/>
      <c r="F87" s="4"/>
      <c r="G87" s="4">
        <v>0</v>
      </c>
      <c r="H87" s="4">
        <v>0</v>
      </c>
      <c r="I87" s="4">
        <f t="shared" si="7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15</v>
      </c>
      <c r="E88" s="4"/>
      <c r="F88" s="4"/>
      <c r="G88" s="4">
        <v>0</v>
      </c>
      <c r="H88" s="4">
        <v>0</v>
      </c>
      <c r="I88" s="4">
        <f t="shared" si="7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15</v>
      </c>
      <c r="E89" s="4"/>
      <c r="F89" s="4"/>
      <c r="G89" s="4">
        <v>0</v>
      </c>
      <c r="H89" s="4">
        <v>0</v>
      </c>
      <c r="I89" s="4">
        <f t="shared" si="7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15</v>
      </c>
      <c r="E90" s="4"/>
      <c r="F90" s="4"/>
      <c r="G90" s="4">
        <v>0</v>
      </c>
      <c r="H90" s="4">
        <v>0</v>
      </c>
      <c r="I90" s="4">
        <f t="shared" si="7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15</v>
      </c>
      <c r="E91" s="4"/>
      <c r="F91" s="4"/>
      <c r="G91" s="4">
        <v>0</v>
      </c>
      <c r="H91" s="4">
        <v>0</v>
      </c>
      <c r="I91" s="4">
        <f t="shared" si="7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5"/>
      <c r="C92" s="25"/>
      <c r="D92" s="25" t="s">
        <v>14</v>
      </c>
      <c r="E92" s="25"/>
      <c r="F92" s="25"/>
      <c r="G92" s="25">
        <f>SUM(G73:G91)</f>
        <v>0.35</v>
      </c>
      <c r="H92" s="25"/>
      <c r="I92" s="25">
        <f>SUM(I73:I91)</f>
        <v>1.75</v>
      </c>
      <c r="J92" s="25">
        <f>I92/G92</f>
        <v>5</v>
      </c>
      <c r="K92" s="25">
        <v>0.41499999999999998</v>
      </c>
      <c r="L92" s="25">
        <f>K92*I92</f>
        <v>0.72624999999999995</v>
      </c>
      <c r="M92" s="25">
        <f>G92*C73</f>
        <v>3.5</v>
      </c>
      <c r="N92" s="25">
        <f>I92*C73</f>
        <v>17.5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5" t="s">
        <v>16</v>
      </c>
      <c r="L93" s="25">
        <f>SUM(L72:L92)</f>
        <v>0.72624999999999995</v>
      </c>
      <c r="M93" s="25">
        <f>SUM(M72:M92)</f>
        <v>3.5</v>
      </c>
      <c r="N93" s="25">
        <f>SUM(N72:N92)</f>
        <v>17.5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6">
        <f>SUM(C72:C73)</f>
        <v>10</v>
      </c>
      <c r="C94" s="8" t="s">
        <v>17</v>
      </c>
      <c r="D94" s="8"/>
      <c r="E94" s="8"/>
      <c r="F94" s="8"/>
      <c r="G94" s="8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6">
        <f>B94*8760</f>
        <v>87600</v>
      </c>
      <c r="C95" s="8" t="s">
        <v>18</v>
      </c>
      <c r="D95" s="8"/>
      <c r="E95" s="8"/>
      <c r="F95" s="8"/>
      <c r="G95" s="8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6">
        <f>M93</f>
        <v>3.5</v>
      </c>
      <c r="C96" s="8" t="s">
        <v>19</v>
      </c>
      <c r="D96" s="8"/>
      <c r="E96" s="8"/>
      <c r="F96" s="8"/>
      <c r="G96" s="8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6">
        <f>B96/B94</f>
        <v>0.35</v>
      </c>
      <c r="C97" s="8" t="s">
        <v>20</v>
      </c>
      <c r="D97" s="8"/>
      <c r="E97" s="8"/>
      <c r="F97" s="8"/>
      <c r="G97" s="8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6">
        <f>N93/B94</f>
        <v>1.75</v>
      </c>
      <c r="C98" s="8" t="s">
        <v>21</v>
      </c>
      <c r="D98" s="8"/>
      <c r="E98" s="8"/>
      <c r="F98" s="8"/>
      <c r="G98" s="8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6">
        <f>B98/B97</f>
        <v>5</v>
      </c>
      <c r="C99" s="8" t="s">
        <v>22</v>
      </c>
      <c r="D99" s="8"/>
      <c r="E99" s="8"/>
      <c r="F99" s="8"/>
      <c r="G99" s="8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(B95-N93)/B95</f>
        <v>0.9998002283105023</v>
      </c>
      <c r="C100" s="8" t="s">
        <v>23</v>
      </c>
      <c r="D100" s="8"/>
      <c r="E100" s="8"/>
      <c r="F100" s="8"/>
      <c r="G100" s="8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1-B100</f>
        <v>1.9977168949769641E-4</v>
      </c>
      <c r="C101" s="8" t="s">
        <v>24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L93*1000</f>
        <v>726.25</v>
      </c>
      <c r="C102" s="8" t="s">
        <v>26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B102/B94</f>
        <v>72.625</v>
      </c>
      <c r="C103" s="11" t="s">
        <v>27</v>
      </c>
      <c r="D103" s="11"/>
      <c r="E103" s="11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6.5">
      <c r="A106" s="1"/>
      <c r="B106" s="2"/>
      <c r="C106" s="2"/>
      <c r="D106" s="2"/>
      <c r="E106" s="2"/>
      <c r="F106" s="2"/>
      <c r="G106" s="2"/>
      <c r="H106" s="1" t="s">
        <v>30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3">
        <v>38</v>
      </c>
      <c r="C108" s="13">
        <v>10</v>
      </c>
      <c r="D108" s="13">
        <v>56</v>
      </c>
      <c r="E108" s="13">
        <v>0.75</v>
      </c>
      <c r="F108" s="13">
        <f>A2</f>
        <v>0.05</v>
      </c>
      <c r="G108" s="13">
        <f t="shared" ref="G108:G119" si="9">E108*F108</f>
        <v>3.7500000000000006E-2</v>
      </c>
      <c r="H108" s="13">
        <v>0.5</v>
      </c>
      <c r="I108" s="13">
        <f t="shared" ref="I108:I126" si="10">G108*H108</f>
        <v>1.8750000000000003E-2</v>
      </c>
      <c r="J108" s="13"/>
      <c r="K108" s="13"/>
      <c r="L108" s="13"/>
      <c r="M108" s="13"/>
      <c r="N108" s="1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3"/>
      <c r="C109" s="13"/>
      <c r="D109" s="13">
        <v>58</v>
      </c>
      <c r="E109" s="13">
        <v>0.6</v>
      </c>
      <c r="F109" s="13">
        <f t="shared" ref="F109:F119" si="11">A3</f>
        <v>0.05</v>
      </c>
      <c r="G109" s="13">
        <f t="shared" si="9"/>
        <v>0.03</v>
      </c>
      <c r="H109" s="13">
        <v>0.5</v>
      </c>
      <c r="I109" s="13">
        <f t="shared" si="10"/>
        <v>1.4999999999999999E-2</v>
      </c>
      <c r="J109" s="13"/>
      <c r="K109" s="13"/>
      <c r="L109" s="13"/>
      <c r="M109" s="13"/>
      <c r="N109" s="1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3"/>
      <c r="C110" s="13"/>
      <c r="D110" s="13">
        <v>60</v>
      </c>
      <c r="E110" s="13">
        <v>0.75</v>
      </c>
      <c r="F110" s="13">
        <f t="shared" si="11"/>
        <v>0.05</v>
      </c>
      <c r="G110" s="13">
        <f t="shared" si="9"/>
        <v>3.7500000000000006E-2</v>
      </c>
      <c r="H110" s="13">
        <v>0.5</v>
      </c>
      <c r="I110" s="13">
        <f t="shared" si="10"/>
        <v>1.8750000000000003E-2</v>
      </c>
      <c r="J110" s="13"/>
      <c r="K110" s="13"/>
      <c r="L110" s="13"/>
      <c r="M110" s="13"/>
      <c r="N110" s="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3"/>
      <c r="C111" s="13"/>
      <c r="D111" s="13">
        <v>63</v>
      </c>
      <c r="E111" s="13">
        <v>0.75</v>
      </c>
      <c r="F111" s="13">
        <f t="shared" si="11"/>
        <v>0.05</v>
      </c>
      <c r="G111" s="13">
        <f t="shared" si="9"/>
        <v>3.7500000000000006E-2</v>
      </c>
      <c r="H111" s="13">
        <v>0.5</v>
      </c>
      <c r="I111" s="13">
        <f t="shared" si="10"/>
        <v>1.8750000000000003E-2</v>
      </c>
      <c r="J111" s="13"/>
      <c r="K111" s="13"/>
      <c r="L111" s="13"/>
      <c r="M111" s="13"/>
      <c r="N111" s="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3"/>
      <c r="C112" s="13"/>
      <c r="D112" s="13">
        <v>65</v>
      </c>
      <c r="E112" s="13">
        <v>0.75</v>
      </c>
      <c r="F112" s="13">
        <f t="shared" si="11"/>
        <v>0.05</v>
      </c>
      <c r="G112" s="13">
        <f t="shared" si="9"/>
        <v>3.7500000000000006E-2</v>
      </c>
      <c r="H112" s="13">
        <v>0.5</v>
      </c>
      <c r="I112" s="13">
        <f t="shared" si="10"/>
        <v>1.8750000000000003E-2</v>
      </c>
      <c r="J112" s="13"/>
      <c r="K112" s="13"/>
      <c r="L112" s="13"/>
      <c r="M112" s="13"/>
      <c r="N112" s="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3"/>
      <c r="C113" s="13"/>
      <c r="D113" s="13">
        <v>57</v>
      </c>
      <c r="E113" s="13">
        <v>0.8</v>
      </c>
      <c r="F113" s="13">
        <f t="shared" si="11"/>
        <v>0.05</v>
      </c>
      <c r="G113" s="13">
        <f t="shared" si="9"/>
        <v>4.0000000000000008E-2</v>
      </c>
      <c r="H113" s="13">
        <v>0.5</v>
      </c>
      <c r="I113" s="13">
        <f t="shared" si="10"/>
        <v>2.0000000000000004E-2</v>
      </c>
      <c r="J113" s="13"/>
      <c r="K113" s="13"/>
      <c r="L113" s="13"/>
      <c r="M113" s="13"/>
      <c r="N113" s="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3"/>
      <c r="C114" s="13"/>
      <c r="D114" s="13">
        <v>59</v>
      </c>
      <c r="E114" s="13">
        <v>0.8</v>
      </c>
      <c r="F114" s="13">
        <f t="shared" si="11"/>
        <v>0.05</v>
      </c>
      <c r="G114" s="13">
        <f t="shared" si="9"/>
        <v>4.0000000000000008E-2</v>
      </c>
      <c r="H114" s="13">
        <v>0.5</v>
      </c>
      <c r="I114" s="13">
        <f t="shared" si="10"/>
        <v>2.0000000000000004E-2</v>
      </c>
      <c r="J114" s="13"/>
      <c r="K114" s="13"/>
      <c r="L114" s="13"/>
      <c r="M114" s="13"/>
      <c r="N114" s="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3"/>
      <c r="C115" s="13"/>
      <c r="D115" s="13">
        <v>61</v>
      </c>
      <c r="E115" s="13">
        <v>0.6</v>
      </c>
      <c r="F115" s="13">
        <f t="shared" si="11"/>
        <v>0.05</v>
      </c>
      <c r="G115" s="13">
        <f t="shared" si="9"/>
        <v>0.03</v>
      </c>
      <c r="H115" s="13">
        <v>0.5</v>
      </c>
      <c r="I115" s="13">
        <f t="shared" si="10"/>
        <v>1.4999999999999999E-2</v>
      </c>
      <c r="J115" s="13"/>
      <c r="K115" s="13"/>
      <c r="L115" s="13"/>
      <c r="M115" s="13"/>
      <c r="N115" s="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3"/>
      <c r="C116" s="13"/>
      <c r="D116" s="13">
        <v>62</v>
      </c>
      <c r="E116" s="13">
        <v>0.8</v>
      </c>
      <c r="F116" s="13">
        <f t="shared" si="11"/>
        <v>0.05</v>
      </c>
      <c r="G116" s="13">
        <f t="shared" si="9"/>
        <v>4.0000000000000008E-2</v>
      </c>
      <c r="H116" s="13">
        <v>0.5</v>
      </c>
      <c r="I116" s="13">
        <f t="shared" si="10"/>
        <v>2.0000000000000004E-2</v>
      </c>
      <c r="J116" s="13"/>
      <c r="K116" s="13"/>
      <c r="L116" s="13"/>
      <c r="M116" s="13"/>
      <c r="N116" s="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3"/>
      <c r="C117" s="13"/>
      <c r="D117" s="13">
        <v>64</v>
      </c>
      <c r="E117" s="13">
        <v>0.6</v>
      </c>
      <c r="F117" s="13">
        <f t="shared" si="11"/>
        <v>0.05</v>
      </c>
      <c r="G117" s="13">
        <f t="shared" si="9"/>
        <v>0.03</v>
      </c>
      <c r="H117" s="13">
        <v>0.5</v>
      </c>
      <c r="I117" s="13">
        <f t="shared" si="10"/>
        <v>1.4999999999999999E-2</v>
      </c>
      <c r="J117" s="13"/>
      <c r="K117" s="13"/>
      <c r="L117" s="13"/>
      <c r="M117" s="13"/>
      <c r="N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3"/>
      <c r="C118" s="13"/>
      <c r="D118" s="13">
        <v>66</v>
      </c>
      <c r="E118" s="13">
        <v>0.8</v>
      </c>
      <c r="F118" s="13">
        <f t="shared" si="11"/>
        <v>0.05</v>
      </c>
      <c r="G118" s="13">
        <f t="shared" si="9"/>
        <v>4.0000000000000008E-2</v>
      </c>
      <c r="H118" s="13">
        <v>3</v>
      </c>
      <c r="I118" s="13">
        <f t="shared" si="10"/>
        <v>0.12000000000000002</v>
      </c>
      <c r="J118" s="13"/>
      <c r="K118" s="13"/>
      <c r="L118" s="13"/>
      <c r="M118" s="13"/>
      <c r="N118" s="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3"/>
      <c r="C119" s="13"/>
      <c r="D119" s="13">
        <v>67</v>
      </c>
      <c r="E119" s="13">
        <v>0.6</v>
      </c>
      <c r="F119" s="13">
        <f t="shared" si="11"/>
        <v>0.05</v>
      </c>
      <c r="G119" s="13">
        <f t="shared" si="9"/>
        <v>0.03</v>
      </c>
      <c r="H119" s="13">
        <v>3</v>
      </c>
      <c r="I119" s="13">
        <f t="shared" si="10"/>
        <v>0.09</v>
      </c>
      <c r="J119" s="13"/>
      <c r="K119" s="13"/>
      <c r="L119" s="13"/>
      <c r="M119" s="13"/>
      <c r="N119" s="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3"/>
      <c r="C120" s="13"/>
      <c r="D120" s="13" t="s">
        <v>15</v>
      </c>
      <c r="E120" s="13"/>
      <c r="F120" s="13"/>
      <c r="G120" s="13">
        <v>0.1</v>
      </c>
      <c r="H120" s="13">
        <v>10</v>
      </c>
      <c r="I120" s="13">
        <f t="shared" si="10"/>
        <v>1</v>
      </c>
      <c r="J120" s="13"/>
      <c r="K120" s="13"/>
      <c r="L120" s="13"/>
      <c r="M120" s="13"/>
      <c r="N120" s="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/>
      <c r="C121" s="13"/>
      <c r="D121" s="13" t="s">
        <v>15</v>
      </c>
      <c r="E121" s="13"/>
      <c r="F121" s="13"/>
      <c r="G121" s="13">
        <v>0.1</v>
      </c>
      <c r="H121" s="13">
        <v>10</v>
      </c>
      <c r="I121" s="13">
        <f t="shared" si="10"/>
        <v>1</v>
      </c>
      <c r="J121" s="13"/>
      <c r="K121" s="13" t="s">
        <v>25</v>
      </c>
      <c r="L121" s="13"/>
      <c r="M121" s="13"/>
      <c r="N121" s="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3"/>
      <c r="C122" s="13"/>
      <c r="D122" s="13" t="s">
        <v>15</v>
      </c>
      <c r="E122" s="13"/>
      <c r="F122" s="13"/>
      <c r="G122" s="13">
        <v>0.1</v>
      </c>
      <c r="H122" s="13">
        <v>0.5</v>
      </c>
      <c r="I122" s="13">
        <f t="shared" si="10"/>
        <v>0.05</v>
      </c>
      <c r="J122" s="13"/>
      <c r="K122" s="13"/>
      <c r="L122" s="13"/>
      <c r="M122" s="13"/>
      <c r="N122" s="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/>
      <c r="C123" s="13"/>
      <c r="D123" s="13" t="s">
        <v>15</v>
      </c>
      <c r="E123" s="13"/>
      <c r="F123" s="13"/>
      <c r="G123" s="13">
        <v>0.1</v>
      </c>
      <c r="H123" s="13">
        <v>0.5</v>
      </c>
      <c r="I123" s="13">
        <f t="shared" si="10"/>
        <v>0.05</v>
      </c>
      <c r="J123" s="13"/>
      <c r="K123" s="13"/>
      <c r="L123" s="13"/>
      <c r="M123" s="13"/>
      <c r="N123" s="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3"/>
      <c r="C124" s="13"/>
      <c r="D124" s="13" t="s">
        <v>15</v>
      </c>
      <c r="E124" s="13"/>
      <c r="F124" s="13"/>
      <c r="G124" s="13">
        <v>0.1</v>
      </c>
      <c r="H124" s="13">
        <v>0.5</v>
      </c>
      <c r="I124" s="13">
        <f t="shared" si="10"/>
        <v>0.05</v>
      </c>
      <c r="J124" s="13"/>
      <c r="K124" s="13"/>
      <c r="L124" s="13"/>
      <c r="M124" s="13"/>
      <c r="N124" s="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3"/>
      <c r="C125" s="13"/>
      <c r="D125" s="13" t="s">
        <v>15</v>
      </c>
      <c r="E125" s="13"/>
      <c r="F125" s="13"/>
      <c r="G125" s="13">
        <v>0.1</v>
      </c>
      <c r="H125" s="13">
        <v>0.5</v>
      </c>
      <c r="I125" s="13">
        <f t="shared" si="10"/>
        <v>0.05</v>
      </c>
      <c r="J125" s="13"/>
      <c r="K125" s="13"/>
      <c r="L125" s="13"/>
      <c r="M125" s="13"/>
      <c r="N125" s="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3"/>
      <c r="C126" s="13"/>
      <c r="D126" s="13" t="s">
        <v>15</v>
      </c>
      <c r="E126" s="13"/>
      <c r="F126" s="13"/>
      <c r="G126" s="13">
        <v>0.1</v>
      </c>
      <c r="H126" s="13">
        <v>0.5</v>
      </c>
      <c r="I126" s="13">
        <f t="shared" si="10"/>
        <v>0.05</v>
      </c>
      <c r="J126" s="13"/>
      <c r="K126" s="13"/>
      <c r="L126" s="13"/>
      <c r="M126" s="13"/>
      <c r="N126" s="1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5"/>
      <c r="C127" s="25"/>
      <c r="D127" s="25" t="s">
        <v>14</v>
      </c>
      <c r="E127" s="25"/>
      <c r="F127" s="25"/>
      <c r="G127" s="25">
        <f>SUM(G108:G126)</f>
        <v>1.1300000000000001</v>
      </c>
      <c r="H127" s="25"/>
      <c r="I127" s="25">
        <f>SUM(I108:I126)</f>
        <v>2.6399999999999992</v>
      </c>
      <c r="J127" s="25">
        <f>I127/G127</f>
        <v>2.3362831858407072</v>
      </c>
      <c r="K127" s="25">
        <v>0.41499999999999998</v>
      </c>
      <c r="L127" s="25">
        <f>K127*I127</f>
        <v>1.0955999999999997</v>
      </c>
      <c r="M127" s="25">
        <f>G127*C108</f>
        <v>11.3</v>
      </c>
      <c r="N127" s="25">
        <f>I127*C108</f>
        <v>26.399999999999991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5" t="s">
        <v>16</v>
      </c>
      <c r="L128" s="25">
        <f>SUM(L107:L127)</f>
        <v>1.0955999999999997</v>
      </c>
      <c r="M128" s="25">
        <f>SUM(M107:M127)</f>
        <v>11.3</v>
      </c>
      <c r="N128" s="25">
        <f>SUM(N107:N127)</f>
        <v>26.399999999999991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6">
        <f>SUM(C107:C108)</f>
        <v>10</v>
      </c>
      <c r="C129" s="8" t="s">
        <v>17</v>
      </c>
      <c r="D129" s="8"/>
      <c r="E129" s="8"/>
      <c r="F129" s="8"/>
      <c r="G129" s="8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6">
        <f>B129*8760</f>
        <v>87600</v>
      </c>
      <c r="C130" s="8" t="s">
        <v>18</v>
      </c>
      <c r="D130" s="8"/>
      <c r="E130" s="8"/>
      <c r="F130" s="8"/>
      <c r="G130" s="8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6">
        <f>M128</f>
        <v>11.3</v>
      </c>
      <c r="C131" s="8" t="s">
        <v>19</v>
      </c>
      <c r="D131" s="8"/>
      <c r="E131" s="8"/>
      <c r="F131" s="8"/>
      <c r="G131" s="8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6">
        <f>B131/B129</f>
        <v>1.1300000000000001</v>
      </c>
      <c r="C132" s="8" t="s">
        <v>20</v>
      </c>
      <c r="D132" s="8"/>
      <c r="E132" s="8"/>
      <c r="F132" s="8"/>
      <c r="G132" s="8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6">
        <f>N128/B129</f>
        <v>2.6399999999999992</v>
      </c>
      <c r="C133" s="8" t="s">
        <v>21</v>
      </c>
      <c r="D133" s="8"/>
      <c r="E133" s="8"/>
      <c r="F133" s="8"/>
      <c r="G133" s="8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6">
        <f>B133/B132</f>
        <v>2.3362831858407072</v>
      </c>
      <c r="C134" s="8" t="s">
        <v>22</v>
      </c>
      <c r="D134" s="8"/>
      <c r="E134" s="8"/>
      <c r="F134" s="8"/>
      <c r="G134" s="8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6">
        <f>(B130-N128)/B130</f>
        <v>0.99969863013698634</v>
      </c>
      <c r="C135" s="8" t="s">
        <v>23</v>
      </c>
      <c r="D135" s="8"/>
      <c r="E135" s="8"/>
      <c r="F135" s="8"/>
      <c r="G135" s="8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6">
        <f>1-B135</f>
        <v>3.0136986301365631E-4</v>
      </c>
      <c r="C136" s="8" t="s">
        <v>24</v>
      </c>
      <c r="D136" s="8"/>
      <c r="E136" s="8"/>
      <c r="F136" s="8"/>
      <c r="G136" s="8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6">
        <f>L128*1000</f>
        <v>1095.5999999999997</v>
      </c>
      <c r="C137" s="8" t="s">
        <v>26</v>
      </c>
      <c r="D137" s="8"/>
      <c r="E137" s="8"/>
      <c r="F137" s="8"/>
      <c r="G137" s="8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6">
        <f>B137/B129</f>
        <v>109.55999999999997</v>
      </c>
      <c r="C138" s="11" t="s">
        <v>27</v>
      </c>
      <c r="D138" s="11"/>
      <c r="E138" s="11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6.5">
      <c r="A141" s="1"/>
      <c r="B141" s="2"/>
      <c r="C141" s="2"/>
      <c r="D141" s="2"/>
      <c r="E141" s="2"/>
      <c r="F141" s="2"/>
      <c r="G141" s="2"/>
      <c r="H141" s="1" t="s">
        <v>32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>
        <v>38</v>
      </c>
      <c r="C143" s="4">
        <v>10</v>
      </c>
      <c r="D143" s="4">
        <v>56</v>
      </c>
      <c r="E143" s="4">
        <v>0.75</v>
      </c>
      <c r="F143" s="4">
        <f>A2</f>
        <v>0.05</v>
      </c>
      <c r="G143" s="4">
        <f t="shared" ref="G143:G154" si="12">E143*F143</f>
        <v>3.7500000000000006E-2</v>
      </c>
      <c r="H143" s="4">
        <v>0.5</v>
      </c>
      <c r="I143" s="4">
        <f t="shared" ref="I143:I161" si="13">G143*H143</f>
        <v>1.8750000000000003E-2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58</v>
      </c>
      <c r="E144" s="4">
        <v>0.6</v>
      </c>
      <c r="F144" s="4">
        <f t="shared" ref="F144:F147" si="14">A3</f>
        <v>0.05</v>
      </c>
      <c r="G144" s="4">
        <f t="shared" si="12"/>
        <v>0.03</v>
      </c>
      <c r="H144" s="4">
        <v>0.5</v>
      </c>
      <c r="I144" s="4">
        <f t="shared" si="13"/>
        <v>1.4999999999999999E-2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60</v>
      </c>
      <c r="E145" s="4">
        <v>0.75</v>
      </c>
      <c r="F145" s="4">
        <f t="shared" si="14"/>
        <v>0.05</v>
      </c>
      <c r="G145" s="4">
        <f t="shared" si="12"/>
        <v>3.7500000000000006E-2</v>
      </c>
      <c r="H145" s="4">
        <v>0.5</v>
      </c>
      <c r="I145" s="4">
        <f t="shared" si="13"/>
        <v>1.8750000000000003E-2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63</v>
      </c>
      <c r="E146" s="4">
        <v>0.75</v>
      </c>
      <c r="F146" s="4">
        <f t="shared" si="14"/>
        <v>0.05</v>
      </c>
      <c r="G146" s="4">
        <f t="shared" si="12"/>
        <v>3.7500000000000006E-2</v>
      </c>
      <c r="H146" s="4">
        <v>0.5</v>
      </c>
      <c r="I146" s="4">
        <f t="shared" si="13"/>
        <v>1.8750000000000003E-2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65</v>
      </c>
      <c r="E147" s="4">
        <v>0.75</v>
      </c>
      <c r="F147" s="4">
        <f t="shared" si="14"/>
        <v>0.05</v>
      </c>
      <c r="G147" s="4">
        <f t="shared" si="12"/>
        <v>3.7500000000000006E-2</v>
      </c>
      <c r="H147" s="4">
        <v>0.5</v>
      </c>
      <c r="I147" s="4">
        <f t="shared" si="13"/>
        <v>1.8750000000000003E-2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57</v>
      </c>
      <c r="E148" s="4">
        <v>0.8</v>
      </c>
      <c r="F148" s="4">
        <v>0</v>
      </c>
      <c r="G148" s="4">
        <f t="shared" si="12"/>
        <v>0</v>
      </c>
      <c r="H148" s="4">
        <v>0.5</v>
      </c>
      <c r="I148" s="4">
        <f t="shared" si="13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59</v>
      </c>
      <c r="E149" s="4">
        <v>0.8</v>
      </c>
      <c r="F149" s="4">
        <v>0</v>
      </c>
      <c r="G149" s="4">
        <f t="shared" si="12"/>
        <v>0</v>
      </c>
      <c r="H149" s="4">
        <v>0.5</v>
      </c>
      <c r="I149" s="4">
        <f t="shared" si="13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61</v>
      </c>
      <c r="E150" s="4">
        <v>0.6</v>
      </c>
      <c r="F150" s="4">
        <v>0</v>
      </c>
      <c r="G150" s="4">
        <f t="shared" si="12"/>
        <v>0</v>
      </c>
      <c r="H150" s="4">
        <v>0.5</v>
      </c>
      <c r="I150" s="4">
        <f t="shared" si="13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62</v>
      </c>
      <c r="E151" s="4">
        <v>0.8</v>
      </c>
      <c r="F151" s="4">
        <v>0</v>
      </c>
      <c r="G151" s="4">
        <f t="shared" si="12"/>
        <v>0</v>
      </c>
      <c r="H151" s="4">
        <v>0.5</v>
      </c>
      <c r="I151" s="4">
        <f t="shared" si="13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64</v>
      </c>
      <c r="E152" s="4">
        <v>0.6</v>
      </c>
      <c r="F152" s="4">
        <v>0</v>
      </c>
      <c r="G152" s="4">
        <f t="shared" si="12"/>
        <v>0</v>
      </c>
      <c r="H152" s="4">
        <v>0.5</v>
      </c>
      <c r="I152" s="4">
        <f t="shared" si="13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66</v>
      </c>
      <c r="E153" s="4">
        <v>0.8</v>
      </c>
      <c r="F153" s="4">
        <f>A2</f>
        <v>0.05</v>
      </c>
      <c r="G153" s="4">
        <f t="shared" si="12"/>
        <v>4.0000000000000008E-2</v>
      </c>
      <c r="H153" s="4">
        <v>0</v>
      </c>
      <c r="I153" s="4">
        <f t="shared" si="13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67</v>
      </c>
      <c r="E154" s="4">
        <v>0.6</v>
      </c>
      <c r="F154" s="4">
        <f>A3</f>
        <v>0.05</v>
      </c>
      <c r="G154" s="4">
        <f t="shared" si="12"/>
        <v>0.03</v>
      </c>
      <c r="H154" s="4">
        <v>3</v>
      </c>
      <c r="I154" s="4">
        <f t="shared" si="13"/>
        <v>0.09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15</v>
      </c>
      <c r="E155" s="4"/>
      <c r="F155" s="4"/>
      <c r="G155" s="4">
        <v>0.1</v>
      </c>
      <c r="H155" s="4">
        <v>10</v>
      </c>
      <c r="I155" s="4">
        <f t="shared" si="13"/>
        <v>1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15</v>
      </c>
      <c r="E156" s="4"/>
      <c r="F156" s="4"/>
      <c r="G156" s="4">
        <v>0</v>
      </c>
      <c r="H156" s="4">
        <v>0</v>
      </c>
      <c r="I156" s="4">
        <f t="shared" si="13"/>
        <v>0</v>
      </c>
      <c r="J156" s="4"/>
      <c r="K156" s="4" t="s">
        <v>25</v>
      </c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15</v>
      </c>
      <c r="E157" s="4"/>
      <c r="F157" s="4"/>
      <c r="G157" s="4">
        <v>0</v>
      </c>
      <c r="H157" s="4">
        <v>0</v>
      </c>
      <c r="I157" s="4">
        <f t="shared" si="13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15</v>
      </c>
      <c r="E158" s="4"/>
      <c r="F158" s="4"/>
      <c r="G158" s="4">
        <v>0</v>
      </c>
      <c r="H158" s="4">
        <v>0</v>
      </c>
      <c r="I158" s="4">
        <f t="shared" si="13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</v>
      </c>
      <c r="H159" s="4">
        <v>0</v>
      </c>
      <c r="I159" s="4">
        <f t="shared" si="13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3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3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5"/>
      <c r="C162" s="25"/>
      <c r="D162" s="25" t="s">
        <v>14</v>
      </c>
      <c r="E162" s="25"/>
      <c r="F162" s="25"/>
      <c r="G162" s="25">
        <f>SUM(G143:G161)</f>
        <v>0.35</v>
      </c>
      <c r="H162" s="25"/>
      <c r="I162" s="25">
        <f>SUM(I143:I161)</f>
        <v>1.18</v>
      </c>
      <c r="J162" s="25">
        <f>I162/G162</f>
        <v>3.3714285714285714</v>
      </c>
      <c r="K162" s="25">
        <v>0.41499999999999998</v>
      </c>
      <c r="L162" s="25">
        <f>K162*I162</f>
        <v>0.48969999999999997</v>
      </c>
      <c r="M162" s="25">
        <f>G162*C143</f>
        <v>3.5</v>
      </c>
      <c r="N162" s="25">
        <f>I162*C143</f>
        <v>11.799999999999999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5" t="s">
        <v>16</v>
      </c>
      <c r="L163" s="25">
        <f>SUM(L142:L162)</f>
        <v>0.48969999999999997</v>
      </c>
      <c r="M163" s="25">
        <f>SUM(M142:M162)</f>
        <v>3.5</v>
      </c>
      <c r="N163" s="25">
        <f>SUM(N142:N162)</f>
        <v>11.799999999999999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SUM(C142:C143)</f>
        <v>10</v>
      </c>
      <c r="C164" s="8" t="s">
        <v>17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B164*8760</f>
        <v>87600</v>
      </c>
      <c r="C165" s="8" t="s">
        <v>18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M163</f>
        <v>3.5</v>
      </c>
      <c r="C166" s="8" t="s">
        <v>19</v>
      </c>
      <c r="D166" s="8"/>
      <c r="E166" s="8"/>
      <c r="F166" s="8"/>
      <c r="G166" s="8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6">
        <f>B166/B164</f>
        <v>0.35</v>
      </c>
      <c r="C167" s="8" t="s">
        <v>20</v>
      </c>
      <c r="D167" s="8"/>
      <c r="E167" s="8"/>
      <c r="F167" s="8"/>
      <c r="G167" s="8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6">
        <f>N163/B164</f>
        <v>1.18</v>
      </c>
      <c r="C168" s="8" t="s">
        <v>21</v>
      </c>
      <c r="D168" s="8"/>
      <c r="E168" s="8"/>
      <c r="F168" s="8"/>
      <c r="G168" s="8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B168/B167</f>
        <v>3.3714285714285714</v>
      </c>
      <c r="C169" s="8" t="s">
        <v>22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(B165-N163)/B165</f>
        <v>0.99986529680365288</v>
      </c>
      <c r="C170" s="8" t="s">
        <v>23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1-B170</f>
        <v>1.3470319634711903E-4</v>
      </c>
      <c r="C171" s="8" t="s">
        <v>24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L163*1000</f>
        <v>489.7</v>
      </c>
      <c r="C172" s="8" t="s">
        <v>26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B172/B164</f>
        <v>48.97</v>
      </c>
      <c r="C173" s="11" t="s">
        <v>27</v>
      </c>
      <c r="D173" s="11"/>
      <c r="E173" s="11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6.5">
      <c r="A176" s="1"/>
      <c r="B176" s="2"/>
      <c r="C176" s="2"/>
      <c r="D176" s="2"/>
      <c r="E176" s="2"/>
      <c r="F176" s="2"/>
      <c r="G176" s="2"/>
      <c r="H176" s="1" t="s">
        <v>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>
        <v>38</v>
      </c>
      <c r="C178" s="13">
        <v>10</v>
      </c>
      <c r="D178" s="13">
        <v>56</v>
      </c>
      <c r="E178" s="13">
        <v>0.75</v>
      </c>
      <c r="F178" s="13">
        <f>A2</f>
        <v>0.05</v>
      </c>
      <c r="G178" s="13">
        <f t="shared" ref="G178:G189" si="15">E178*F178</f>
        <v>3.7500000000000006E-2</v>
      </c>
      <c r="H178" s="13">
        <v>3</v>
      </c>
      <c r="I178" s="13">
        <f t="shared" ref="I178:I196" si="16">G178*H178</f>
        <v>0.11250000000000002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58</v>
      </c>
      <c r="E179" s="13">
        <v>0.6</v>
      </c>
      <c r="F179" s="13">
        <f t="shared" ref="F179:F189" si="17">A3</f>
        <v>0.05</v>
      </c>
      <c r="G179" s="13">
        <f t="shared" si="15"/>
        <v>0.03</v>
      </c>
      <c r="H179" s="13">
        <v>3</v>
      </c>
      <c r="I179" s="13">
        <f t="shared" si="16"/>
        <v>0.09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60</v>
      </c>
      <c r="E180" s="13">
        <v>0.75</v>
      </c>
      <c r="F180" s="13">
        <f t="shared" si="17"/>
        <v>0.05</v>
      </c>
      <c r="G180" s="13">
        <f t="shared" si="15"/>
        <v>3.7500000000000006E-2</v>
      </c>
      <c r="H180" s="13">
        <v>3</v>
      </c>
      <c r="I180" s="13">
        <f t="shared" si="16"/>
        <v>0.11250000000000002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63</v>
      </c>
      <c r="E181" s="13">
        <v>0.75</v>
      </c>
      <c r="F181" s="13">
        <f t="shared" si="17"/>
        <v>0.05</v>
      </c>
      <c r="G181" s="13">
        <f t="shared" si="15"/>
        <v>3.7500000000000006E-2</v>
      </c>
      <c r="H181" s="13">
        <v>3</v>
      </c>
      <c r="I181" s="13">
        <f t="shared" si="16"/>
        <v>0.11250000000000002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65</v>
      </c>
      <c r="E182" s="13">
        <v>0.75</v>
      </c>
      <c r="F182" s="13">
        <f t="shared" si="17"/>
        <v>0.05</v>
      </c>
      <c r="G182" s="13">
        <f t="shared" si="15"/>
        <v>3.7500000000000006E-2</v>
      </c>
      <c r="H182" s="13">
        <v>3</v>
      </c>
      <c r="I182" s="13">
        <f t="shared" si="16"/>
        <v>0.11250000000000002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>
        <v>57</v>
      </c>
      <c r="E183" s="13">
        <v>0.8</v>
      </c>
      <c r="F183" s="13">
        <f t="shared" si="17"/>
        <v>0.05</v>
      </c>
      <c r="G183" s="13">
        <f t="shared" si="15"/>
        <v>4.0000000000000008E-2</v>
      </c>
      <c r="H183" s="13">
        <v>3</v>
      </c>
      <c r="I183" s="13">
        <f t="shared" si="16"/>
        <v>0.12000000000000002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59</v>
      </c>
      <c r="E184" s="13">
        <v>0.8</v>
      </c>
      <c r="F184" s="13">
        <f t="shared" si="17"/>
        <v>0.05</v>
      </c>
      <c r="G184" s="13">
        <f t="shared" si="15"/>
        <v>4.0000000000000008E-2</v>
      </c>
      <c r="H184" s="13">
        <v>3</v>
      </c>
      <c r="I184" s="13">
        <f t="shared" si="16"/>
        <v>0.12000000000000002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61</v>
      </c>
      <c r="E185" s="13">
        <v>0.6</v>
      </c>
      <c r="F185" s="13">
        <f t="shared" si="17"/>
        <v>0.05</v>
      </c>
      <c r="G185" s="13">
        <f t="shared" si="15"/>
        <v>0.03</v>
      </c>
      <c r="H185" s="13">
        <v>3</v>
      </c>
      <c r="I185" s="13">
        <f t="shared" si="16"/>
        <v>0.09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62</v>
      </c>
      <c r="E186" s="13">
        <v>0.8</v>
      </c>
      <c r="F186" s="13">
        <f t="shared" si="17"/>
        <v>0.05</v>
      </c>
      <c r="G186" s="13">
        <f t="shared" si="15"/>
        <v>4.0000000000000008E-2</v>
      </c>
      <c r="H186" s="13">
        <v>3</v>
      </c>
      <c r="I186" s="13">
        <f t="shared" si="16"/>
        <v>0.12000000000000002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64</v>
      </c>
      <c r="E187" s="13">
        <v>0.6</v>
      </c>
      <c r="F187" s="13">
        <f t="shared" si="17"/>
        <v>0.05</v>
      </c>
      <c r="G187" s="13">
        <f t="shared" si="15"/>
        <v>0.03</v>
      </c>
      <c r="H187" s="13">
        <v>3</v>
      </c>
      <c r="I187" s="13">
        <f t="shared" si="16"/>
        <v>0.09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66</v>
      </c>
      <c r="E188" s="13">
        <v>0.8</v>
      </c>
      <c r="F188" s="13">
        <f t="shared" si="17"/>
        <v>0.05</v>
      </c>
      <c r="G188" s="13">
        <f t="shared" si="15"/>
        <v>4.0000000000000008E-2</v>
      </c>
      <c r="H188" s="13">
        <v>3</v>
      </c>
      <c r="I188" s="13">
        <f t="shared" si="16"/>
        <v>0.12000000000000002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67</v>
      </c>
      <c r="E189" s="13">
        <v>0.6</v>
      </c>
      <c r="F189" s="13">
        <f t="shared" si="17"/>
        <v>0.05</v>
      </c>
      <c r="G189" s="13">
        <f t="shared" si="15"/>
        <v>0.03</v>
      </c>
      <c r="H189" s="13">
        <v>3</v>
      </c>
      <c r="I189" s="13">
        <f t="shared" si="16"/>
        <v>0.09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 t="s">
        <v>15</v>
      </c>
      <c r="E190" s="13"/>
      <c r="F190" s="13"/>
      <c r="G190" s="13">
        <v>0.1</v>
      </c>
      <c r="H190" s="13">
        <v>10</v>
      </c>
      <c r="I190" s="13">
        <f t="shared" si="16"/>
        <v>1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 t="s">
        <v>15</v>
      </c>
      <c r="E191" s="13"/>
      <c r="F191" s="13"/>
      <c r="G191" s="13">
        <v>0.1</v>
      </c>
      <c r="H191" s="13">
        <v>10</v>
      </c>
      <c r="I191" s="13">
        <f t="shared" si="16"/>
        <v>1</v>
      </c>
      <c r="J191" s="13"/>
      <c r="K191" s="13" t="s">
        <v>25</v>
      </c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 t="s">
        <v>15</v>
      </c>
      <c r="E192" s="13"/>
      <c r="F192" s="13"/>
      <c r="G192" s="13">
        <v>0.1</v>
      </c>
      <c r="H192" s="13">
        <v>10</v>
      </c>
      <c r="I192" s="13">
        <f t="shared" si="16"/>
        <v>1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 t="s">
        <v>15</v>
      </c>
      <c r="E193" s="13"/>
      <c r="F193" s="13"/>
      <c r="G193" s="13">
        <v>0.1</v>
      </c>
      <c r="H193" s="13">
        <v>10</v>
      </c>
      <c r="I193" s="13">
        <f t="shared" si="16"/>
        <v>1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 t="s">
        <v>15</v>
      </c>
      <c r="E194" s="13"/>
      <c r="F194" s="13"/>
      <c r="G194" s="13">
        <v>0.1</v>
      </c>
      <c r="H194" s="13">
        <v>10</v>
      </c>
      <c r="I194" s="13">
        <f t="shared" si="16"/>
        <v>1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 t="s">
        <v>15</v>
      </c>
      <c r="E195" s="13"/>
      <c r="F195" s="13"/>
      <c r="G195" s="13">
        <v>0.1</v>
      </c>
      <c r="H195" s="13">
        <v>10</v>
      </c>
      <c r="I195" s="13">
        <f t="shared" si="16"/>
        <v>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16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5"/>
      <c r="C197" s="25"/>
      <c r="D197" s="25" t="s">
        <v>14</v>
      </c>
      <c r="E197" s="25"/>
      <c r="F197" s="25"/>
      <c r="G197" s="25">
        <f>SUM(G178:G196)</f>
        <v>1.1300000000000001</v>
      </c>
      <c r="H197" s="25"/>
      <c r="I197" s="25">
        <f>SUM(I178:I196)</f>
        <v>8.2899999999999991</v>
      </c>
      <c r="J197" s="25">
        <f>I197/G197</f>
        <v>7.3362831858407063</v>
      </c>
      <c r="K197" s="25">
        <v>0.41499999999999998</v>
      </c>
      <c r="L197" s="25">
        <f>K197*I197</f>
        <v>3.4403499999999996</v>
      </c>
      <c r="M197" s="25">
        <f>G197*C178</f>
        <v>11.3</v>
      </c>
      <c r="N197" s="25">
        <f>I197*C178</f>
        <v>82.899999999999991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5" t="s">
        <v>16</v>
      </c>
      <c r="L198" s="25">
        <f>SUM(L177:L197)</f>
        <v>3.4403499999999996</v>
      </c>
      <c r="M198" s="25">
        <f>SUM(M177:M197)</f>
        <v>11.3</v>
      </c>
      <c r="N198" s="25">
        <f>SUM(N177:N197)</f>
        <v>82.899999999999991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6">
        <f>SUM(C177:C178)</f>
        <v>10</v>
      </c>
      <c r="C199" s="8" t="s">
        <v>17</v>
      </c>
      <c r="D199" s="8"/>
      <c r="E199" s="8"/>
      <c r="F199" s="8"/>
      <c r="G199" s="8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6">
        <f>B199*8760</f>
        <v>87600</v>
      </c>
      <c r="C200" s="8" t="s">
        <v>18</v>
      </c>
      <c r="D200" s="8"/>
      <c r="E200" s="8"/>
      <c r="F200" s="8"/>
      <c r="G200" s="8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6">
        <f>M198</f>
        <v>11.3</v>
      </c>
      <c r="C201" s="8" t="s">
        <v>19</v>
      </c>
      <c r="D201" s="8"/>
      <c r="E201" s="8"/>
      <c r="F201" s="8"/>
      <c r="G201" s="8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6">
        <f>B201/B199</f>
        <v>1.1300000000000001</v>
      </c>
      <c r="C202" s="8" t="s">
        <v>20</v>
      </c>
      <c r="D202" s="8"/>
      <c r="E202" s="8"/>
      <c r="F202" s="8"/>
      <c r="G202" s="8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6">
        <f>N198/B199</f>
        <v>8.2899999999999991</v>
      </c>
      <c r="C203" s="8" t="s">
        <v>21</v>
      </c>
      <c r="D203" s="8"/>
      <c r="E203" s="8"/>
      <c r="F203" s="8"/>
      <c r="G203" s="8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6">
        <f>B203/B202</f>
        <v>7.3362831858407063</v>
      </c>
      <c r="C204" s="8" t="s">
        <v>22</v>
      </c>
      <c r="D204" s="8"/>
      <c r="E204" s="8"/>
      <c r="F204" s="8"/>
      <c r="G204" s="8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6">
        <f>(B200-N198)/B200</f>
        <v>0.99905365296803661</v>
      </c>
      <c r="C205" s="8" t="s">
        <v>23</v>
      </c>
      <c r="D205" s="8"/>
      <c r="E205" s="8"/>
      <c r="F205" s="8"/>
      <c r="G205" s="8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6">
        <f>1-B205</f>
        <v>9.4634703196339043E-4</v>
      </c>
      <c r="C206" s="8" t="s">
        <v>24</v>
      </c>
      <c r="D206" s="8"/>
      <c r="E206" s="8"/>
      <c r="F206" s="8"/>
      <c r="G206" s="8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6">
        <f>L198*1000</f>
        <v>3440.3499999999995</v>
      </c>
      <c r="C207" s="8" t="s">
        <v>26</v>
      </c>
      <c r="D207" s="8"/>
      <c r="E207" s="8"/>
      <c r="F207" s="8"/>
      <c r="G207" s="8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6">
        <f>B207/B199</f>
        <v>344.03499999999997</v>
      </c>
      <c r="C208" s="11" t="s">
        <v>27</v>
      </c>
      <c r="D208" s="11"/>
      <c r="E208" s="11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H10" workbookViewId="0">
      <selection activeCell="J25" sqref="J25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84" t="s">
        <v>33</v>
      </c>
      <c r="C2" s="77" t="s">
        <v>34</v>
      </c>
      <c r="D2" s="78"/>
      <c r="E2" s="77" t="s">
        <v>35</v>
      </c>
      <c r="F2" s="78"/>
      <c r="G2" s="77" t="s">
        <v>36</v>
      </c>
      <c r="H2" s="78"/>
      <c r="I2" s="77" t="s">
        <v>37</v>
      </c>
      <c r="J2" s="78"/>
      <c r="K2" s="77" t="s">
        <v>38</v>
      </c>
      <c r="L2" s="78"/>
      <c r="M2" s="77" t="s">
        <v>39</v>
      </c>
      <c r="N2" s="78"/>
    </row>
    <row r="3" spans="2:14" ht="15.75" thickBot="1">
      <c r="B3" s="85"/>
      <c r="C3" s="56" t="s">
        <v>40</v>
      </c>
      <c r="D3" s="57" t="s">
        <v>41</v>
      </c>
      <c r="E3" s="56" t="s">
        <v>40</v>
      </c>
      <c r="F3" s="57" t="s">
        <v>41</v>
      </c>
      <c r="G3" s="56" t="s">
        <v>40</v>
      </c>
      <c r="H3" s="57" t="s">
        <v>41</v>
      </c>
      <c r="I3" s="56" t="s">
        <v>40</v>
      </c>
      <c r="J3" s="57" t="s">
        <v>41</v>
      </c>
      <c r="K3" s="56" t="s">
        <v>40</v>
      </c>
      <c r="L3" s="57" t="s">
        <v>41</v>
      </c>
      <c r="M3" s="56" t="s">
        <v>40</v>
      </c>
      <c r="N3" s="57" t="s">
        <v>41</v>
      </c>
    </row>
    <row r="4" spans="2:14" ht="15.75" thickBot="1">
      <c r="B4" s="54" t="s">
        <v>42</v>
      </c>
      <c r="C4" s="59">
        <v>1003.2625</v>
      </c>
      <c r="D4" s="59"/>
      <c r="E4" s="66">
        <v>6899.375</v>
      </c>
      <c r="F4" s="62"/>
      <c r="G4" s="71">
        <v>1387.1375</v>
      </c>
      <c r="H4" s="59"/>
      <c r="I4" s="66">
        <v>2209.875</v>
      </c>
      <c r="J4" s="62"/>
      <c r="K4" s="71">
        <f>C4</f>
        <v>1003.2625</v>
      </c>
      <c r="L4" s="59"/>
      <c r="M4" s="66">
        <f>E4</f>
        <v>6899.375</v>
      </c>
      <c r="N4" s="62"/>
    </row>
    <row r="5" spans="2:14" ht="15.75" thickBot="1">
      <c r="B5" s="54" t="s">
        <v>43</v>
      </c>
      <c r="C5" s="60">
        <v>987.7</v>
      </c>
      <c r="D5" s="60"/>
      <c r="E5" s="67">
        <v>6874.4750000000004</v>
      </c>
      <c r="F5" s="63"/>
      <c r="G5" s="72">
        <v>1440.05</v>
      </c>
      <c r="H5" s="60"/>
      <c r="I5" s="67">
        <v>2184.9749999999999</v>
      </c>
      <c r="J5" s="63"/>
      <c r="K5" s="72">
        <f t="shared" ref="K5:K7" si="0">C5</f>
        <v>987.7</v>
      </c>
      <c r="L5" s="60"/>
      <c r="M5" s="67">
        <f t="shared" ref="M5:M7" si="1">E5</f>
        <v>6874.4750000000004</v>
      </c>
      <c r="N5" s="63"/>
    </row>
    <row r="6" spans="2:14" ht="15.75" thickBot="1">
      <c r="B6" s="54" t="s">
        <v>44</v>
      </c>
      <c r="C6" s="60">
        <v>992.88750000000005</v>
      </c>
      <c r="D6" s="60"/>
      <c r="E6" s="67">
        <v>7804.0749999999998</v>
      </c>
      <c r="F6" s="63"/>
      <c r="G6" s="72">
        <v>1387.1375</v>
      </c>
      <c r="H6" s="60"/>
      <c r="I6" s="67">
        <v>2243.0749999999998</v>
      </c>
      <c r="J6" s="63"/>
      <c r="K6" s="72">
        <f t="shared" si="0"/>
        <v>992.88750000000005</v>
      </c>
      <c r="L6" s="60"/>
      <c r="M6" s="67">
        <f t="shared" si="1"/>
        <v>7804.0749999999998</v>
      </c>
      <c r="N6" s="63"/>
    </row>
    <row r="7" spans="2:14" ht="15.75" thickBot="1">
      <c r="B7" s="55" t="s">
        <v>45</v>
      </c>
      <c r="C7" s="61">
        <v>489.7</v>
      </c>
      <c r="D7" s="61"/>
      <c r="E7" s="68">
        <v>3440.35</v>
      </c>
      <c r="F7" s="64"/>
      <c r="G7" s="73">
        <v>726.25</v>
      </c>
      <c r="H7" s="61"/>
      <c r="I7" s="68">
        <v>1095.5999999999999</v>
      </c>
      <c r="J7" s="64"/>
      <c r="K7" s="73">
        <f t="shared" si="0"/>
        <v>489.7</v>
      </c>
      <c r="L7" s="61"/>
      <c r="M7" s="68">
        <f t="shared" si="1"/>
        <v>3440.35</v>
      </c>
      <c r="N7" s="64"/>
    </row>
    <row r="8" spans="2:14" ht="15.75" thickBot="1">
      <c r="B8" s="27" t="s">
        <v>46</v>
      </c>
      <c r="C8" s="58">
        <f t="shared" ref="C8:M8" si="2">SUM(C4:C7)</f>
        <v>3473.55</v>
      </c>
      <c r="D8" s="69"/>
      <c r="E8" s="70">
        <f t="shared" si="2"/>
        <v>25018.274999999998</v>
      </c>
      <c r="F8" s="65"/>
      <c r="G8" s="74">
        <f t="shared" si="2"/>
        <v>4940.5749999999998</v>
      </c>
      <c r="H8" s="69"/>
      <c r="I8" s="70">
        <f t="shared" si="2"/>
        <v>7733.5249999999996</v>
      </c>
      <c r="J8" s="65"/>
      <c r="K8" s="74">
        <f t="shared" si="2"/>
        <v>3473.55</v>
      </c>
      <c r="L8" s="69"/>
      <c r="M8" s="70">
        <f t="shared" si="2"/>
        <v>25018.274999999998</v>
      </c>
      <c r="N8" s="65"/>
    </row>
    <row r="9" spans="2:14" ht="6" customHeight="1">
      <c r="B9" s="79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</row>
    <row r="10" spans="2:14">
      <c r="B10" s="28" t="s">
        <v>47</v>
      </c>
      <c r="C10" s="82">
        <f>C8/1000</f>
        <v>3.4735500000000004</v>
      </c>
      <c r="D10" s="83"/>
      <c r="E10" s="82">
        <f>E8/1000</f>
        <v>25.018274999999999</v>
      </c>
      <c r="F10" s="83"/>
      <c r="G10" s="82">
        <f>G8/1000</f>
        <v>4.9405749999999999</v>
      </c>
      <c r="H10" s="83"/>
      <c r="I10" s="82">
        <f>I8/1000</f>
        <v>7.7335249999999993</v>
      </c>
      <c r="J10" s="83"/>
      <c r="K10" s="82">
        <f>K8/1000</f>
        <v>3.4735500000000004</v>
      </c>
      <c r="L10" s="83"/>
      <c r="M10" s="82">
        <f>M8/1000</f>
        <v>25.018274999999999</v>
      </c>
      <c r="N10" s="83"/>
    </row>
    <row r="11" spans="2:14">
      <c r="B11" s="29" t="s">
        <v>48</v>
      </c>
      <c r="C11" s="86">
        <f>G17</f>
        <v>3.4727999999999999</v>
      </c>
      <c r="D11" s="78"/>
      <c r="E11" s="86">
        <f>M17</f>
        <v>25.013999999999999</v>
      </c>
      <c r="F11" s="78"/>
      <c r="G11" s="89">
        <f>F21</f>
        <v>4.8113999999999999</v>
      </c>
      <c r="H11" s="78"/>
      <c r="I11" s="86">
        <f>J21</f>
        <v>7.7321</v>
      </c>
      <c r="J11" s="78"/>
      <c r="K11" s="86">
        <f>G25</f>
        <v>3.4725000000000001</v>
      </c>
      <c r="L11" s="78"/>
      <c r="M11" s="86">
        <f>M25</f>
        <v>25.013999999999999</v>
      </c>
      <c r="N11" s="78"/>
    </row>
    <row r="12" spans="2:14" ht="15.75" customHeight="1">
      <c r="B12" s="29" t="s">
        <v>49</v>
      </c>
      <c r="C12" s="87">
        <f>((C10-C11)/C10)*100</f>
        <v>2.1591743317369044E-2</v>
      </c>
      <c r="D12" s="88"/>
      <c r="E12" s="87">
        <f>((E10-E11)/E10)*100</f>
        <v>1.7087509030897639E-2</v>
      </c>
      <c r="F12" s="88"/>
      <c r="G12" s="87">
        <f>((G10-G11)/G10)*100</f>
        <v>2.6145742145398065</v>
      </c>
      <c r="H12" s="88"/>
      <c r="I12" s="87">
        <f>((I10-I11)/I10)*100</f>
        <v>1.8426267452414567E-2</v>
      </c>
      <c r="J12" s="88"/>
      <c r="K12" s="87">
        <f>((K10-K11)/K10)*100</f>
        <v>3.0228440644303876E-2</v>
      </c>
      <c r="L12" s="88"/>
      <c r="M12" s="87">
        <f>((M10-M11)/M10)*100</f>
        <v>1.7087509030897639E-2</v>
      </c>
      <c r="N12" s="88"/>
    </row>
    <row r="14" spans="2:14" ht="15" customHeight="1" thickBot="1"/>
    <row r="15" spans="2:14" ht="15" customHeight="1" thickBot="1">
      <c r="C15" s="90" t="s">
        <v>0</v>
      </c>
      <c r="D15" s="91"/>
      <c r="E15" s="91"/>
      <c r="F15" s="91"/>
      <c r="G15" s="92"/>
      <c r="H15" s="48"/>
      <c r="I15" s="90" t="s">
        <v>28</v>
      </c>
      <c r="J15" s="91"/>
      <c r="K15" s="91"/>
      <c r="L15" s="91"/>
      <c r="M15" s="92"/>
    </row>
    <row r="16" spans="2:14" ht="15" customHeight="1" thickBot="1">
      <c r="C16" s="33" t="s">
        <v>58</v>
      </c>
      <c r="D16" s="34">
        <v>0.03</v>
      </c>
      <c r="E16" s="35">
        <v>0.01</v>
      </c>
      <c r="F16" s="35">
        <v>0.05</v>
      </c>
      <c r="G16" s="36">
        <v>1E-3</v>
      </c>
      <c r="H16" s="49"/>
      <c r="I16" s="33" t="s">
        <v>50</v>
      </c>
      <c r="J16" s="34">
        <v>0.03</v>
      </c>
      <c r="K16" s="35">
        <v>0.01</v>
      </c>
      <c r="L16" s="35">
        <v>0.05</v>
      </c>
      <c r="M16" s="36">
        <v>1E-3</v>
      </c>
    </row>
    <row r="17" spans="3:13" ht="15.75" customHeight="1" thickBot="1">
      <c r="C17" s="37">
        <v>184000</v>
      </c>
      <c r="D17" s="38">
        <v>3.4761000000000002</v>
      </c>
      <c r="E17" s="38">
        <v>3.4704999999999999</v>
      </c>
      <c r="F17" s="38">
        <v>3.4698000000000002</v>
      </c>
      <c r="G17" s="40">
        <v>3.4727999999999999</v>
      </c>
      <c r="H17" s="49"/>
      <c r="I17" s="37">
        <v>945000</v>
      </c>
      <c r="J17" s="38">
        <v>24.975999999999999</v>
      </c>
      <c r="K17" s="38">
        <v>25.027999999999999</v>
      </c>
      <c r="L17" s="38">
        <v>25.035</v>
      </c>
      <c r="M17" s="40">
        <v>25.013999999999999</v>
      </c>
    </row>
    <row r="18" spans="3:13" ht="15.75" customHeight="1" thickBot="1">
      <c r="C18" s="93"/>
      <c r="D18" s="94"/>
      <c r="E18" s="94"/>
      <c r="F18" s="94"/>
      <c r="G18" s="95"/>
      <c r="H18" s="49"/>
      <c r="I18" s="93"/>
      <c r="J18" s="94"/>
      <c r="K18" s="94"/>
      <c r="L18" s="94"/>
      <c r="M18" s="95"/>
    </row>
    <row r="19" spans="3:13" ht="15.75" customHeight="1" thickBot="1">
      <c r="C19" s="90" t="s">
        <v>29</v>
      </c>
      <c r="D19" s="91"/>
      <c r="E19" s="91"/>
      <c r="F19" s="91"/>
      <c r="G19" s="92"/>
      <c r="H19" s="49"/>
      <c r="I19" s="90" t="s">
        <v>30</v>
      </c>
      <c r="J19" s="91"/>
      <c r="K19" s="91"/>
      <c r="L19" s="91"/>
      <c r="M19" s="92"/>
    </row>
    <row r="20" spans="3:13" ht="15.75" customHeight="1" thickBot="1">
      <c r="C20" s="33" t="s">
        <v>58</v>
      </c>
      <c r="D20" s="34">
        <v>0.03</v>
      </c>
      <c r="E20" s="41">
        <v>0.01</v>
      </c>
      <c r="F20" s="41">
        <v>0.05</v>
      </c>
      <c r="G20" s="36">
        <v>1E-3</v>
      </c>
      <c r="H20" s="49"/>
      <c r="I20" s="33" t="s">
        <v>50</v>
      </c>
      <c r="J20" s="34">
        <v>0.03</v>
      </c>
      <c r="K20" s="35">
        <v>0.01</v>
      </c>
      <c r="L20" s="35">
        <v>0.05</v>
      </c>
      <c r="M20" s="35">
        <v>1E-3</v>
      </c>
    </row>
    <row r="21" spans="3:13" ht="15.75" customHeight="1" thickBot="1">
      <c r="C21" s="37">
        <v>185000</v>
      </c>
      <c r="D21" s="42">
        <v>4.8078000000000003</v>
      </c>
      <c r="E21" s="43">
        <v>4.8047000000000004</v>
      </c>
      <c r="F21" s="53">
        <v>4.8113999999999999</v>
      </c>
      <c r="G21" s="43">
        <v>4.8071000000000002</v>
      </c>
      <c r="H21" s="49"/>
      <c r="I21" s="37">
        <v>47500</v>
      </c>
      <c r="J21" s="97">
        <v>7.7321</v>
      </c>
      <c r="K21" s="47">
        <v>7.7401</v>
      </c>
      <c r="L21" s="43">
        <v>7.7336999999999998</v>
      </c>
      <c r="M21" s="96">
        <v>7.7386999999999997</v>
      </c>
    </row>
    <row r="22" spans="3:13" ht="15.75" customHeight="1" thickBot="1">
      <c r="C22" s="44"/>
      <c r="D22" s="45"/>
      <c r="E22" s="45"/>
      <c r="F22" s="45"/>
      <c r="G22" s="46"/>
      <c r="H22" s="49"/>
      <c r="I22" s="44"/>
      <c r="J22" s="45"/>
      <c r="K22" s="45"/>
      <c r="L22" s="45"/>
      <c r="M22" s="46"/>
    </row>
    <row r="23" spans="3:13" ht="15.75" customHeight="1" thickBot="1">
      <c r="C23" s="90" t="s">
        <v>32</v>
      </c>
      <c r="D23" s="91"/>
      <c r="E23" s="91"/>
      <c r="F23" s="91"/>
      <c r="G23" s="92"/>
      <c r="H23" s="49"/>
      <c r="I23" s="90" t="s">
        <v>31</v>
      </c>
      <c r="J23" s="91"/>
      <c r="K23" s="91"/>
      <c r="L23" s="91"/>
      <c r="M23" s="92"/>
    </row>
    <row r="24" spans="3:13" ht="15.75" customHeight="1" thickBot="1">
      <c r="C24" s="33" t="s">
        <v>58</v>
      </c>
      <c r="D24" s="34">
        <v>0.03</v>
      </c>
      <c r="E24" s="35">
        <v>0.01</v>
      </c>
      <c r="F24" s="35">
        <v>0.05</v>
      </c>
      <c r="G24" s="36">
        <v>1E-3</v>
      </c>
      <c r="H24" s="49"/>
      <c r="I24" s="33" t="s">
        <v>50</v>
      </c>
      <c r="J24" s="34">
        <v>0.03</v>
      </c>
      <c r="K24" s="35">
        <v>0.01</v>
      </c>
      <c r="L24" s="35">
        <v>0.05</v>
      </c>
      <c r="M24" s="36">
        <v>1E-3</v>
      </c>
    </row>
    <row r="25" spans="3:13" ht="15.75" customHeight="1" thickBot="1">
      <c r="C25" s="39">
        <v>32500</v>
      </c>
      <c r="D25" s="38">
        <v>3.4662999999999999</v>
      </c>
      <c r="E25" s="38">
        <v>3.4752000000000001</v>
      </c>
      <c r="F25" s="38">
        <v>3.4765000000000001</v>
      </c>
      <c r="G25" s="40">
        <v>3.4725000000000001</v>
      </c>
      <c r="H25" s="50"/>
      <c r="I25" s="39">
        <v>1140000</v>
      </c>
      <c r="J25" s="38">
        <v>25.036000000000001</v>
      </c>
      <c r="K25" s="38">
        <v>25</v>
      </c>
      <c r="L25" s="38">
        <v>25.010999999999999</v>
      </c>
      <c r="M25" s="40">
        <v>25.013999999999999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F1_(6-7)</vt:lpstr>
      <vt:lpstr>F3_(16-17)</vt:lpstr>
      <vt:lpstr>F4_(24-25)</vt:lpstr>
      <vt:lpstr>F7_(38)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2020-04-10T16:03:49Z</dcterms:modified>
</cp:coreProperties>
</file>