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 Thesis\BUS4\4.2.1 (Customer Type)\0.15\Small Industrial\"/>
    </mc:Choice>
  </mc:AlternateContent>
  <bookViews>
    <workbookView xWindow="0" yWindow="0" windowWidth="15345" windowHeight="4545" activeTab="6"/>
  </bookViews>
  <sheets>
    <sheet name="Case A" sheetId="1" r:id="rId1"/>
    <sheet name="Case B" sheetId="2" r:id="rId2"/>
    <sheet name="Case C" sheetId="3" r:id="rId3"/>
    <sheet name="Case D" sheetId="4" r:id="rId4"/>
    <sheet name="Case E" sheetId="5" r:id="rId5"/>
    <sheet name="Case F" sheetId="6" r:id="rId6"/>
    <sheet name="Deviation" sheetId="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hucNnwKhDWEJInhmypAB1EzXzEAA=="/>
    </ext>
  </extLst>
</workbook>
</file>

<file path=xl/calcChain.xml><?xml version="1.0" encoding="utf-8"?>
<calcChain xmlns="http://schemas.openxmlformats.org/spreadsheetml/2006/main">
  <c r="J4" i="7" l="1"/>
  <c r="H4" i="7"/>
  <c r="F4" i="7"/>
  <c r="G4" i="7"/>
  <c r="E4" i="7"/>
  <c r="I10" i="6" l="1"/>
  <c r="I9" i="6"/>
  <c r="I8" i="6"/>
  <c r="I7" i="6"/>
  <c r="I6" i="6"/>
  <c r="I4" i="6"/>
  <c r="I3" i="6"/>
  <c r="I10" i="4"/>
  <c r="I9" i="4"/>
  <c r="I8" i="4"/>
  <c r="I7" i="4"/>
  <c r="I6" i="4"/>
  <c r="I4" i="4"/>
  <c r="I3" i="4"/>
  <c r="I10" i="3"/>
  <c r="I8" i="3"/>
  <c r="I10" i="5"/>
  <c r="G10" i="5"/>
  <c r="J10" i="5" s="1"/>
  <c r="G9" i="5"/>
  <c r="J9" i="5" s="1"/>
  <c r="I8" i="5"/>
  <c r="G8" i="5"/>
  <c r="G7" i="5"/>
  <c r="J7" i="5" s="1"/>
  <c r="G6" i="5"/>
  <c r="J6" i="5" s="1"/>
  <c r="G5" i="5"/>
  <c r="J5" i="5" s="1"/>
  <c r="G4" i="5"/>
  <c r="J4" i="5" s="1"/>
  <c r="G3" i="5"/>
  <c r="J3" i="5" s="1"/>
  <c r="G2" i="5"/>
  <c r="J2" i="5" s="1"/>
  <c r="J8" i="5" l="1"/>
  <c r="I4" i="7"/>
  <c r="G5" i="7"/>
  <c r="H12" i="5" l="1"/>
  <c r="J12" i="5" l="1"/>
  <c r="I10" i="2" l="1"/>
  <c r="I9" i="2"/>
  <c r="I8" i="2"/>
  <c r="I7" i="2"/>
  <c r="I6" i="2"/>
  <c r="I4" i="2"/>
  <c r="I3" i="2"/>
  <c r="I10" i="1"/>
  <c r="I8" i="1"/>
  <c r="B9" i="4" l="1"/>
  <c r="B10" i="4"/>
  <c r="B8" i="4"/>
  <c r="B10" i="3"/>
  <c r="B9" i="3"/>
  <c r="B8" i="3"/>
  <c r="B7" i="3"/>
  <c r="B6" i="3"/>
  <c r="B4" i="3"/>
  <c r="B3" i="3"/>
  <c r="B10" i="2"/>
  <c r="B9" i="2"/>
  <c r="B8" i="2"/>
  <c r="B7" i="2"/>
  <c r="B6" i="2"/>
  <c r="B4" i="2"/>
  <c r="B3" i="2"/>
  <c r="G2" i="1" l="1"/>
  <c r="G3" i="1"/>
  <c r="G4" i="1"/>
  <c r="G5" i="1"/>
  <c r="G6" i="1"/>
  <c r="G7" i="1"/>
  <c r="G8" i="1"/>
  <c r="G9" i="1"/>
  <c r="G10" i="1"/>
  <c r="J2" i="1" l="1"/>
  <c r="J3" i="1"/>
  <c r="J4" i="1"/>
  <c r="J5" i="1"/>
  <c r="J6" i="1"/>
  <c r="J7" i="1"/>
  <c r="J8" i="1"/>
  <c r="J9" i="1"/>
  <c r="J10" i="1"/>
  <c r="J12" i="1" l="1"/>
  <c r="I3" i="7"/>
  <c r="F5" i="7" l="1"/>
  <c r="H5" i="7"/>
  <c r="I5" i="7"/>
  <c r="J5" i="7"/>
  <c r="E5" i="7"/>
  <c r="H12" i="6" l="1"/>
  <c r="G10" i="6"/>
  <c r="J10" i="6" s="1"/>
  <c r="G9" i="6"/>
  <c r="J9" i="6" s="1"/>
  <c r="G8" i="6"/>
  <c r="J8" i="6" s="1"/>
  <c r="G7" i="6"/>
  <c r="J7" i="6" s="1"/>
  <c r="G6" i="6"/>
  <c r="J6" i="6" s="1"/>
  <c r="G5" i="6"/>
  <c r="J5" i="6" s="1"/>
  <c r="G4" i="6"/>
  <c r="J4" i="6" s="1"/>
  <c r="G3" i="6"/>
  <c r="J3" i="6" s="1"/>
  <c r="G2" i="6"/>
  <c r="J2" i="6" s="1"/>
  <c r="H12" i="4"/>
  <c r="G10" i="4"/>
  <c r="J10" i="4" s="1"/>
  <c r="G9" i="4"/>
  <c r="J9" i="4" s="1"/>
  <c r="G8" i="4"/>
  <c r="J8" i="4" s="1"/>
  <c r="G7" i="4"/>
  <c r="J7" i="4" s="1"/>
  <c r="G6" i="4"/>
  <c r="J6" i="4" s="1"/>
  <c r="G5" i="4"/>
  <c r="J5" i="4" s="1"/>
  <c r="G4" i="4"/>
  <c r="J4" i="4" s="1"/>
  <c r="G3" i="4"/>
  <c r="J3" i="4" s="1"/>
  <c r="G2" i="4"/>
  <c r="J2" i="4" s="1"/>
  <c r="H12" i="3"/>
  <c r="G10" i="3"/>
  <c r="J10" i="3" s="1"/>
  <c r="G9" i="3"/>
  <c r="J9" i="3" s="1"/>
  <c r="G8" i="3"/>
  <c r="J8" i="3" s="1"/>
  <c r="G7" i="3"/>
  <c r="J7" i="3" s="1"/>
  <c r="G6" i="3"/>
  <c r="J6" i="3" s="1"/>
  <c r="G5" i="3"/>
  <c r="J5" i="3" s="1"/>
  <c r="G4" i="3"/>
  <c r="J4" i="3" s="1"/>
  <c r="G3" i="3"/>
  <c r="J3" i="3" s="1"/>
  <c r="G2" i="3"/>
  <c r="J2" i="3" s="1"/>
  <c r="H12" i="2"/>
  <c r="G10" i="2"/>
  <c r="J10" i="2" s="1"/>
  <c r="G9" i="2"/>
  <c r="J9" i="2" s="1"/>
  <c r="G8" i="2"/>
  <c r="J8" i="2" s="1"/>
  <c r="G7" i="2"/>
  <c r="J7" i="2" s="1"/>
  <c r="G6" i="2"/>
  <c r="J6" i="2" s="1"/>
  <c r="G5" i="2"/>
  <c r="J5" i="2" s="1"/>
  <c r="G4" i="2"/>
  <c r="J4" i="2" s="1"/>
  <c r="G3" i="2"/>
  <c r="J3" i="2" s="1"/>
  <c r="G2" i="2"/>
  <c r="J2" i="2" s="1"/>
  <c r="H12" i="1"/>
  <c r="J12" i="6" l="1"/>
  <c r="J12" i="3"/>
  <c r="J12" i="4"/>
  <c r="J12" i="2"/>
</calcChain>
</file>

<file path=xl/sharedStrings.xml><?xml version="1.0" encoding="utf-8"?>
<sst xmlns="http://schemas.openxmlformats.org/spreadsheetml/2006/main" count="142" uniqueCount="30">
  <si>
    <t>Customer Type</t>
  </si>
  <si>
    <t>Overall Repair time</t>
  </si>
  <si>
    <t>Time Duration1 (Sec)</t>
  </si>
  <si>
    <t>Time Duration2</t>
  </si>
  <si>
    <t>Load Level Int. Cost Rate 1</t>
  </si>
  <si>
    <t xml:space="preserve">Load Level Int. Cost Rate 2 </t>
  </si>
  <si>
    <t>COST(EP) [$/kW]</t>
  </si>
  <si>
    <t>Average Load</t>
  </si>
  <si>
    <t>Total (L*Fr)</t>
  </si>
  <si>
    <t>ECOST (k$/yr)</t>
  </si>
  <si>
    <t>Sm</t>
  </si>
  <si>
    <t xml:space="preserve">Sm </t>
  </si>
  <si>
    <t>Total</t>
  </si>
  <si>
    <t>Deviation</t>
  </si>
  <si>
    <t>Case A</t>
  </si>
  <si>
    <t>Case B</t>
  </si>
  <si>
    <t>Case C</t>
  </si>
  <si>
    <t>Case D</t>
  </si>
  <si>
    <t>Case E</t>
  </si>
  <si>
    <t>Case F</t>
  </si>
  <si>
    <t>ECOST_Analytic</t>
  </si>
  <si>
    <t>ECOST_Code</t>
  </si>
  <si>
    <t>ECOST</t>
  </si>
  <si>
    <t>CASE B</t>
  </si>
  <si>
    <r>
      <rPr>
        <b/>
        <sz val="11"/>
        <color rgb="FFFF0000"/>
        <rFont val="Arial"/>
        <family val="2"/>
      </rPr>
      <t>N2</t>
    </r>
    <r>
      <rPr>
        <b/>
        <sz val="11"/>
        <color theme="1"/>
        <rFont val="Arial"/>
        <family val="2"/>
      </rPr>
      <t>\\\\\\\\\\\\</t>
    </r>
    <r>
      <rPr>
        <b/>
        <sz val="11"/>
        <color rgb="FF00B0F0"/>
        <rFont val="Arial"/>
        <family val="2"/>
      </rPr>
      <t>Eps</t>
    </r>
  </si>
  <si>
    <t>CASE C</t>
  </si>
  <si>
    <t>CASE D</t>
  </si>
  <si>
    <t>CASE E</t>
  </si>
  <si>
    <t>CASE F</t>
  </si>
  <si>
    <t>CASE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</si>
</sst>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Arial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B0F0"/>
      <name val="Arial"/>
      <family val="2"/>
    </font>
    <font>
      <b/>
      <sz val="10"/>
      <color theme="1"/>
      <name val="Arial Unicode MS"/>
    </font>
    <font>
      <b/>
      <sz val="9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00B05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3" fillId="6" borderId="2" xfId="0" applyFont="1" applyFill="1" applyBorder="1"/>
    <xf numFmtId="0" fontId="5" fillId="9" borderId="3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0" borderId="3" xfId="0" applyFont="1" applyBorder="1" applyAlignment="1"/>
    <xf numFmtId="0" fontId="7" fillId="0" borderId="1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8" fillId="7" borderId="3" xfId="0" applyFont="1" applyFill="1" applyBorder="1" applyAlignment="1">
      <alignment horizontal="center" vertical="center"/>
    </xf>
    <xf numFmtId="0" fontId="0" fillId="13" borderId="8" xfId="0" applyFont="1" applyFill="1" applyBorder="1" applyAlignment="1"/>
    <xf numFmtId="0" fontId="0" fillId="13" borderId="5" xfId="0" applyFont="1" applyFill="1" applyBorder="1" applyAlignment="1"/>
    <xf numFmtId="0" fontId="0" fillId="13" borderId="9" xfId="0" applyFont="1" applyFill="1" applyBorder="1" applyAlignment="1"/>
    <xf numFmtId="0" fontId="7" fillId="0" borderId="14" xfId="0" applyFont="1" applyBorder="1" applyAlignment="1">
      <alignment horizontal="center"/>
    </xf>
    <xf numFmtId="0" fontId="5" fillId="9" borderId="5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0" fillId="14" borderId="14" xfId="0" applyFont="1" applyFill="1" applyBorder="1" applyAlignment="1"/>
    <xf numFmtId="0" fontId="0" fillId="14" borderId="6" xfId="0" applyFont="1" applyFill="1" applyBorder="1" applyAlignment="1"/>
    <xf numFmtId="0" fontId="0" fillId="14" borderId="7" xfId="0" applyFont="1" applyFill="1" applyBorder="1" applyAlignment="1"/>
    <xf numFmtId="0" fontId="5" fillId="7" borderId="2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8" fillId="7" borderId="1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/>
    </xf>
    <xf numFmtId="0" fontId="5" fillId="12" borderId="5" xfId="0" applyFont="1" applyFill="1" applyBorder="1" applyAlignment="1">
      <alignment horizontal="center"/>
    </xf>
    <xf numFmtId="0" fontId="5" fillId="12" borderId="9" xfId="0" applyFont="1" applyFill="1" applyBorder="1" applyAlignment="1">
      <alignment horizontal="center"/>
    </xf>
    <xf numFmtId="0" fontId="0" fillId="13" borderId="8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3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1"/>
  <sheetViews>
    <sheetView workbookViewId="0">
      <selection activeCell="J12" sqref="J12"/>
    </sheetView>
  </sheetViews>
  <sheetFormatPr defaultColWidth="12.625" defaultRowHeight="15" customHeight="1"/>
  <cols>
    <col min="1" max="1" width="13.125" customWidth="1"/>
    <col min="2" max="2" width="15.75" customWidth="1"/>
    <col min="3" max="3" width="17.5" customWidth="1"/>
    <col min="4" max="4" width="13.625" customWidth="1"/>
    <col min="5" max="5" width="21.125" customWidth="1"/>
    <col min="6" max="6" width="21.25" customWidth="1"/>
    <col min="7" max="7" width="14" customWidth="1"/>
    <col min="8" max="8" width="11.75" customWidth="1"/>
    <col min="9" max="9" width="10.375" customWidth="1"/>
    <col min="10" max="10" width="12.75" customWidth="1"/>
    <col min="11" max="26" width="7.6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>
      <c r="A2" s="5" t="s">
        <v>10</v>
      </c>
      <c r="B2" s="3">
        <v>1.0357142859999999</v>
      </c>
      <c r="C2" s="3">
        <v>0.5</v>
      </c>
      <c r="D2" s="3">
        <v>15</v>
      </c>
      <c r="E2" s="3">
        <v>5.4120000000000001E-2</v>
      </c>
      <c r="F2" s="3">
        <v>0.40550000000000003</v>
      </c>
      <c r="G2" s="3">
        <f t="shared" ref="G2:G10" si="0">(((B2-C2)*(F2-E2))/(D2-C2))+E2</f>
        <v>6.7102019711357236E-2</v>
      </c>
      <c r="H2" s="3">
        <v>1</v>
      </c>
      <c r="I2" s="3">
        <v>0.42</v>
      </c>
      <c r="J2" s="3">
        <f t="shared" ref="J2:J10" si="1">G2*H2*I2</f>
        <v>2.8182848278770038E-2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>
      <c r="A3" s="5" t="s">
        <v>11</v>
      </c>
      <c r="B3" s="3">
        <v>1.1355932200000001</v>
      </c>
      <c r="C3" s="3">
        <v>0.5</v>
      </c>
      <c r="D3" s="3">
        <v>15</v>
      </c>
      <c r="E3" s="3">
        <v>5.4120000000000001E-2</v>
      </c>
      <c r="F3" s="3">
        <v>0.40550000000000003</v>
      </c>
      <c r="G3" s="3">
        <f t="shared" si="0"/>
        <v>6.9522396251282759E-2</v>
      </c>
      <c r="H3" s="3">
        <v>1.5</v>
      </c>
      <c r="I3" s="3">
        <v>0.4425</v>
      </c>
      <c r="J3" s="3">
        <f t="shared" si="1"/>
        <v>4.6145490511788935E-2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5" t="s">
        <v>10</v>
      </c>
      <c r="B4" s="3">
        <v>1.1666666670000001</v>
      </c>
      <c r="C4" s="3">
        <v>0.5</v>
      </c>
      <c r="D4" s="3">
        <v>15</v>
      </c>
      <c r="E4" s="3">
        <v>5.4120000000000001E-2</v>
      </c>
      <c r="F4" s="3">
        <v>0.40550000000000003</v>
      </c>
      <c r="G4" s="3">
        <f t="shared" si="0"/>
        <v>7.0275402306928275E-2</v>
      </c>
      <c r="H4" s="3">
        <v>1</v>
      </c>
      <c r="I4" s="3">
        <v>0.45</v>
      </c>
      <c r="J4" s="3">
        <f t="shared" si="1"/>
        <v>3.1623931038117725E-2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5" t="s">
        <v>10</v>
      </c>
      <c r="B5" s="3">
        <v>1.146551724</v>
      </c>
      <c r="C5" s="3">
        <v>0.5</v>
      </c>
      <c r="D5" s="3">
        <v>15</v>
      </c>
      <c r="E5" s="3">
        <v>5.4120000000000001E-2</v>
      </c>
      <c r="F5" s="3">
        <v>0.40550000000000003</v>
      </c>
      <c r="G5" s="3">
        <f t="shared" si="0"/>
        <v>6.9787954812353115E-2</v>
      </c>
      <c r="H5" s="3">
        <v>1</v>
      </c>
      <c r="I5" s="3">
        <v>0.435</v>
      </c>
      <c r="J5" s="3">
        <f t="shared" si="1"/>
        <v>3.0357760343373605E-2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5" t="s">
        <v>10</v>
      </c>
      <c r="B6" s="3">
        <v>1.1779661020000001</v>
      </c>
      <c r="C6" s="3">
        <v>0.5</v>
      </c>
      <c r="D6" s="3">
        <v>15</v>
      </c>
      <c r="E6" s="3">
        <v>5.4120000000000001E-2</v>
      </c>
      <c r="F6" s="3">
        <v>0.40550000000000003</v>
      </c>
      <c r="G6" s="3">
        <f t="shared" si="0"/>
        <v>7.0549222684190352E-2</v>
      </c>
      <c r="H6" s="3">
        <v>1</v>
      </c>
      <c r="I6" s="3">
        <v>0.4425</v>
      </c>
      <c r="J6" s="3">
        <f t="shared" si="1"/>
        <v>3.1218031037754231E-2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5" t="s">
        <v>10</v>
      </c>
      <c r="B7" s="3">
        <v>1.0454545449999999</v>
      </c>
      <c r="C7" s="3">
        <v>0.5</v>
      </c>
      <c r="D7" s="3">
        <v>15</v>
      </c>
      <c r="E7" s="3">
        <v>5.4120000000000001E-2</v>
      </c>
      <c r="F7" s="3">
        <v>0.40550000000000003</v>
      </c>
      <c r="G7" s="3">
        <f t="shared" si="0"/>
        <v>6.7338056415317246E-2</v>
      </c>
      <c r="H7" s="3">
        <v>1</v>
      </c>
      <c r="I7" s="3">
        <v>0.41249999999999998</v>
      </c>
      <c r="J7" s="3">
        <f t="shared" si="1"/>
        <v>2.7776948271318363E-2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5" t="s">
        <v>10</v>
      </c>
      <c r="B8" s="3">
        <v>1.008474576</v>
      </c>
      <c r="C8" s="3">
        <v>0.5</v>
      </c>
      <c r="D8" s="3">
        <v>15</v>
      </c>
      <c r="E8" s="3">
        <v>5.4120000000000001E-2</v>
      </c>
      <c r="F8" s="3">
        <v>0.40550000000000003</v>
      </c>
      <c r="G8" s="3">
        <f t="shared" si="0"/>
        <v>6.644191700102621E-2</v>
      </c>
      <c r="H8" s="3">
        <v>1</v>
      </c>
      <c r="I8" s="3">
        <f>I6</f>
        <v>0.4425</v>
      </c>
      <c r="J8" s="3">
        <f t="shared" si="1"/>
        <v>2.9400548272954099E-2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5" t="s">
        <v>10</v>
      </c>
      <c r="B9" s="3">
        <v>1.1048387099999999</v>
      </c>
      <c r="C9" s="3">
        <v>0.5</v>
      </c>
      <c r="D9" s="3">
        <v>15</v>
      </c>
      <c r="E9" s="3">
        <v>5.4120000000000001E-2</v>
      </c>
      <c r="F9" s="3">
        <v>0.40550000000000003</v>
      </c>
      <c r="G9" s="3">
        <f t="shared" si="0"/>
        <v>6.8777119028951728E-2</v>
      </c>
      <c r="H9" s="3">
        <v>1</v>
      </c>
      <c r="I9" s="3">
        <v>0.46500000000000002</v>
      </c>
      <c r="J9" s="3">
        <f t="shared" si="1"/>
        <v>3.1981360348462558E-2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5" t="s">
        <v>10</v>
      </c>
      <c r="B10" s="3">
        <v>1.008474576</v>
      </c>
      <c r="C10" s="3">
        <v>0.5</v>
      </c>
      <c r="D10" s="3">
        <v>15</v>
      </c>
      <c r="E10" s="3">
        <v>5.4120000000000001E-2</v>
      </c>
      <c r="F10" s="3">
        <v>0.40550000000000003</v>
      </c>
      <c r="G10" s="3">
        <f t="shared" si="0"/>
        <v>6.644191700102621E-2</v>
      </c>
      <c r="H10" s="3">
        <v>1.5</v>
      </c>
      <c r="I10" s="3">
        <f>I6</f>
        <v>0.4425</v>
      </c>
      <c r="J10" s="3">
        <f t="shared" si="1"/>
        <v>4.4100822409431154E-2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/>
      <c r="B12" s="2"/>
      <c r="C12" s="2"/>
      <c r="D12" s="2"/>
      <c r="E12" s="2"/>
      <c r="F12" s="2"/>
      <c r="G12" s="6" t="s">
        <v>12</v>
      </c>
      <c r="H12" s="6">
        <f>SUM(H2:H10)</f>
        <v>10</v>
      </c>
      <c r="I12" s="6"/>
      <c r="J12" s="6">
        <f>SUM(J2:J10)</f>
        <v>0.30078774051197066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1"/>
  <sheetViews>
    <sheetView workbookViewId="0">
      <selection activeCell="J12" sqref="J12"/>
    </sheetView>
  </sheetViews>
  <sheetFormatPr defaultColWidth="12.625" defaultRowHeight="15" customHeight="1"/>
  <cols>
    <col min="1" max="1" width="14.375" customWidth="1"/>
    <col min="2" max="2" width="16.875" customWidth="1"/>
    <col min="3" max="3" width="17.75" customWidth="1"/>
    <col min="4" max="4" width="13.875" customWidth="1"/>
    <col min="5" max="5" width="21.625" customWidth="1"/>
    <col min="6" max="6" width="22.75" customWidth="1"/>
    <col min="7" max="7" width="14.5" customWidth="1"/>
    <col min="8" max="8" width="13" customWidth="1"/>
    <col min="9" max="9" width="10.625" customWidth="1"/>
    <col min="10" max="10" width="12.3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5" t="s">
        <v>10</v>
      </c>
      <c r="B2" s="3">
        <v>3</v>
      </c>
      <c r="C2" s="3">
        <v>0.5</v>
      </c>
      <c r="D2" s="3">
        <v>15</v>
      </c>
      <c r="E2" s="3">
        <v>5.4120000000000001E-2</v>
      </c>
      <c r="F2" s="3">
        <v>0.40550000000000003</v>
      </c>
      <c r="G2" s="3">
        <f t="shared" ref="G2:G10" si="0">(((B2-C2)*(F2-E2))/(D2-C2))+E2</f>
        <v>0.11470275862068965</v>
      </c>
      <c r="H2" s="3">
        <v>1</v>
      </c>
      <c r="I2" s="3">
        <v>0.65249999999999997</v>
      </c>
      <c r="J2" s="3">
        <f t="shared" ref="J2:J10" si="1">G2*H2*I2</f>
        <v>7.4843549999999995E-2</v>
      </c>
    </row>
    <row r="3" spans="1:10" ht="15.75">
      <c r="A3" s="5" t="s">
        <v>11</v>
      </c>
      <c r="B3" s="3">
        <f>B2</f>
        <v>3</v>
      </c>
      <c r="C3" s="3">
        <v>0.5</v>
      </c>
      <c r="D3" s="3">
        <v>15</v>
      </c>
      <c r="E3" s="3">
        <v>5.4120000000000001E-2</v>
      </c>
      <c r="F3" s="3">
        <v>0.40550000000000003</v>
      </c>
      <c r="G3" s="3">
        <f t="shared" si="0"/>
        <v>0.11470275862068965</v>
      </c>
      <c r="H3" s="3">
        <v>1.5</v>
      </c>
      <c r="I3" s="3">
        <f>I2</f>
        <v>0.65249999999999997</v>
      </c>
      <c r="J3" s="3">
        <f t="shared" si="1"/>
        <v>0.11226532499999999</v>
      </c>
    </row>
    <row r="4" spans="1:10" ht="15.75">
      <c r="A4" s="5" t="s">
        <v>10</v>
      </c>
      <c r="B4" s="3">
        <f>B2</f>
        <v>3</v>
      </c>
      <c r="C4" s="3">
        <v>0.5</v>
      </c>
      <c r="D4" s="3">
        <v>15</v>
      </c>
      <c r="E4" s="3">
        <v>5.4120000000000001E-2</v>
      </c>
      <c r="F4" s="3">
        <v>0.40550000000000003</v>
      </c>
      <c r="G4" s="3">
        <f t="shared" si="0"/>
        <v>0.11470275862068965</v>
      </c>
      <c r="H4" s="3">
        <v>1</v>
      </c>
      <c r="I4" s="3">
        <f>I2</f>
        <v>0.65249999999999997</v>
      </c>
      <c r="J4" s="3">
        <f t="shared" si="1"/>
        <v>7.4843549999999995E-2</v>
      </c>
    </row>
    <row r="5" spans="1:10" ht="15.75" customHeight="1">
      <c r="A5" s="5" t="s">
        <v>10</v>
      </c>
      <c r="B5" s="3">
        <v>3</v>
      </c>
      <c r="C5" s="3">
        <v>0.5</v>
      </c>
      <c r="D5" s="3">
        <v>15</v>
      </c>
      <c r="E5" s="3">
        <v>5.4120000000000001E-2</v>
      </c>
      <c r="F5" s="3">
        <v>0.40550000000000003</v>
      </c>
      <c r="G5" s="3">
        <f t="shared" si="0"/>
        <v>0.11470275862068965</v>
      </c>
      <c r="H5" s="3">
        <v>1</v>
      </c>
      <c r="I5" s="3">
        <v>0.64500000000000002</v>
      </c>
      <c r="J5" s="3">
        <f t="shared" si="1"/>
        <v>7.3983279310344832E-2</v>
      </c>
    </row>
    <row r="6" spans="1:10" ht="15.75" customHeight="1">
      <c r="A6" s="5" t="s">
        <v>10</v>
      </c>
      <c r="B6" s="3">
        <f>B5</f>
        <v>3</v>
      </c>
      <c r="C6" s="3">
        <v>0.5</v>
      </c>
      <c r="D6" s="3">
        <v>15</v>
      </c>
      <c r="E6" s="3">
        <v>5.4120000000000001E-2</v>
      </c>
      <c r="F6" s="3">
        <v>0.40550000000000003</v>
      </c>
      <c r="G6" s="3">
        <f t="shared" si="0"/>
        <v>0.11470275862068965</v>
      </c>
      <c r="H6" s="3">
        <v>1</v>
      </c>
      <c r="I6" s="3">
        <f>I5</f>
        <v>0.64500000000000002</v>
      </c>
      <c r="J6" s="3">
        <f t="shared" si="1"/>
        <v>7.3983279310344832E-2</v>
      </c>
    </row>
    <row r="7" spans="1:10" ht="15.75" customHeight="1">
      <c r="A7" s="5" t="s">
        <v>10</v>
      </c>
      <c r="B7" s="3">
        <f>B5</f>
        <v>3</v>
      </c>
      <c r="C7" s="3">
        <v>0.5</v>
      </c>
      <c r="D7" s="3">
        <v>15</v>
      </c>
      <c r="E7" s="3">
        <v>5.4120000000000001E-2</v>
      </c>
      <c r="F7" s="3">
        <v>0.40550000000000003</v>
      </c>
      <c r="G7" s="3">
        <f t="shared" si="0"/>
        <v>0.11470275862068965</v>
      </c>
      <c r="H7" s="3">
        <v>1</v>
      </c>
      <c r="I7" s="3">
        <f>I5</f>
        <v>0.64500000000000002</v>
      </c>
      <c r="J7" s="3">
        <f t="shared" si="1"/>
        <v>7.3983279310344832E-2</v>
      </c>
    </row>
    <row r="8" spans="1:10" ht="15.75" customHeight="1">
      <c r="A8" s="5" t="s">
        <v>10</v>
      </c>
      <c r="B8" s="3">
        <f>B5</f>
        <v>3</v>
      </c>
      <c r="C8" s="3">
        <v>0.5</v>
      </c>
      <c r="D8" s="3">
        <v>15</v>
      </c>
      <c r="E8" s="3">
        <v>5.4120000000000001E-2</v>
      </c>
      <c r="F8" s="3">
        <v>0.40550000000000003</v>
      </c>
      <c r="G8" s="3">
        <f t="shared" si="0"/>
        <v>0.11470275862068965</v>
      </c>
      <c r="H8" s="3">
        <v>1</v>
      </c>
      <c r="I8" s="3">
        <f>I5</f>
        <v>0.64500000000000002</v>
      </c>
      <c r="J8" s="3">
        <f t="shared" si="1"/>
        <v>7.3983279310344832E-2</v>
      </c>
    </row>
    <row r="9" spans="1:10" ht="15.75" customHeight="1">
      <c r="A9" s="5" t="s">
        <v>10</v>
      </c>
      <c r="B9" s="3">
        <f>B5</f>
        <v>3</v>
      </c>
      <c r="C9" s="3">
        <v>0.5</v>
      </c>
      <c r="D9" s="3">
        <v>15</v>
      </c>
      <c r="E9" s="3">
        <v>5.4120000000000001E-2</v>
      </c>
      <c r="F9" s="3">
        <v>0.40550000000000003</v>
      </c>
      <c r="G9" s="3">
        <f t="shared" si="0"/>
        <v>0.11470275862068965</v>
      </c>
      <c r="H9" s="3">
        <v>1</v>
      </c>
      <c r="I9" s="3">
        <f>I5</f>
        <v>0.64500000000000002</v>
      </c>
      <c r="J9" s="3">
        <f t="shared" si="1"/>
        <v>7.3983279310344832E-2</v>
      </c>
    </row>
    <row r="10" spans="1:10" ht="15.75" customHeight="1">
      <c r="A10" s="5" t="s">
        <v>10</v>
      </c>
      <c r="B10" s="3">
        <f>B5</f>
        <v>3</v>
      </c>
      <c r="C10" s="3">
        <v>0.5</v>
      </c>
      <c r="D10" s="3">
        <v>15</v>
      </c>
      <c r="E10" s="3">
        <v>5.4120000000000001E-2</v>
      </c>
      <c r="F10" s="3">
        <v>0.40550000000000003</v>
      </c>
      <c r="G10" s="3">
        <f t="shared" si="0"/>
        <v>0.11470275862068965</v>
      </c>
      <c r="H10" s="3">
        <v>1.5</v>
      </c>
      <c r="I10" s="3">
        <f>I5</f>
        <v>0.64500000000000002</v>
      </c>
      <c r="J10" s="3">
        <f t="shared" si="1"/>
        <v>0.11097491896551724</v>
      </c>
    </row>
    <row r="11" spans="1:10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>
      <c r="A12" s="2"/>
      <c r="B12" s="2"/>
      <c r="C12" s="2"/>
      <c r="D12" s="2"/>
      <c r="E12" s="2"/>
      <c r="F12" s="2"/>
      <c r="G12" s="6" t="s">
        <v>12</v>
      </c>
      <c r="H12" s="6">
        <f>SUM(H2:H10)</f>
        <v>10</v>
      </c>
      <c r="I12" s="6"/>
      <c r="J12" s="6">
        <f>SUM(J2:J10)</f>
        <v>0.74284374051724145</v>
      </c>
    </row>
    <row r="13" spans="1:10" ht="15.75" customHeight="1"/>
    <row r="14" spans="1:10" ht="15.75" customHeight="1"/>
    <row r="15" spans="1:10" ht="15.75" customHeight="1"/>
    <row r="16" spans="1:10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1"/>
  <sheetViews>
    <sheetView workbookViewId="0">
      <selection activeCell="J12" sqref="J12"/>
    </sheetView>
  </sheetViews>
  <sheetFormatPr defaultColWidth="12.625" defaultRowHeight="15" customHeight="1"/>
  <cols>
    <col min="1" max="1" width="13.125" customWidth="1"/>
    <col min="2" max="2" width="16.375" customWidth="1"/>
    <col min="3" max="3" width="17.5" customWidth="1"/>
    <col min="4" max="4" width="14.25" customWidth="1"/>
    <col min="5" max="5" width="20.625" customWidth="1"/>
    <col min="6" max="6" width="21.5" customWidth="1"/>
    <col min="7" max="7" width="14.625" customWidth="1"/>
    <col min="8" max="8" width="11.625" customWidth="1"/>
    <col min="9" max="9" width="10.375" customWidth="1"/>
    <col min="10" max="10" width="12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5" t="s">
        <v>10</v>
      </c>
      <c r="B2" s="3">
        <v>3</v>
      </c>
      <c r="C2" s="3">
        <v>0.5</v>
      </c>
      <c r="D2" s="3">
        <v>15</v>
      </c>
      <c r="E2" s="3">
        <v>5.4120000000000001E-2</v>
      </c>
      <c r="F2" s="3">
        <v>0.40550000000000003</v>
      </c>
      <c r="G2" s="3">
        <f t="shared" ref="G2:G10" si="0">(((B2-C2)*(F2-E2))/(D2-C2))+E2</f>
        <v>0.11470275862068965</v>
      </c>
      <c r="H2" s="3">
        <v>1</v>
      </c>
      <c r="I2" s="3">
        <v>0.42</v>
      </c>
      <c r="J2" s="3">
        <f t="shared" ref="J2:J10" si="1">G2*H2*I2</f>
        <v>4.8175158620689655E-2</v>
      </c>
    </row>
    <row r="3" spans="1:10" ht="15.75">
      <c r="A3" s="5" t="s">
        <v>11</v>
      </c>
      <c r="B3" s="3">
        <f>B2</f>
        <v>3</v>
      </c>
      <c r="C3" s="3">
        <v>0.5</v>
      </c>
      <c r="D3" s="3">
        <v>15</v>
      </c>
      <c r="E3" s="3">
        <v>5.4120000000000001E-2</v>
      </c>
      <c r="F3" s="3">
        <v>0.40550000000000003</v>
      </c>
      <c r="G3" s="3">
        <f t="shared" si="0"/>
        <v>0.11470275862068965</v>
      </c>
      <c r="H3" s="3">
        <v>1.5</v>
      </c>
      <c r="I3" s="3">
        <v>0.4425</v>
      </c>
      <c r="J3" s="3">
        <f t="shared" si="1"/>
        <v>7.6133956034482753E-2</v>
      </c>
    </row>
    <row r="4" spans="1:10" ht="15.75">
      <c r="A4" s="5" t="s">
        <v>10</v>
      </c>
      <c r="B4" s="4">
        <f>B2</f>
        <v>3</v>
      </c>
      <c r="C4" s="3">
        <v>0.5</v>
      </c>
      <c r="D4" s="3">
        <v>15</v>
      </c>
      <c r="E4" s="3">
        <v>5.4120000000000001E-2</v>
      </c>
      <c r="F4" s="3">
        <v>0.40550000000000003</v>
      </c>
      <c r="G4" s="3">
        <f t="shared" si="0"/>
        <v>0.11470275862068965</v>
      </c>
      <c r="H4" s="3">
        <v>1</v>
      </c>
      <c r="I4" s="3">
        <v>0.45</v>
      </c>
      <c r="J4" s="3">
        <f t="shared" si="1"/>
        <v>5.1616241379310347E-2</v>
      </c>
    </row>
    <row r="5" spans="1:10" ht="15.75" customHeight="1">
      <c r="A5" s="5" t="s">
        <v>10</v>
      </c>
      <c r="B5" s="3">
        <v>3</v>
      </c>
      <c r="C5" s="3">
        <v>0.5</v>
      </c>
      <c r="D5" s="3">
        <v>15</v>
      </c>
      <c r="E5" s="3">
        <v>5.4120000000000001E-2</v>
      </c>
      <c r="F5" s="3">
        <v>0.40550000000000003</v>
      </c>
      <c r="G5" s="3">
        <f t="shared" si="0"/>
        <v>0.11470275862068965</v>
      </c>
      <c r="H5" s="3">
        <v>1</v>
      </c>
      <c r="I5" s="3">
        <v>0.435</v>
      </c>
      <c r="J5" s="3">
        <f t="shared" si="1"/>
        <v>4.9895700000000001E-2</v>
      </c>
    </row>
    <row r="6" spans="1:10" ht="15.75" customHeight="1">
      <c r="A6" s="5" t="s">
        <v>10</v>
      </c>
      <c r="B6" s="3">
        <f>B5</f>
        <v>3</v>
      </c>
      <c r="C6" s="3">
        <v>0.5</v>
      </c>
      <c r="D6" s="3">
        <v>15</v>
      </c>
      <c r="E6" s="3">
        <v>5.4120000000000001E-2</v>
      </c>
      <c r="F6" s="3">
        <v>0.40550000000000003</v>
      </c>
      <c r="G6" s="3">
        <f t="shared" si="0"/>
        <v>0.11470275862068965</v>
      </c>
      <c r="H6" s="3">
        <v>1</v>
      </c>
      <c r="I6" s="3">
        <v>0.4425</v>
      </c>
      <c r="J6" s="3">
        <f t="shared" si="1"/>
        <v>5.0755970689655171E-2</v>
      </c>
    </row>
    <row r="7" spans="1:10" ht="15.75" customHeight="1">
      <c r="A7" s="5" t="s">
        <v>10</v>
      </c>
      <c r="B7" s="3">
        <f>B5</f>
        <v>3</v>
      </c>
      <c r="C7" s="3">
        <v>0.5</v>
      </c>
      <c r="D7" s="3">
        <v>15</v>
      </c>
      <c r="E7" s="3">
        <v>5.4120000000000001E-2</v>
      </c>
      <c r="F7" s="3">
        <v>0.40550000000000003</v>
      </c>
      <c r="G7" s="3">
        <f t="shared" si="0"/>
        <v>0.11470275862068965</v>
      </c>
      <c r="H7" s="3">
        <v>1</v>
      </c>
      <c r="I7" s="3">
        <v>0.41249999999999998</v>
      </c>
      <c r="J7" s="3">
        <f t="shared" si="1"/>
        <v>4.7314887931034479E-2</v>
      </c>
    </row>
    <row r="8" spans="1:10" ht="15.75" customHeight="1">
      <c r="A8" s="5" t="s">
        <v>10</v>
      </c>
      <c r="B8" s="3">
        <f>B5</f>
        <v>3</v>
      </c>
      <c r="C8" s="3">
        <v>0.5</v>
      </c>
      <c r="D8" s="3">
        <v>15</v>
      </c>
      <c r="E8" s="3">
        <v>5.4120000000000001E-2</v>
      </c>
      <c r="F8" s="3">
        <v>0.40550000000000003</v>
      </c>
      <c r="G8" s="3">
        <f t="shared" si="0"/>
        <v>0.11470275862068965</v>
      </c>
      <c r="H8" s="3">
        <v>1</v>
      </c>
      <c r="I8" s="3">
        <f>I6</f>
        <v>0.4425</v>
      </c>
      <c r="J8" s="3">
        <f t="shared" si="1"/>
        <v>5.0755970689655171E-2</v>
      </c>
    </row>
    <row r="9" spans="1:10" ht="15.75" customHeight="1">
      <c r="A9" s="5" t="s">
        <v>10</v>
      </c>
      <c r="B9" s="3">
        <f>B5</f>
        <v>3</v>
      </c>
      <c r="C9" s="3">
        <v>0.5</v>
      </c>
      <c r="D9" s="3">
        <v>15</v>
      </c>
      <c r="E9" s="3">
        <v>5.4120000000000001E-2</v>
      </c>
      <c r="F9" s="3">
        <v>0.40550000000000003</v>
      </c>
      <c r="G9" s="3">
        <f t="shared" si="0"/>
        <v>0.11470275862068965</v>
      </c>
      <c r="H9" s="3">
        <v>1</v>
      </c>
      <c r="I9" s="3">
        <v>0.46500000000000002</v>
      </c>
      <c r="J9" s="3">
        <f t="shared" si="1"/>
        <v>5.3336782758620693E-2</v>
      </c>
    </row>
    <row r="10" spans="1:10" ht="15.75" customHeight="1">
      <c r="A10" s="5" t="s">
        <v>10</v>
      </c>
      <c r="B10" s="3">
        <f>B5</f>
        <v>3</v>
      </c>
      <c r="C10" s="3">
        <v>0.5</v>
      </c>
      <c r="D10" s="3">
        <v>15</v>
      </c>
      <c r="E10" s="3">
        <v>5.4120000000000001E-2</v>
      </c>
      <c r="F10" s="3">
        <v>0.40550000000000003</v>
      </c>
      <c r="G10" s="3">
        <f t="shared" si="0"/>
        <v>0.11470275862068965</v>
      </c>
      <c r="H10" s="3">
        <v>1.5</v>
      </c>
      <c r="I10" s="3">
        <f>I6</f>
        <v>0.4425</v>
      </c>
      <c r="J10" s="3">
        <f t="shared" si="1"/>
        <v>7.6133956034482753E-2</v>
      </c>
    </row>
    <row r="11" spans="1:10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>
      <c r="A12" s="2"/>
      <c r="B12" s="2"/>
      <c r="C12" s="2"/>
      <c r="D12" s="2"/>
      <c r="E12" s="2"/>
      <c r="F12" s="2"/>
      <c r="G12" s="6" t="s">
        <v>12</v>
      </c>
      <c r="H12" s="6">
        <f>SUM(H2:H10)</f>
        <v>10</v>
      </c>
      <c r="I12" s="6"/>
      <c r="J12" s="6">
        <f>SUM(J2:J10)</f>
        <v>0.50411862413793096</v>
      </c>
    </row>
    <row r="13" spans="1:10" ht="15.75" customHeight="1"/>
    <row r="14" spans="1:10" ht="15.75" customHeight="1"/>
    <row r="15" spans="1:10" ht="15.75" customHeight="1"/>
    <row r="16" spans="1:10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1"/>
  <sheetViews>
    <sheetView workbookViewId="0">
      <selection activeCell="J12" sqref="J12"/>
    </sheetView>
  </sheetViews>
  <sheetFormatPr defaultColWidth="12.625" defaultRowHeight="15" customHeight="1"/>
  <cols>
    <col min="1" max="1" width="12.875" customWidth="1"/>
    <col min="2" max="2" width="16.625" customWidth="1"/>
    <col min="3" max="3" width="17.875" customWidth="1"/>
    <col min="4" max="4" width="13.875" customWidth="1"/>
    <col min="5" max="5" width="21.375" customWidth="1"/>
    <col min="6" max="6" width="21.25" customWidth="1"/>
    <col min="7" max="7" width="13.875" customWidth="1"/>
    <col min="8" max="8" width="12.875" customWidth="1"/>
    <col min="9" max="9" width="10.75" customWidth="1"/>
    <col min="10" max="10" width="12.8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5" t="s">
        <v>10</v>
      </c>
      <c r="B2" s="3">
        <v>0.84482758599999996</v>
      </c>
      <c r="C2" s="3">
        <v>0.5</v>
      </c>
      <c r="D2" s="3">
        <v>15</v>
      </c>
      <c r="E2" s="3">
        <v>5.4120000000000001E-2</v>
      </c>
      <c r="F2" s="3">
        <v>0.40550000000000003</v>
      </c>
      <c r="G2" s="3">
        <f t="shared" ref="G2:G10" si="0">(((B2-C2)*(F2-E2))/(D2-C2))+E2</f>
        <v>6.2476242563357244E-2</v>
      </c>
      <c r="H2" s="3">
        <v>1</v>
      </c>
      <c r="I2" s="3">
        <v>0.65249999999999997</v>
      </c>
      <c r="J2" s="3">
        <f t="shared" ref="J2:J10" si="1">G2*H2*I2</f>
        <v>4.07657482725906E-2</v>
      </c>
    </row>
    <row r="3" spans="1:10" ht="15.75">
      <c r="A3" s="5" t="s">
        <v>11</v>
      </c>
      <c r="B3" s="3">
        <v>0.93103448300000002</v>
      </c>
      <c r="C3" s="3">
        <v>0.5</v>
      </c>
      <c r="D3" s="3">
        <v>15</v>
      </c>
      <c r="E3" s="3">
        <v>5.4120000000000001E-2</v>
      </c>
      <c r="F3" s="3">
        <v>0.40550000000000003</v>
      </c>
      <c r="G3" s="3">
        <f t="shared" si="0"/>
        <v>6.4565303216313111E-2</v>
      </c>
      <c r="H3" s="3">
        <v>1.5</v>
      </c>
      <c r="I3" s="3">
        <f>I2</f>
        <v>0.65249999999999997</v>
      </c>
      <c r="J3" s="3">
        <f t="shared" si="1"/>
        <v>6.3193290522966461E-2</v>
      </c>
    </row>
    <row r="4" spans="1:10" ht="15.75">
      <c r="A4" s="5" t="s">
        <v>10</v>
      </c>
      <c r="B4" s="3">
        <v>0.95977011499999998</v>
      </c>
      <c r="C4" s="3">
        <v>0.5</v>
      </c>
      <c r="D4" s="3">
        <v>15</v>
      </c>
      <c r="E4" s="3">
        <v>5.4120000000000001E-2</v>
      </c>
      <c r="F4" s="3">
        <v>0.40550000000000003</v>
      </c>
      <c r="G4" s="3">
        <f t="shared" si="0"/>
        <v>6.5261656759220688E-2</v>
      </c>
      <c r="H4" s="3">
        <v>1</v>
      </c>
      <c r="I4" s="3">
        <f>I2</f>
        <v>0.65249999999999997</v>
      </c>
      <c r="J4" s="3">
        <f t="shared" si="1"/>
        <v>4.2583231035391494E-2</v>
      </c>
    </row>
    <row r="5" spans="1:10" ht="15.75" customHeight="1">
      <c r="A5" s="5" t="s">
        <v>10</v>
      </c>
      <c r="B5" s="3">
        <v>0.936046512</v>
      </c>
      <c r="C5" s="3">
        <v>0.5</v>
      </c>
      <c r="D5" s="3">
        <v>15</v>
      </c>
      <c r="E5" s="3">
        <v>5.4120000000000001E-2</v>
      </c>
      <c r="F5" s="3">
        <v>0.40550000000000003</v>
      </c>
      <c r="G5" s="3">
        <f t="shared" si="0"/>
        <v>6.4686760233555865E-2</v>
      </c>
      <c r="H5" s="3">
        <v>1</v>
      </c>
      <c r="I5" s="3">
        <v>0.64500000000000002</v>
      </c>
      <c r="J5" s="3">
        <f t="shared" si="1"/>
        <v>4.1722960350643531E-2</v>
      </c>
    </row>
    <row r="6" spans="1:10" ht="15.75" customHeight="1">
      <c r="A6" s="5" t="s">
        <v>10</v>
      </c>
      <c r="B6" s="3">
        <v>0.96511627899999997</v>
      </c>
      <c r="C6" s="3">
        <v>0.5</v>
      </c>
      <c r="D6" s="3">
        <v>15</v>
      </c>
      <c r="E6" s="3">
        <v>5.4120000000000001E-2</v>
      </c>
      <c r="F6" s="3">
        <v>0.40550000000000003</v>
      </c>
      <c r="G6" s="3">
        <f t="shared" si="0"/>
        <v>6.5391210904484132E-2</v>
      </c>
      <c r="H6" s="3">
        <v>1</v>
      </c>
      <c r="I6" s="3">
        <f>I5</f>
        <v>0.64500000000000002</v>
      </c>
      <c r="J6" s="3">
        <f t="shared" si="1"/>
        <v>4.2177331033392267E-2</v>
      </c>
    </row>
    <row r="7" spans="1:10" ht="15.75" customHeight="1">
      <c r="A7" s="5" t="s">
        <v>10</v>
      </c>
      <c r="B7" s="3">
        <v>0.84883720900000004</v>
      </c>
      <c r="C7" s="3">
        <v>0.5</v>
      </c>
      <c r="D7" s="3">
        <v>15</v>
      </c>
      <c r="E7" s="3">
        <v>5.4120000000000001E-2</v>
      </c>
      <c r="F7" s="3">
        <v>0.40550000000000003</v>
      </c>
      <c r="G7" s="3">
        <f t="shared" si="0"/>
        <v>6.2573408172304834E-2</v>
      </c>
      <c r="H7" s="3">
        <v>1</v>
      </c>
      <c r="I7" s="3">
        <f>I5</f>
        <v>0.64500000000000002</v>
      </c>
      <c r="J7" s="3">
        <f t="shared" si="1"/>
        <v>4.0359848271136617E-2</v>
      </c>
    </row>
    <row r="8" spans="1:10" ht="15.75" customHeight="1">
      <c r="A8" s="5" t="s">
        <v>10</v>
      </c>
      <c r="B8" s="3">
        <f>B7</f>
        <v>0.84883720900000004</v>
      </c>
      <c r="C8" s="3">
        <v>0.5</v>
      </c>
      <c r="D8" s="3">
        <v>15</v>
      </c>
      <c r="E8" s="3">
        <v>5.4120000000000001E-2</v>
      </c>
      <c r="F8" s="3">
        <v>0.40550000000000003</v>
      </c>
      <c r="G8" s="3">
        <f t="shared" si="0"/>
        <v>6.2573408172304834E-2</v>
      </c>
      <c r="H8" s="3">
        <v>1</v>
      </c>
      <c r="I8" s="3">
        <f>I5</f>
        <v>0.64500000000000002</v>
      </c>
      <c r="J8" s="3">
        <f t="shared" si="1"/>
        <v>4.0359848271136617E-2</v>
      </c>
    </row>
    <row r="9" spans="1:10" ht="15.75" customHeight="1">
      <c r="A9" s="5" t="s">
        <v>10</v>
      </c>
      <c r="B9" s="3">
        <f>B5</f>
        <v>0.936046512</v>
      </c>
      <c r="C9" s="3">
        <v>0.5</v>
      </c>
      <c r="D9" s="3">
        <v>15</v>
      </c>
      <c r="E9" s="3">
        <v>5.4120000000000001E-2</v>
      </c>
      <c r="F9" s="3">
        <v>0.40550000000000003</v>
      </c>
      <c r="G9" s="3">
        <f t="shared" si="0"/>
        <v>6.4686760233555865E-2</v>
      </c>
      <c r="H9" s="3">
        <v>1</v>
      </c>
      <c r="I9" s="3">
        <f>I5</f>
        <v>0.64500000000000002</v>
      </c>
      <c r="J9" s="3">
        <f t="shared" si="1"/>
        <v>4.1722960350643531E-2</v>
      </c>
    </row>
    <row r="10" spans="1:10" ht="15.75" customHeight="1">
      <c r="A10" s="5" t="s">
        <v>10</v>
      </c>
      <c r="B10" s="3">
        <f>B7</f>
        <v>0.84883720900000004</v>
      </c>
      <c r="C10" s="3">
        <v>0.5</v>
      </c>
      <c r="D10" s="3">
        <v>15</v>
      </c>
      <c r="E10" s="3">
        <v>5.4120000000000001E-2</v>
      </c>
      <c r="F10" s="3">
        <v>0.40550000000000003</v>
      </c>
      <c r="G10" s="3">
        <f t="shared" si="0"/>
        <v>6.2573408172304834E-2</v>
      </c>
      <c r="H10" s="3">
        <v>1.5</v>
      </c>
      <c r="I10" s="3">
        <f>I5</f>
        <v>0.64500000000000002</v>
      </c>
      <c r="J10" s="3">
        <f t="shared" si="1"/>
        <v>6.0539772406704925E-2</v>
      </c>
    </row>
    <row r="11" spans="1:10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>
      <c r="A12" s="2"/>
      <c r="B12" s="2"/>
      <c r="C12" s="2"/>
      <c r="D12" s="2"/>
      <c r="E12" s="2"/>
      <c r="F12" s="2"/>
      <c r="G12" s="6" t="s">
        <v>12</v>
      </c>
      <c r="H12" s="6">
        <f>SUM(H2:H10)</f>
        <v>10</v>
      </c>
      <c r="I12" s="6"/>
      <c r="J12" s="6">
        <f>SUM(J2:J10)</f>
        <v>0.41342499051460607</v>
      </c>
    </row>
    <row r="13" spans="1:10" ht="15.75" customHeight="1"/>
    <row r="14" spans="1:10" ht="15.75" customHeight="1">
      <c r="D14" s="7"/>
    </row>
    <row r="15" spans="1:10" ht="15.75" customHeight="1"/>
    <row r="16" spans="1:10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1"/>
  <sheetViews>
    <sheetView workbookViewId="0">
      <selection activeCell="J12" sqref="J12"/>
    </sheetView>
  </sheetViews>
  <sheetFormatPr defaultColWidth="12.625" defaultRowHeight="15" customHeight="1"/>
  <cols>
    <col min="1" max="1" width="13.125" customWidth="1"/>
    <col min="2" max="2" width="15.75" customWidth="1"/>
    <col min="3" max="3" width="17.5" customWidth="1"/>
    <col min="4" max="4" width="13.625" customWidth="1"/>
    <col min="5" max="5" width="21.125" customWidth="1"/>
    <col min="6" max="6" width="21.25" customWidth="1"/>
    <col min="7" max="7" width="14" customWidth="1"/>
    <col min="8" max="8" width="11.75" customWidth="1"/>
    <col min="9" max="9" width="10.375" customWidth="1"/>
    <col min="10" max="10" width="12.75" customWidth="1"/>
    <col min="11" max="26" width="7.625" customWidth="1"/>
  </cols>
  <sheetData>
    <row r="1" spans="1:26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.5" thickBot="1">
      <c r="A2" s="5" t="s">
        <v>10</v>
      </c>
      <c r="B2" s="3">
        <v>1.0357142859999999</v>
      </c>
      <c r="C2" s="3">
        <v>0.5</v>
      </c>
      <c r="D2" s="3">
        <v>15</v>
      </c>
      <c r="E2" s="3">
        <v>5.4120000000000001E-2</v>
      </c>
      <c r="F2" s="3">
        <v>0.40550000000000003</v>
      </c>
      <c r="G2" s="3">
        <f t="shared" ref="G2:G10" si="0">(((B2-C2)*(F2-E2))/(D2-C2))+E2</f>
        <v>6.7102019711357236E-2</v>
      </c>
      <c r="H2" s="3">
        <v>1</v>
      </c>
      <c r="I2" s="3">
        <v>0.42</v>
      </c>
      <c r="J2" s="3">
        <f t="shared" ref="J2:J10" si="1">G2*H2*I2</f>
        <v>2.8182848278770038E-2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 thickBot="1">
      <c r="A3" s="5" t="s">
        <v>11</v>
      </c>
      <c r="B3" s="3">
        <v>1.1355932200000001</v>
      </c>
      <c r="C3" s="3">
        <v>0.5</v>
      </c>
      <c r="D3" s="3">
        <v>15</v>
      </c>
      <c r="E3" s="3">
        <v>5.4120000000000001E-2</v>
      </c>
      <c r="F3" s="3">
        <v>0.40550000000000003</v>
      </c>
      <c r="G3" s="3">
        <f t="shared" si="0"/>
        <v>6.9522396251282759E-2</v>
      </c>
      <c r="H3" s="3">
        <v>1.5</v>
      </c>
      <c r="I3" s="3">
        <v>0.4425</v>
      </c>
      <c r="J3" s="3">
        <f t="shared" si="1"/>
        <v>4.6145490511788935E-2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thickBot="1">
      <c r="A4" s="5" t="s">
        <v>10</v>
      </c>
      <c r="B4" s="3">
        <v>1.1666666670000001</v>
      </c>
      <c r="C4" s="3">
        <v>0.5</v>
      </c>
      <c r="D4" s="3">
        <v>15</v>
      </c>
      <c r="E4" s="3">
        <v>5.4120000000000001E-2</v>
      </c>
      <c r="F4" s="3">
        <v>0.40550000000000003</v>
      </c>
      <c r="G4" s="3">
        <f t="shared" si="0"/>
        <v>7.0275402306928275E-2</v>
      </c>
      <c r="H4" s="3">
        <v>1</v>
      </c>
      <c r="I4" s="3">
        <v>0.45</v>
      </c>
      <c r="J4" s="3">
        <f t="shared" si="1"/>
        <v>3.1623931038117725E-2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thickBot="1">
      <c r="A5" s="5" t="s">
        <v>10</v>
      </c>
      <c r="B5" s="3">
        <v>1.146551724</v>
      </c>
      <c r="C5" s="3">
        <v>0.5</v>
      </c>
      <c r="D5" s="3">
        <v>15</v>
      </c>
      <c r="E5" s="3">
        <v>5.4120000000000001E-2</v>
      </c>
      <c r="F5" s="3">
        <v>0.40550000000000003</v>
      </c>
      <c r="G5" s="3">
        <f t="shared" si="0"/>
        <v>6.9787954812353115E-2</v>
      </c>
      <c r="H5" s="3">
        <v>1</v>
      </c>
      <c r="I5" s="3">
        <v>0.435</v>
      </c>
      <c r="J5" s="3">
        <f t="shared" si="1"/>
        <v>3.0357760343373605E-2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thickBot="1">
      <c r="A6" s="5" t="s">
        <v>10</v>
      </c>
      <c r="B6" s="3">
        <v>1.1779661020000001</v>
      </c>
      <c r="C6" s="3">
        <v>0.5</v>
      </c>
      <c r="D6" s="3">
        <v>15</v>
      </c>
      <c r="E6" s="3">
        <v>5.4120000000000001E-2</v>
      </c>
      <c r="F6" s="3">
        <v>0.40550000000000003</v>
      </c>
      <c r="G6" s="3">
        <f t="shared" si="0"/>
        <v>7.0549222684190352E-2</v>
      </c>
      <c r="H6" s="3">
        <v>1</v>
      </c>
      <c r="I6" s="3">
        <v>0.4425</v>
      </c>
      <c r="J6" s="3">
        <f t="shared" si="1"/>
        <v>3.1218031037754231E-2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thickBot="1">
      <c r="A7" s="5" t="s">
        <v>10</v>
      </c>
      <c r="B7" s="3">
        <v>1.0454545449999999</v>
      </c>
      <c r="C7" s="3">
        <v>0.5</v>
      </c>
      <c r="D7" s="3">
        <v>15</v>
      </c>
      <c r="E7" s="3">
        <v>5.4120000000000001E-2</v>
      </c>
      <c r="F7" s="3">
        <v>0.40550000000000003</v>
      </c>
      <c r="G7" s="3">
        <f t="shared" si="0"/>
        <v>6.7338056415317246E-2</v>
      </c>
      <c r="H7" s="3">
        <v>1</v>
      </c>
      <c r="I7" s="3">
        <v>0.41249999999999998</v>
      </c>
      <c r="J7" s="3">
        <f t="shared" si="1"/>
        <v>2.7776948271318363E-2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thickBot="1">
      <c r="A8" s="5" t="s">
        <v>10</v>
      </c>
      <c r="B8" s="3">
        <v>1.008474576</v>
      </c>
      <c r="C8" s="3">
        <v>0.5</v>
      </c>
      <c r="D8" s="3">
        <v>15</v>
      </c>
      <c r="E8" s="3">
        <v>5.4120000000000001E-2</v>
      </c>
      <c r="F8" s="3">
        <v>0.40550000000000003</v>
      </c>
      <c r="G8" s="3">
        <f t="shared" si="0"/>
        <v>6.644191700102621E-2</v>
      </c>
      <c r="H8" s="3">
        <v>1</v>
      </c>
      <c r="I8" s="3">
        <f>I6</f>
        <v>0.4425</v>
      </c>
      <c r="J8" s="3">
        <f t="shared" si="1"/>
        <v>2.9400548272954099E-2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thickBot="1">
      <c r="A9" s="5" t="s">
        <v>10</v>
      </c>
      <c r="B9" s="3">
        <v>1.1048387099999999</v>
      </c>
      <c r="C9" s="3">
        <v>0.5</v>
      </c>
      <c r="D9" s="3">
        <v>15</v>
      </c>
      <c r="E9" s="3">
        <v>5.4120000000000001E-2</v>
      </c>
      <c r="F9" s="3">
        <v>0.40550000000000003</v>
      </c>
      <c r="G9" s="3">
        <f t="shared" si="0"/>
        <v>6.8777119028951728E-2</v>
      </c>
      <c r="H9" s="3">
        <v>1</v>
      </c>
      <c r="I9" s="3">
        <v>0.46500000000000002</v>
      </c>
      <c r="J9" s="3">
        <f t="shared" si="1"/>
        <v>3.1981360348462558E-2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thickBot="1">
      <c r="A10" s="5" t="s">
        <v>10</v>
      </c>
      <c r="B10" s="3">
        <v>1.008474576</v>
      </c>
      <c r="C10" s="3">
        <v>0.5</v>
      </c>
      <c r="D10" s="3">
        <v>15</v>
      </c>
      <c r="E10" s="3">
        <v>5.4120000000000001E-2</v>
      </c>
      <c r="F10" s="3">
        <v>0.40550000000000003</v>
      </c>
      <c r="G10" s="3">
        <f t="shared" si="0"/>
        <v>6.644191700102621E-2</v>
      </c>
      <c r="H10" s="3">
        <v>1.5</v>
      </c>
      <c r="I10" s="3">
        <f>I6</f>
        <v>0.4425</v>
      </c>
      <c r="J10" s="3">
        <f t="shared" si="1"/>
        <v>4.4100822409431154E-2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thickBot="1">
      <c r="A12" s="2"/>
      <c r="B12" s="2"/>
      <c r="C12" s="2"/>
      <c r="D12" s="2"/>
      <c r="E12" s="2"/>
      <c r="F12" s="2"/>
      <c r="G12" s="6" t="s">
        <v>12</v>
      </c>
      <c r="H12" s="6">
        <f>SUM(H2:H10)</f>
        <v>10</v>
      </c>
      <c r="I12" s="6"/>
      <c r="J12" s="6">
        <f>SUM(J2:J10)</f>
        <v>0.30078774051197066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1"/>
  <sheetViews>
    <sheetView workbookViewId="0">
      <selection activeCell="J12" sqref="J12"/>
    </sheetView>
  </sheetViews>
  <sheetFormatPr defaultColWidth="12.625" defaultRowHeight="15" customHeight="1"/>
  <cols>
    <col min="1" max="1" width="13.5" customWidth="1"/>
    <col min="2" max="2" width="16.625" customWidth="1"/>
    <col min="3" max="3" width="17.5" customWidth="1"/>
    <col min="4" max="4" width="13.125" customWidth="1"/>
    <col min="5" max="5" width="20.75" customWidth="1"/>
    <col min="6" max="6" width="21.625" customWidth="1"/>
    <col min="7" max="7" width="14.875" customWidth="1"/>
    <col min="8" max="8" width="11.375" customWidth="1"/>
    <col min="9" max="9" width="10.5" customWidth="1"/>
    <col min="10" max="10" width="12.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5" t="s">
        <v>10</v>
      </c>
      <c r="B2" s="3">
        <v>1.3045977010000001</v>
      </c>
      <c r="C2" s="3">
        <v>0.5</v>
      </c>
      <c r="D2" s="3">
        <v>15</v>
      </c>
      <c r="E2" s="3">
        <v>5.4120000000000001E-2</v>
      </c>
      <c r="F2" s="3">
        <v>0.40550000000000003</v>
      </c>
      <c r="G2" s="3">
        <f t="shared" ref="G2:G10" si="0">(((B2-C2)*(F2-E2))/(D2-C2))+E2</f>
        <v>7.3617899322577937E-2</v>
      </c>
      <c r="H2" s="3">
        <v>1</v>
      </c>
      <c r="I2" s="3">
        <v>0.65249999999999997</v>
      </c>
      <c r="J2" s="3">
        <f t="shared" ref="J2:J10" si="1">G2*H2*I2</f>
        <v>4.8035679307982103E-2</v>
      </c>
    </row>
    <row r="3" spans="1:10" ht="15.75">
      <c r="A3" s="5" t="s">
        <v>11</v>
      </c>
      <c r="B3" s="3">
        <v>2.1954022989999999</v>
      </c>
      <c r="C3" s="3">
        <v>0.5</v>
      </c>
      <c r="D3" s="3">
        <v>15</v>
      </c>
      <c r="E3" s="3">
        <v>5.4120000000000001E-2</v>
      </c>
      <c r="F3" s="3">
        <v>0.40550000000000003</v>
      </c>
      <c r="G3" s="3">
        <f t="shared" si="0"/>
        <v>9.5204859298111733E-2</v>
      </c>
      <c r="H3" s="3">
        <v>1.5</v>
      </c>
      <c r="I3" s="3">
        <f>I2</f>
        <v>0.65249999999999997</v>
      </c>
      <c r="J3" s="3">
        <f t="shared" si="1"/>
        <v>9.318175603802685E-2</v>
      </c>
    </row>
    <row r="4" spans="1:10" ht="15.75">
      <c r="A4" s="5" t="s">
        <v>10</v>
      </c>
      <c r="B4" s="3">
        <v>3</v>
      </c>
      <c r="C4" s="3">
        <v>0.5</v>
      </c>
      <c r="D4" s="3">
        <v>15</v>
      </c>
      <c r="E4" s="3">
        <v>5.4120000000000001E-2</v>
      </c>
      <c r="F4" s="3">
        <v>0.40550000000000003</v>
      </c>
      <c r="G4" s="3">
        <f t="shared" si="0"/>
        <v>0.11470275862068965</v>
      </c>
      <c r="H4" s="3">
        <v>1</v>
      </c>
      <c r="I4" s="3">
        <f>I2</f>
        <v>0.65249999999999997</v>
      </c>
      <c r="J4" s="3">
        <f t="shared" si="1"/>
        <v>7.4843549999999995E-2</v>
      </c>
    </row>
    <row r="5" spans="1:10" ht="15.75" customHeight="1">
      <c r="A5" s="5" t="s">
        <v>10</v>
      </c>
      <c r="B5" s="3">
        <v>1.401162791</v>
      </c>
      <c r="C5" s="3">
        <v>0.5</v>
      </c>
      <c r="D5" s="3">
        <v>15</v>
      </c>
      <c r="E5" s="3">
        <v>5.4120000000000001E-2</v>
      </c>
      <c r="F5" s="3">
        <v>0.40550000000000003</v>
      </c>
      <c r="G5" s="3">
        <f t="shared" si="0"/>
        <v>7.5957971138040009E-2</v>
      </c>
      <c r="H5" s="3">
        <v>1</v>
      </c>
      <c r="I5" s="3">
        <v>0.64500000000000002</v>
      </c>
      <c r="J5" s="3">
        <f t="shared" si="1"/>
        <v>4.8992891384035807E-2</v>
      </c>
    </row>
    <row r="6" spans="1:10" ht="15.75" customHeight="1">
      <c r="A6" s="5" t="s">
        <v>10</v>
      </c>
      <c r="B6" s="3">
        <v>2.2151162790000001</v>
      </c>
      <c r="C6" s="3">
        <v>0.5</v>
      </c>
      <c r="D6" s="3">
        <v>15</v>
      </c>
      <c r="E6" s="3">
        <v>5.4120000000000001E-2</v>
      </c>
      <c r="F6" s="3">
        <v>0.40550000000000003</v>
      </c>
      <c r="G6" s="3">
        <f t="shared" si="0"/>
        <v>9.5682590214828972E-2</v>
      </c>
      <c r="H6" s="3">
        <v>1</v>
      </c>
      <c r="I6" s="3">
        <f>I5</f>
        <v>0.64500000000000002</v>
      </c>
      <c r="J6" s="3">
        <f t="shared" si="1"/>
        <v>6.1715270688564687E-2</v>
      </c>
    </row>
    <row r="7" spans="1:10" ht="15.75" customHeight="1">
      <c r="A7" s="5" t="s">
        <v>10</v>
      </c>
      <c r="B7" s="3">
        <v>3</v>
      </c>
      <c r="C7" s="3">
        <v>0.5</v>
      </c>
      <c r="D7" s="3">
        <v>15</v>
      </c>
      <c r="E7" s="3">
        <v>5.4120000000000001E-2</v>
      </c>
      <c r="F7" s="3">
        <v>0.40550000000000003</v>
      </c>
      <c r="G7" s="3">
        <f t="shared" si="0"/>
        <v>0.11470275862068965</v>
      </c>
      <c r="H7" s="3">
        <v>1</v>
      </c>
      <c r="I7" s="3">
        <f>I5</f>
        <v>0.64500000000000002</v>
      </c>
      <c r="J7" s="3">
        <f t="shared" si="1"/>
        <v>7.3983279310344832E-2</v>
      </c>
    </row>
    <row r="8" spans="1:10" ht="15.75" customHeight="1">
      <c r="A8" s="5" t="s">
        <v>10</v>
      </c>
      <c r="B8" s="3">
        <v>1.2848837209999999</v>
      </c>
      <c r="C8" s="3">
        <v>0.5</v>
      </c>
      <c r="D8" s="3">
        <v>15</v>
      </c>
      <c r="E8" s="3">
        <v>5.4120000000000001E-2</v>
      </c>
      <c r="F8" s="3">
        <v>0.40550000000000003</v>
      </c>
      <c r="G8" s="3">
        <f t="shared" si="0"/>
        <v>7.3140168405860684E-2</v>
      </c>
      <c r="H8" s="3">
        <v>1</v>
      </c>
      <c r="I8" s="3">
        <f>I5</f>
        <v>0.64500000000000002</v>
      </c>
      <c r="J8" s="3">
        <f t="shared" si="1"/>
        <v>4.7175408621780143E-2</v>
      </c>
    </row>
    <row r="9" spans="1:10" ht="15.75" customHeight="1">
      <c r="A9" s="5" t="s">
        <v>10</v>
      </c>
      <c r="B9" s="3">
        <v>2.1860465119999999</v>
      </c>
      <c r="C9" s="3">
        <v>0.5</v>
      </c>
      <c r="D9" s="3">
        <v>15</v>
      </c>
      <c r="E9" s="3">
        <v>5.4120000000000001E-2</v>
      </c>
      <c r="F9" s="3">
        <v>0.40550000000000003</v>
      </c>
      <c r="G9" s="3">
        <f t="shared" si="0"/>
        <v>9.4978139543900691E-2</v>
      </c>
      <c r="H9" s="3">
        <v>1</v>
      </c>
      <c r="I9" s="3">
        <f>I5</f>
        <v>0.64500000000000002</v>
      </c>
      <c r="J9" s="3">
        <f t="shared" si="1"/>
        <v>6.1260900005815945E-2</v>
      </c>
    </row>
    <row r="10" spans="1:10" ht="15.75" customHeight="1">
      <c r="A10" s="5" t="s">
        <v>10</v>
      </c>
      <c r="B10" s="3">
        <v>3</v>
      </c>
      <c r="C10" s="3">
        <v>0.5</v>
      </c>
      <c r="D10" s="3">
        <v>15</v>
      </c>
      <c r="E10" s="3">
        <v>5.4120000000000001E-2</v>
      </c>
      <c r="F10" s="3">
        <v>0.40550000000000003</v>
      </c>
      <c r="G10" s="3">
        <f t="shared" si="0"/>
        <v>0.11470275862068965</v>
      </c>
      <c r="H10" s="3">
        <v>1.5</v>
      </c>
      <c r="I10" s="3">
        <f>I5</f>
        <v>0.64500000000000002</v>
      </c>
      <c r="J10" s="3">
        <f t="shared" si="1"/>
        <v>0.11097491896551724</v>
      </c>
    </row>
    <row r="11" spans="1:10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>
      <c r="A12" s="2"/>
      <c r="B12" s="2"/>
      <c r="C12" s="2"/>
      <c r="D12" s="2"/>
      <c r="E12" s="2"/>
      <c r="F12" s="2"/>
      <c r="G12" s="6" t="s">
        <v>12</v>
      </c>
      <c r="H12" s="6">
        <f>SUM(H2:H10)</f>
        <v>10</v>
      </c>
      <c r="I12" s="6"/>
      <c r="J12" s="6">
        <f>SUM(J2:J10)</f>
        <v>0.62016365432206755</v>
      </c>
    </row>
    <row r="13" spans="1:10" ht="15.75" customHeight="1"/>
    <row r="14" spans="1:10" ht="15.75" customHeight="1"/>
    <row r="15" spans="1:10" ht="15.75" customHeight="1"/>
    <row r="16" spans="1:10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tabSelected="1" workbookViewId="0">
      <selection activeCell="D2" sqref="D2"/>
    </sheetView>
  </sheetViews>
  <sheetFormatPr defaultRowHeight="14.25"/>
  <cols>
    <col min="1" max="1" width="9.625" customWidth="1"/>
    <col min="2" max="12" width="12.625" customWidth="1"/>
  </cols>
  <sheetData>
    <row r="1" spans="2:12" ht="15" thickBot="1"/>
    <row r="2" spans="2:12" ht="20.25" customHeight="1" thickBot="1">
      <c r="D2" s="10" t="s">
        <v>22</v>
      </c>
      <c r="E2" s="11" t="s">
        <v>14</v>
      </c>
      <c r="F2" s="12" t="s">
        <v>15</v>
      </c>
      <c r="G2" s="11" t="s">
        <v>16</v>
      </c>
      <c r="H2" s="12" t="s">
        <v>17</v>
      </c>
      <c r="I2" s="11" t="s">
        <v>18</v>
      </c>
      <c r="J2" s="12" t="s">
        <v>19</v>
      </c>
    </row>
    <row r="3" spans="2:12" ht="20.25" customHeight="1" thickBot="1">
      <c r="D3" s="26" t="s">
        <v>20</v>
      </c>
      <c r="E3" s="31">
        <v>0.300787741</v>
      </c>
      <c r="F3" s="32">
        <v>0.74284374099999995</v>
      </c>
      <c r="G3" s="33">
        <v>0.50411862399999996</v>
      </c>
      <c r="H3" s="33">
        <v>0.41342499100000002</v>
      </c>
      <c r="I3" s="31">
        <f>E3</f>
        <v>0.300787741</v>
      </c>
      <c r="J3" s="32">
        <v>0.62016365399999995</v>
      </c>
    </row>
    <row r="4" spans="2:12" ht="21" customHeight="1" thickBot="1">
      <c r="D4" s="8" t="s">
        <v>21</v>
      </c>
      <c r="E4" s="23">
        <f>D10</f>
        <v>0.29920000000000002</v>
      </c>
      <c r="F4" s="8">
        <f>I10</f>
        <v>0.73760000000000003</v>
      </c>
      <c r="G4" s="8">
        <f>F14</f>
        <v>0.50080000000000002</v>
      </c>
      <c r="H4" s="8">
        <f>K14</f>
        <v>0.41010000000000002</v>
      </c>
      <c r="I4" s="23">
        <f>C18</f>
        <v>0.29909999999999998</v>
      </c>
      <c r="J4" s="8">
        <f>J18</f>
        <v>0.61609999999999998</v>
      </c>
    </row>
    <row r="5" spans="2:12" ht="20.25" customHeight="1" thickBot="1">
      <c r="D5" s="9" t="s">
        <v>13</v>
      </c>
      <c r="E5" s="24">
        <f>((E3-E4)/E3)*100</f>
        <v>0.52786094098162595</v>
      </c>
      <c r="F5" s="25">
        <f t="shared" ref="F5:J5" si="0">((F3-F4)/F3)*100</f>
        <v>0.7059009466702787</v>
      </c>
      <c r="G5" s="25">
        <f>((G3-G4)/G3)*100</f>
        <v>0.6583022015072264</v>
      </c>
      <c r="H5" s="25">
        <f t="shared" si="0"/>
        <v>0.80425496096824001</v>
      </c>
      <c r="I5" s="25">
        <f t="shared" si="0"/>
        <v>0.56110697676339827</v>
      </c>
      <c r="J5" s="25">
        <f t="shared" si="0"/>
        <v>0.65525510464693759</v>
      </c>
    </row>
    <row r="7" spans="2:12" ht="15" thickBot="1"/>
    <row r="8" spans="2:12" ht="15.75" thickBot="1">
      <c r="B8" s="39" t="s">
        <v>29</v>
      </c>
      <c r="C8" s="40"/>
      <c r="D8" s="40"/>
      <c r="E8" s="40"/>
      <c r="F8" s="41"/>
      <c r="G8" s="28"/>
      <c r="H8" s="39" t="s">
        <v>23</v>
      </c>
      <c r="I8" s="40"/>
      <c r="J8" s="40"/>
      <c r="K8" s="40"/>
      <c r="L8" s="41"/>
    </row>
    <row r="9" spans="2:12" ht="15.75" thickBot="1">
      <c r="B9" s="13" t="s">
        <v>24</v>
      </c>
      <c r="C9" s="14">
        <v>0.03</v>
      </c>
      <c r="D9" s="15">
        <v>0.01</v>
      </c>
      <c r="E9" s="15">
        <v>0.05</v>
      </c>
      <c r="F9" s="16">
        <v>1E-3</v>
      </c>
      <c r="G9" s="29"/>
      <c r="H9" s="13" t="s">
        <v>24</v>
      </c>
      <c r="I9" s="14">
        <v>0.03</v>
      </c>
      <c r="J9" s="15">
        <v>0.01</v>
      </c>
      <c r="K9" s="15">
        <v>0.05</v>
      </c>
      <c r="L9" s="16">
        <v>1E-3</v>
      </c>
    </row>
    <row r="10" spans="2:12" ht="15.75" thickBot="1">
      <c r="B10" s="17">
        <v>1000</v>
      </c>
      <c r="C10" s="18">
        <v>0.29809999999999998</v>
      </c>
      <c r="D10" s="34">
        <v>0.29920000000000002</v>
      </c>
      <c r="E10" s="18">
        <v>0.29909999999999998</v>
      </c>
      <c r="F10" s="18">
        <v>0.29849999999999999</v>
      </c>
      <c r="G10" s="29"/>
      <c r="H10" s="17">
        <v>1000</v>
      </c>
      <c r="I10" s="34">
        <v>0.73760000000000003</v>
      </c>
      <c r="J10" s="18">
        <v>0.73780000000000001</v>
      </c>
      <c r="K10" s="18">
        <v>0.73860000000000003</v>
      </c>
      <c r="L10" s="18">
        <v>0.73609999999999998</v>
      </c>
    </row>
    <row r="11" spans="2:12" ht="15" thickBot="1">
      <c r="B11" s="42"/>
      <c r="C11" s="43"/>
      <c r="D11" s="43"/>
      <c r="E11" s="43"/>
      <c r="F11" s="44"/>
      <c r="G11" s="29"/>
      <c r="H11" s="42"/>
      <c r="I11" s="43"/>
      <c r="J11" s="43"/>
      <c r="K11" s="43"/>
      <c r="L11" s="44"/>
    </row>
    <row r="12" spans="2:12" ht="15.75" thickBot="1">
      <c r="B12" s="39" t="s">
        <v>25</v>
      </c>
      <c r="C12" s="40"/>
      <c r="D12" s="40"/>
      <c r="E12" s="40"/>
      <c r="F12" s="41"/>
      <c r="G12" s="29"/>
      <c r="H12" s="39" t="s">
        <v>26</v>
      </c>
      <c r="I12" s="40"/>
      <c r="J12" s="40"/>
      <c r="K12" s="40"/>
      <c r="L12" s="41"/>
    </row>
    <row r="13" spans="2:12" ht="15.75" thickBot="1">
      <c r="B13" s="13" t="s">
        <v>24</v>
      </c>
      <c r="C13" s="14">
        <v>0.03</v>
      </c>
      <c r="D13" s="22">
        <v>0.01</v>
      </c>
      <c r="E13" s="22">
        <v>0.05</v>
      </c>
      <c r="F13" s="16">
        <v>1E-3</v>
      </c>
      <c r="G13" s="29"/>
      <c r="H13" s="13" t="s">
        <v>24</v>
      </c>
      <c r="I13" s="14">
        <v>0.03</v>
      </c>
      <c r="J13" s="15">
        <v>0.01</v>
      </c>
      <c r="K13" s="15">
        <v>0.05</v>
      </c>
      <c r="L13" s="15">
        <v>1E-3</v>
      </c>
    </row>
    <row r="14" spans="2:12" ht="15.75" thickBot="1">
      <c r="B14" s="17">
        <v>1000</v>
      </c>
      <c r="C14" s="37">
        <v>0.50080000000000002</v>
      </c>
      <c r="D14" s="18">
        <v>0.50070000000000003</v>
      </c>
      <c r="E14" s="27">
        <v>0.50109999999999999</v>
      </c>
      <c r="F14" s="34">
        <v>0.50080000000000002</v>
      </c>
      <c r="G14" s="29"/>
      <c r="H14" s="17">
        <v>1000</v>
      </c>
      <c r="I14" s="18">
        <v>0.41099999999999998</v>
      </c>
      <c r="J14" s="36">
        <v>0.41049999999999998</v>
      </c>
      <c r="K14" s="38">
        <v>0.41010000000000002</v>
      </c>
      <c r="L14" s="35">
        <v>0.40970000000000001</v>
      </c>
    </row>
    <row r="15" spans="2:12" ht="15" thickBot="1">
      <c r="B15" s="19"/>
      <c r="C15" s="20"/>
      <c r="D15" s="20"/>
      <c r="E15" s="20"/>
      <c r="F15" s="21"/>
      <c r="G15" s="29"/>
      <c r="H15" s="19"/>
      <c r="I15" s="20"/>
      <c r="J15" s="20"/>
      <c r="K15" s="20"/>
      <c r="L15" s="21"/>
    </row>
    <row r="16" spans="2:12" ht="15.75" thickBot="1">
      <c r="B16" s="39" t="s">
        <v>27</v>
      </c>
      <c r="C16" s="40"/>
      <c r="D16" s="40"/>
      <c r="E16" s="40"/>
      <c r="F16" s="41"/>
      <c r="G16" s="29"/>
      <c r="H16" s="39" t="s">
        <v>28</v>
      </c>
      <c r="I16" s="40"/>
      <c r="J16" s="40"/>
      <c r="K16" s="40"/>
      <c r="L16" s="41"/>
    </row>
    <row r="17" spans="2:12" ht="15.75" thickBot="1">
      <c r="B17" s="13" t="s">
        <v>24</v>
      </c>
      <c r="C17" s="14">
        <v>0.03</v>
      </c>
      <c r="D17" s="15">
        <v>0.01</v>
      </c>
      <c r="E17" s="15">
        <v>0.05</v>
      </c>
      <c r="F17" s="16">
        <v>1E-3</v>
      </c>
      <c r="G17" s="29"/>
      <c r="H17" s="13" t="s">
        <v>24</v>
      </c>
      <c r="I17" s="14">
        <v>0.03</v>
      </c>
      <c r="J17" s="15">
        <v>0.01</v>
      </c>
      <c r="K17" s="15">
        <v>0.05</v>
      </c>
      <c r="L17" s="16">
        <v>1E-3</v>
      </c>
    </row>
    <row r="18" spans="2:12" ht="15.75" thickBot="1">
      <c r="B18" s="17">
        <v>1000</v>
      </c>
      <c r="C18" s="18">
        <v>0.29909999999999998</v>
      </c>
      <c r="D18" s="18">
        <v>0.29930000000000001</v>
      </c>
      <c r="E18" s="18">
        <v>0.29920000000000002</v>
      </c>
      <c r="F18" s="34">
        <v>0.29849999999999999</v>
      </c>
      <c r="G18" s="30"/>
      <c r="H18" s="17">
        <v>1000</v>
      </c>
      <c r="I18" s="18">
        <v>0.61519999999999997</v>
      </c>
      <c r="J18" s="34">
        <v>0.61609999999999998</v>
      </c>
      <c r="K18" s="18">
        <v>0.61629999999999996</v>
      </c>
      <c r="L18" s="18">
        <v>0.61580000000000001</v>
      </c>
    </row>
  </sheetData>
  <mergeCells count="8">
    <mergeCell ref="H16:L16"/>
    <mergeCell ref="B8:F8"/>
    <mergeCell ref="B11:F11"/>
    <mergeCell ref="H8:L8"/>
    <mergeCell ref="H11:L11"/>
    <mergeCell ref="H12:L12"/>
    <mergeCell ref="B16:F16"/>
    <mergeCell ref="B12:F12"/>
  </mergeCells>
  <conditionalFormatting sqref="B13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B17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9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H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H1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H1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A</vt:lpstr>
      <vt:lpstr>Case B</vt:lpstr>
      <vt:lpstr>Case C</vt:lpstr>
      <vt:lpstr>Case D</vt:lpstr>
      <vt:lpstr>Case E</vt:lpstr>
      <vt:lpstr>Case F</vt:lpstr>
      <vt:lpstr>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2015-06-05T18:17:20Z</dcterms:created>
  <dcterms:modified xsi:type="dcterms:W3CDTF">2020-04-19T14:08:58Z</dcterms:modified>
</cp:coreProperties>
</file>